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'CPT'!$A$1:$AA$57</definedName>
    <definedName name="_xlnm.Print_Area" localSheetId="6">'DC1'!$A$1:$AA$57</definedName>
    <definedName name="_xlnm.Print_Area" localSheetId="12">'DC2'!$A$1:$AA$57</definedName>
    <definedName name="_xlnm.Print_Area" localSheetId="17">'DC3'!$A$1:$AA$57</definedName>
    <definedName name="_xlnm.Print_Area" localSheetId="25">'DC4'!$A$1:$AA$57</definedName>
    <definedName name="_xlnm.Print_Area" localSheetId="29">'DC5'!$A$1:$AA$57</definedName>
    <definedName name="_xlnm.Print_Area" localSheetId="30">'Summary'!$A$1:$AA$57</definedName>
    <definedName name="_xlnm.Print_Area" localSheetId="1">'WC011'!$A$1:$AA$57</definedName>
    <definedName name="_xlnm.Print_Area" localSheetId="2">'WC012'!$A$1:$AA$57</definedName>
    <definedName name="_xlnm.Print_Area" localSheetId="3">'WC013'!$A$1:$AA$57</definedName>
    <definedName name="_xlnm.Print_Area" localSheetId="4">'WC014'!$A$1:$AA$57</definedName>
    <definedName name="_xlnm.Print_Area" localSheetId="5">'WC015'!$A$1:$AA$57</definedName>
    <definedName name="_xlnm.Print_Area" localSheetId="7">'WC022'!$A$1:$AA$57</definedName>
    <definedName name="_xlnm.Print_Area" localSheetId="8">'WC023'!$A$1:$AA$57</definedName>
    <definedName name="_xlnm.Print_Area" localSheetId="9">'WC024'!$A$1:$AA$57</definedName>
    <definedName name="_xlnm.Print_Area" localSheetId="10">'WC025'!$A$1:$AA$57</definedName>
    <definedName name="_xlnm.Print_Area" localSheetId="11">'WC026'!$A$1:$AA$57</definedName>
    <definedName name="_xlnm.Print_Area" localSheetId="13">'WC031'!$A$1:$AA$57</definedName>
    <definedName name="_xlnm.Print_Area" localSheetId="14">'WC032'!$A$1:$AA$57</definedName>
    <definedName name="_xlnm.Print_Area" localSheetId="15">'WC033'!$A$1:$AA$57</definedName>
    <definedName name="_xlnm.Print_Area" localSheetId="16">'WC034'!$A$1:$AA$57</definedName>
    <definedName name="_xlnm.Print_Area" localSheetId="18">'WC041'!$A$1:$AA$57</definedName>
    <definedName name="_xlnm.Print_Area" localSheetId="19">'WC042'!$A$1:$AA$57</definedName>
    <definedName name="_xlnm.Print_Area" localSheetId="20">'WC043'!$A$1:$AA$57</definedName>
    <definedName name="_xlnm.Print_Area" localSheetId="21">'WC044'!$A$1:$AA$57</definedName>
    <definedName name="_xlnm.Print_Area" localSheetId="22">'WC045'!$A$1:$AA$57</definedName>
    <definedName name="_xlnm.Print_Area" localSheetId="23">'WC047'!$A$1:$AA$57</definedName>
    <definedName name="_xlnm.Print_Area" localSheetId="24">'WC048'!$A$1:$AA$57</definedName>
    <definedName name="_xlnm.Print_Area" localSheetId="26">'WC051'!$A$1:$AA$57</definedName>
    <definedName name="_xlnm.Print_Area" localSheetId="27">'WC052'!$A$1:$AA$57</definedName>
    <definedName name="_xlnm.Print_Area" localSheetId="28">'WC053'!$A$1:$AA$57</definedName>
  </definedNames>
  <calcPr calcMode="manual" fullCalcOnLoad="1"/>
</workbook>
</file>

<file path=xl/sharedStrings.xml><?xml version="1.0" encoding="utf-8"?>
<sst xmlns="http://schemas.openxmlformats.org/spreadsheetml/2006/main" count="2356" uniqueCount="105">
  <si>
    <t>Western Cape: Cape Town(CPT)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</si>
  <si>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</si>
  <si>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</si>
  <si>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</si>
  <si>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</si>
  <si>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</si>
  <si>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</si>
  <si>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</si>
  <si>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</si>
  <si>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</si>
  <si>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</si>
  <si>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</si>
  <si>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</si>
  <si>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</si>
  <si>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</si>
  <si>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</si>
  <si>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</si>
  <si>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</si>
  <si>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</si>
  <si>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</si>
  <si>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</si>
  <si>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</si>
  <si>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</si>
  <si>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</si>
  <si>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</si>
  <si>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</si>
  <si>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</si>
  <si>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</si>
  <si>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</si>
  <si>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</si>
  <si>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</si>
  <si>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</si>
  <si>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</si>
  <si>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</si>
  <si>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</si>
  <si>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</si>
  <si>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</si>
  <si>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</si>
  <si>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</si>
  <si>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</si>
  <si>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</si>
  <si>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</si>
  <si>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</si>
  <si>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</si>
  <si>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</si>
  <si>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</si>
  <si>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</si>
  <si>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</si>
  <si>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</si>
  <si>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</si>
  <si>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</si>
  <si>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</si>
  <si>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</si>
  <si>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</si>
  <si>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</si>
  <si>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</si>
  <si>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</si>
  <si>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</si>
  <si>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</si>
  <si>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</si>
  <si>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</si>
  <si>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</si>
  <si>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</si>
  <si>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</si>
  <si>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</si>
  <si>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</si>
  <si>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</si>
  <si>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</si>
  <si>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</si>
  <si>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</si>
  <si>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</si>
  <si>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</si>
  <si>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</si>
  <si>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</si>
  <si>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Matzikama(WC011) - Table C4 Quarterly Budget Statement - Financial Performance (rev and expend) ( All ) for 1st Quarter ended 30 September 2016 (Figures Finalised as at 2016/11/02)</t>
  </si>
  <si>
    <t>Western Cape: Cederberg(WC012) - Table C4 Quarterly Budget Statement - Financial Performance (rev and expend) ( All ) for 1st Quarter ended 30 September 2016 (Figures Finalised as at 2016/11/02)</t>
  </si>
  <si>
    <t>Western Cape: Bergrivier(WC013) - Table C4 Quarterly Budget Statement - Financial Performance (rev and expend) ( All ) for 1st Quarter ended 30 September 2016 (Figures Finalised as at 2016/11/02)</t>
  </si>
  <si>
    <t>Western Cape: Saldanha Bay(WC014) - Table C4 Quarterly Budget Statement - Financial Performance (rev and expend) ( All ) for 1st Quarter ended 30 September 2016 (Figures Finalised as at 2016/11/02)</t>
  </si>
  <si>
    <t>Western Cape: Swartland(WC015) - Table C4 Quarterly Budget Statement - Financial Performance (rev and expend) ( All ) for 1st Quarter ended 30 September 2016 (Figures Finalised as at 2016/11/02)</t>
  </si>
  <si>
    <t>Western Cape: West Coast(DC1) - Table C4 Quarterly Budget Statement - Financial Performance (rev and expend) ( All ) for 1st Quarter ended 30 September 2016 (Figures Finalised as at 2016/11/02)</t>
  </si>
  <si>
    <t>Western Cape: Witzenberg(WC022) - Table C4 Quarterly Budget Statement - Financial Performance (rev and expend) ( All ) for 1st Quarter ended 30 September 2016 (Figures Finalised as at 2016/11/02)</t>
  </si>
  <si>
    <t>Western Cape: Drakenstein(WC023) - Table C4 Quarterly Budget Statement - Financial Performance (rev and expend) ( All ) for 1st Quarter ended 30 September 2016 (Figures Finalised as at 2016/11/02)</t>
  </si>
  <si>
    <t>Western Cape: Stellenbosch(WC024) - Table C4 Quarterly Budget Statement - Financial Performance (rev and expend) ( All ) for 1st Quarter ended 30 September 2016 (Figures Finalised as at 2016/11/02)</t>
  </si>
  <si>
    <t>Western Cape: Breede Valley(WC025) - Table C4 Quarterly Budget Statement - Financial Performance (rev and expend) ( All ) for 1st Quarter ended 30 September 2016 (Figures Finalised as at 2016/11/02)</t>
  </si>
  <si>
    <t>Western Cape: Langeberg(WC026) - Table C4 Quarterly Budget Statement - Financial Performance (rev and expend) ( All ) for 1st Quarter ended 30 September 2016 (Figures Finalised as at 2016/11/02)</t>
  </si>
  <si>
    <t>Western Cape: Cape Winelands DM(DC2) - Table C4 Quarterly Budget Statement - Financial Performance (rev and expend) ( All ) for 1st Quarter ended 30 September 2016 (Figures Finalised as at 2016/11/02)</t>
  </si>
  <si>
    <t>Western Cape: Theewaterskloof(WC031) - Table C4 Quarterly Budget Statement - Financial Performance (rev and expend) ( All ) for 1st Quarter ended 30 September 2016 (Figures Finalised as at 2016/11/02)</t>
  </si>
  <si>
    <t>Western Cape: Overstrand(WC032) - Table C4 Quarterly Budget Statement - Financial Performance (rev and expend) ( All ) for 1st Quarter ended 30 September 2016 (Figures Finalised as at 2016/11/02)</t>
  </si>
  <si>
    <t>Western Cape: Cape Agulhas(WC033) - Table C4 Quarterly Budget Statement - Financial Performance (rev and expend) ( All ) for 1st Quarter ended 30 September 2016 (Figures Finalised as at 2016/11/02)</t>
  </si>
  <si>
    <t>Western Cape: Swellendam(WC034) - Table C4 Quarterly Budget Statement - Financial Performance (rev and expend) ( All ) for 1st Quarter ended 30 September 2016 (Figures Finalised as at 2016/11/02)</t>
  </si>
  <si>
    <t>Western Cape: Overberg(DC3) - Table C4 Quarterly Budget Statement - Financial Performance (rev and expend) ( All ) for 1st Quarter ended 30 September 2016 (Figures Finalised as at 2016/11/02)</t>
  </si>
  <si>
    <t>Western Cape: Kannaland(WC041) - Table C4 Quarterly Budget Statement - Financial Performance (rev and expend) ( All ) for 1st Quarter ended 30 September 2016 (Figures Finalised as at 2016/11/02)</t>
  </si>
  <si>
    <t>Western Cape: Hessequa(WC042) - Table C4 Quarterly Budget Statement - Financial Performance (rev and expend) ( All ) for 1st Quarter ended 30 September 2016 (Figures Finalised as at 2016/11/02)</t>
  </si>
  <si>
    <t>Western Cape: Mossel Bay(WC043) - Table C4 Quarterly Budget Statement - Financial Performance (rev and expend) ( All ) for 1st Quarter ended 30 September 2016 (Figures Finalised as at 2016/11/02)</t>
  </si>
  <si>
    <t>Western Cape: George(WC044) - Table C4 Quarterly Budget Statement - Financial Performance (rev and expend) ( All ) for 1st Quarter ended 30 September 2016 (Figures Finalised as at 2016/11/02)</t>
  </si>
  <si>
    <t>Western Cape: Oudtshoorn(WC045) - Table C4 Quarterly Budget Statement - Financial Performance (rev and expend) ( All ) for 1st Quarter ended 30 September 2016 (Figures Finalised as at 2016/11/02)</t>
  </si>
  <si>
    <t>Western Cape: Bitou(WC047) - Table C4 Quarterly Budget Statement - Financial Performance (rev and expend) ( All ) for 1st Quarter ended 30 September 2016 (Figures Finalised as at 2016/11/02)</t>
  </si>
  <si>
    <t>Western Cape: Knysna(WC048) - Table C4 Quarterly Budget Statement - Financial Performance (rev and expend) ( All ) for 1st Quarter ended 30 September 2016 (Figures Finalised as at 2016/11/02)</t>
  </si>
  <si>
    <t>Western Cape: Eden(DC4) - Table C4 Quarterly Budget Statement - Financial Performance (rev and expend) ( All ) for 1st Quarter ended 30 September 2016 (Figures Finalised as at 2016/11/02)</t>
  </si>
  <si>
    <t>Western Cape: Laingsburg(WC051) - Table C4 Quarterly Budget Statement - Financial Performance (rev and expend) ( All ) for 1st Quarter ended 30 September 2016 (Figures Finalised as at 2016/11/02)</t>
  </si>
  <si>
    <t>Western Cape: Prince Albert(WC052) - Table C4 Quarterly Budget Statement - Financial Performance (rev and expend) ( All ) for 1st Quarter ended 30 September 2016 (Figures Finalised as at 2016/11/02)</t>
  </si>
  <si>
    <t>Western Cape: Beaufort West(WC053) - Table C4 Quarterly Budget Statement - Financial Performance (rev and expend) ( All ) for 1st Quarter ended 30 September 2016 (Figures Finalised as at 2016/11/02)</t>
  </si>
  <si>
    <t>Western Cape: Central Karoo(DC5)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</si>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</sst>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6739786943</v>
      </c>
      <c r="D5" s="6">
        <v>0</v>
      </c>
      <c r="E5" s="7">
        <v>6958999622</v>
      </c>
      <c r="F5" s="8">
        <v>6958999623</v>
      </c>
      <c r="G5" s="8">
        <v>586939965</v>
      </c>
      <c r="H5" s="8">
        <v>701144637</v>
      </c>
      <c r="I5" s="8">
        <v>692655494</v>
      </c>
      <c r="J5" s="8">
        <v>1980740096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1980740096</v>
      </c>
      <c r="X5" s="8">
        <v>1738627003</v>
      </c>
      <c r="Y5" s="8">
        <v>242113093</v>
      </c>
      <c r="Z5" s="2">
        <v>13.93</v>
      </c>
      <c r="AA5" s="6">
        <v>6958999623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11234435414</v>
      </c>
      <c r="D7" s="6">
        <v>0</v>
      </c>
      <c r="E7" s="7">
        <v>11807918205</v>
      </c>
      <c r="F7" s="8">
        <v>11840913834</v>
      </c>
      <c r="G7" s="8">
        <v>1035468433</v>
      </c>
      <c r="H7" s="8">
        <v>1045774488</v>
      </c>
      <c r="I7" s="8">
        <v>1078203513</v>
      </c>
      <c r="J7" s="8">
        <v>3159446434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3159446434</v>
      </c>
      <c r="X7" s="8">
        <v>3143439123</v>
      </c>
      <c r="Y7" s="8">
        <v>16007311</v>
      </c>
      <c r="Z7" s="2">
        <v>0.51</v>
      </c>
      <c r="AA7" s="6">
        <v>11840913834</v>
      </c>
    </row>
    <row r="8" spans="1:27" ht="12.75">
      <c r="A8" s="29" t="s">
        <v>35</v>
      </c>
      <c r="B8" s="28"/>
      <c r="C8" s="6">
        <v>3016945670</v>
      </c>
      <c r="D8" s="6">
        <v>0</v>
      </c>
      <c r="E8" s="7">
        <v>3066664000</v>
      </c>
      <c r="F8" s="8">
        <v>3095439096</v>
      </c>
      <c r="G8" s="8">
        <v>230638863</v>
      </c>
      <c r="H8" s="8">
        <v>235769848</v>
      </c>
      <c r="I8" s="8">
        <v>249048540</v>
      </c>
      <c r="J8" s="8">
        <v>715457251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715457251</v>
      </c>
      <c r="X8" s="8">
        <v>589712236</v>
      </c>
      <c r="Y8" s="8">
        <v>125745015</v>
      </c>
      <c r="Z8" s="2">
        <v>21.32</v>
      </c>
      <c r="AA8" s="6">
        <v>3095439096</v>
      </c>
    </row>
    <row r="9" spans="1:27" ht="12.75">
      <c r="A9" s="29" t="s">
        <v>36</v>
      </c>
      <c r="B9" s="28"/>
      <c r="C9" s="6">
        <v>1562230202</v>
      </c>
      <c r="D9" s="6">
        <v>0</v>
      </c>
      <c r="E9" s="7">
        <v>1628277000</v>
      </c>
      <c r="F9" s="8">
        <v>1655796540</v>
      </c>
      <c r="G9" s="8">
        <v>113970750</v>
      </c>
      <c r="H9" s="8">
        <v>128153796</v>
      </c>
      <c r="I9" s="8">
        <v>130398690</v>
      </c>
      <c r="J9" s="8">
        <v>372523236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372523236</v>
      </c>
      <c r="X9" s="8">
        <v>332537499</v>
      </c>
      <c r="Y9" s="8">
        <v>39985737</v>
      </c>
      <c r="Z9" s="2">
        <v>12.02</v>
      </c>
      <c r="AA9" s="6">
        <v>1655796540</v>
      </c>
    </row>
    <row r="10" spans="1:27" ht="12.75">
      <c r="A10" s="29" t="s">
        <v>37</v>
      </c>
      <c r="B10" s="28"/>
      <c r="C10" s="6">
        <v>1091719439</v>
      </c>
      <c r="D10" s="6">
        <v>0</v>
      </c>
      <c r="E10" s="7">
        <v>1232929020</v>
      </c>
      <c r="F10" s="30">
        <v>1233020192</v>
      </c>
      <c r="G10" s="30">
        <v>99402359</v>
      </c>
      <c r="H10" s="30">
        <v>98923956</v>
      </c>
      <c r="I10" s="30">
        <v>99991827</v>
      </c>
      <c r="J10" s="30">
        <v>298318142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298318142</v>
      </c>
      <c r="X10" s="30">
        <v>301200275</v>
      </c>
      <c r="Y10" s="30">
        <v>-2882133</v>
      </c>
      <c r="Z10" s="31">
        <v>-0.96</v>
      </c>
      <c r="AA10" s="32">
        <v>1233020192</v>
      </c>
    </row>
    <row r="11" spans="1:27" ht="12.75">
      <c r="A11" s="29" t="s">
        <v>38</v>
      </c>
      <c r="B11" s="33"/>
      <c r="C11" s="6">
        <v>646738781</v>
      </c>
      <c r="D11" s="6">
        <v>0</v>
      </c>
      <c r="E11" s="7">
        <v>617286898</v>
      </c>
      <c r="F11" s="8">
        <v>527905462</v>
      </c>
      <c r="G11" s="8">
        <v>43957343</v>
      </c>
      <c r="H11" s="8">
        <v>40130008</v>
      </c>
      <c r="I11" s="8">
        <v>45513415</v>
      </c>
      <c r="J11" s="8">
        <v>129600766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129600766</v>
      </c>
      <c r="X11" s="8">
        <v>139539411</v>
      </c>
      <c r="Y11" s="8">
        <v>-9938645</v>
      </c>
      <c r="Z11" s="2">
        <v>-7.12</v>
      </c>
      <c r="AA11" s="6">
        <v>527905462</v>
      </c>
    </row>
    <row r="12" spans="1:27" ht="12.75">
      <c r="A12" s="29" t="s">
        <v>39</v>
      </c>
      <c r="B12" s="33"/>
      <c r="C12" s="6">
        <v>350953951</v>
      </c>
      <c r="D12" s="6">
        <v>0</v>
      </c>
      <c r="E12" s="7">
        <v>487985424</v>
      </c>
      <c r="F12" s="8">
        <v>487985424</v>
      </c>
      <c r="G12" s="8">
        <v>35868354</v>
      </c>
      <c r="H12" s="8">
        <v>42017938</v>
      </c>
      <c r="I12" s="8">
        <v>40113570</v>
      </c>
      <c r="J12" s="8">
        <v>117999862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117999862</v>
      </c>
      <c r="X12" s="8">
        <v>116327110</v>
      </c>
      <c r="Y12" s="8">
        <v>1672752</v>
      </c>
      <c r="Z12" s="2">
        <v>1.44</v>
      </c>
      <c r="AA12" s="6">
        <v>487985424</v>
      </c>
    </row>
    <row r="13" spans="1:27" ht="12.75">
      <c r="A13" s="27" t="s">
        <v>40</v>
      </c>
      <c r="B13" s="33"/>
      <c r="C13" s="6">
        <v>680150054</v>
      </c>
      <c r="D13" s="6">
        <v>0</v>
      </c>
      <c r="E13" s="7">
        <v>610777763</v>
      </c>
      <c r="F13" s="8">
        <v>610777763</v>
      </c>
      <c r="G13" s="8">
        <v>66878454</v>
      </c>
      <c r="H13" s="8">
        <v>55730134</v>
      </c>
      <c r="I13" s="8">
        <v>60211678</v>
      </c>
      <c r="J13" s="8">
        <v>182820266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182820266</v>
      </c>
      <c r="X13" s="8">
        <v>132407556</v>
      </c>
      <c r="Y13" s="8">
        <v>50412710</v>
      </c>
      <c r="Z13" s="2">
        <v>38.07</v>
      </c>
      <c r="AA13" s="6">
        <v>610777763</v>
      </c>
    </row>
    <row r="14" spans="1:27" ht="12.75">
      <c r="A14" s="27" t="s">
        <v>41</v>
      </c>
      <c r="B14" s="33"/>
      <c r="C14" s="6">
        <v>221608715</v>
      </c>
      <c r="D14" s="6">
        <v>0</v>
      </c>
      <c r="E14" s="7">
        <v>284709991</v>
      </c>
      <c r="F14" s="8">
        <v>284709991</v>
      </c>
      <c r="G14" s="8">
        <v>20363673</v>
      </c>
      <c r="H14" s="8">
        <v>19360899</v>
      </c>
      <c r="I14" s="8">
        <v>21848943</v>
      </c>
      <c r="J14" s="8">
        <v>61573515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61573515</v>
      </c>
      <c r="X14" s="8">
        <v>67477029</v>
      </c>
      <c r="Y14" s="8">
        <v>-5903514</v>
      </c>
      <c r="Z14" s="2">
        <v>-8.75</v>
      </c>
      <c r="AA14" s="6">
        <v>284709991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1087338682</v>
      </c>
      <c r="D16" s="6">
        <v>0</v>
      </c>
      <c r="E16" s="7">
        <v>1055743256</v>
      </c>
      <c r="F16" s="8">
        <v>1055743256</v>
      </c>
      <c r="G16" s="8">
        <v>21529575</v>
      </c>
      <c r="H16" s="8">
        <v>75196846</v>
      </c>
      <c r="I16" s="8">
        <v>58989129</v>
      </c>
      <c r="J16" s="8">
        <v>155715550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155715550</v>
      </c>
      <c r="X16" s="8">
        <v>263962682</v>
      </c>
      <c r="Y16" s="8">
        <v>-108247132</v>
      </c>
      <c r="Z16" s="2">
        <v>-41.01</v>
      </c>
      <c r="AA16" s="6">
        <v>1055743256</v>
      </c>
    </row>
    <row r="17" spans="1:27" ht="12.75">
      <c r="A17" s="27" t="s">
        <v>44</v>
      </c>
      <c r="B17" s="33"/>
      <c r="C17" s="6">
        <v>41493850</v>
      </c>
      <c r="D17" s="6">
        <v>0</v>
      </c>
      <c r="E17" s="7">
        <v>27893262</v>
      </c>
      <c r="F17" s="8">
        <v>27893262</v>
      </c>
      <c r="G17" s="8">
        <v>5288627</v>
      </c>
      <c r="H17" s="8">
        <v>1951338</v>
      </c>
      <c r="I17" s="8">
        <v>4159894</v>
      </c>
      <c r="J17" s="8">
        <v>11399859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11399859</v>
      </c>
      <c r="X17" s="8">
        <v>6973317</v>
      </c>
      <c r="Y17" s="8">
        <v>4426542</v>
      </c>
      <c r="Z17" s="2">
        <v>63.48</v>
      </c>
      <c r="AA17" s="6">
        <v>27893262</v>
      </c>
    </row>
    <row r="18" spans="1:27" ht="12.75">
      <c r="A18" s="29" t="s">
        <v>45</v>
      </c>
      <c r="B18" s="28"/>
      <c r="C18" s="6">
        <v>183259576</v>
      </c>
      <c r="D18" s="6">
        <v>0</v>
      </c>
      <c r="E18" s="7">
        <v>153993083</v>
      </c>
      <c r="F18" s="8">
        <v>153993083</v>
      </c>
      <c r="G18" s="8">
        <v>10137779</v>
      </c>
      <c r="H18" s="8">
        <v>13867394</v>
      </c>
      <c r="I18" s="8">
        <v>18248201</v>
      </c>
      <c r="J18" s="8">
        <v>42253374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42253374</v>
      </c>
      <c r="X18" s="8">
        <v>37683109</v>
      </c>
      <c r="Y18" s="8">
        <v>4570265</v>
      </c>
      <c r="Z18" s="2">
        <v>12.13</v>
      </c>
      <c r="AA18" s="6">
        <v>153993083</v>
      </c>
    </row>
    <row r="19" spans="1:27" ht="12.75">
      <c r="A19" s="27" t="s">
        <v>46</v>
      </c>
      <c r="B19" s="33"/>
      <c r="C19" s="6">
        <v>3619256809</v>
      </c>
      <c r="D19" s="6">
        <v>0</v>
      </c>
      <c r="E19" s="7">
        <v>3802940090</v>
      </c>
      <c r="F19" s="8">
        <v>4210811610</v>
      </c>
      <c r="G19" s="8">
        <v>853048005</v>
      </c>
      <c r="H19" s="8">
        <v>118302139</v>
      </c>
      <c r="I19" s="8">
        <v>106344733</v>
      </c>
      <c r="J19" s="8">
        <v>1077694877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1077694877</v>
      </c>
      <c r="X19" s="8">
        <v>1131299825</v>
      </c>
      <c r="Y19" s="8">
        <v>-53604948</v>
      </c>
      <c r="Z19" s="2">
        <v>-4.74</v>
      </c>
      <c r="AA19" s="6">
        <v>4210811610</v>
      </c>
    </row>
    <row r="20" spans="1:27" ht="12.75">
      <c r="A20" s="27" t="s">
        <v>47</v>
      </c>
      <c r="B20" s="33"/>
      <c r="C20" s="6">
        <v>2486479550</v>
      </c>
      <c r="D20" s="6">
        <v>0</v>
      </c>
      <c r="E20" s="7">
        <v>2705261712</v>
      </c>
      <c r="F20" s="30">
        <v>2705261712</v>
      </c>
      <c r="G20" s="30">
        <v>41875815</v>
      </c>
      <c r="H20" s="30">
        <v>781814639</v>
      </c>
      <c r="I20" s="30">
        <v>57824182</v>
      </c>
      <c r="J20" s="30">
        <v>881514636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881514636</v>
      </c>
      <c r="X20" s="30">
        <v>835551436</v>
      </c>
      <c r="Y20" s="30">
        <v>45963200</v>
      </c>
      <c r="Z20" s="31">
        <v>5.5</v>
      </c>
      <c r="AA20" s="32">
        <v>2705261712</v>
      </c>
    </row>
    <row r="21" spans="1:27" ht="12.75">
      <c r="A21" s="27" t="s">
        <v>48</v>
      </c>
      <c r="B21" s="33"/>
      <c r="C21" s="6">
        <v>126546143</v>
      </c>
      <c r="D21" s="6">
        <v>0</v>
      </c>
      <c r="E21" s="7">
        <v>79500000</v>
      </c>
      <c r="F21" s="8">
        <v>79500000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-29729733</v>
      </c>
      <c r="Y21" s="8">
        <v>29729733</v>
      </c>
      <c r="Z21" s="2">
        <v>-100</v>
      </c>
      <c r="AA21" s="6">
        <v>79500000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33088943779</v>
      </c>
      <c r="D22" s="37">
        <f>SUM(D5:D21)</f>
        <v>0</v>
      </c>
      <c r="E22" s="38">
        <f t="shared" si="0"/>
        <v>34520879326</v>
      </c>
      <c r="F22" s="39">
        <f t="shared" si="0"/>
        <v>34928750848</v>
      </c>
      <c r="G22" s="39">
        <f t="shared" si="0"/>
        <v>3165367995</v>
      </c>
      <c r="H22" s="39">
        <f t="shared" si="0"/>
        <v>3358138060</v>
      </c>
      <c r="I22" s="39">
        <f t="shared" si="0"/>
        <v>2663551809</v>
      </c>
      <c r="J22" s="39">
        <f t="shared" si="0"/>
        <v>9187057864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9187057864</v>
      </c>
      <c r="X22" s="39">
        <f t="shared" si="0"/>
        <v>8807007878</v>
      </c>
      <c r="Y22" s="39">
        <f t="shared" si="0"/>
        <v>380049986</v>
      </c>
      <c r="Z22" s="40">
        <f>+IF(X22&lt;&gt;0,+(Y22/X22)*100,0)</f>
        <v>4.315313342109855</v>
      </c>
      <c r="AA22" s="37">
        <f>SUM(AA5:AA21)</f>
        <v>34928750848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9214985070</v>
      </c>
      <c r="D25" s="6">
        <v>0</v>
      </c>
      <c r="E25" s="7">
        <v>10677473777</v>
      </c>
      <c r="F25" s="8">
        <v>10421555100</v>
      </c>
      <c r="G25" s="8">
        <v>763399496</v>
      </c>
      <c r="H25" s="8">
        <v>824672302</v>
      </c>
      <c r="I25" s="8">
        <v>861689745</v>
      </c>
      <c r="J25" s="8">
        <v>2449761543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2449761543</v>
      </c>
      <c r="X25" s="8">
        <v>2573439925</v>
      </c>
      <c r="Y25" s="8">
        <v>-123678382</v>
      </c>
      <c r="Z25" s="2">
        <v>-4.81</v>
      </c>
      <c r="AA25" s="6">
        <v>10421555100</v>
      </c>
    </row>
    <row r="26" spans="1:27" ht="12.75">
      <c r="A26" s="29" t="s">
        <v>52</v>
      </c>
      <c r="B26" s="28"/>
      <c r="C26" s="6">
        <v>135094548</v>
      </c>
      <c r="D26" s="6">
        <v>0</v>
      </c>
      <c r="E26" s="7">
        <v>152116988</v>
      </c>
      <c r="F26" s="8">
        <v>152116988</v>
      </c>
      <c r="G26" s="8">
        <v>10975215</v>
      </c>
      <c r="H26" s="8">
        <v>9892877</v>
      </c>
      <c r="I26" s="8">
        <v>10416509</v>
      </c>
      <c r="J26" s="8">
        <v>31284601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31284601</v>
      </c>
      <c r="X26" s="8">
        <v>38029248</v>
      </c>
      <c r="Y26" s="8">
        <v>-6744647</v>
      </c>
      <c r="Z26" s="2">
        <v>-17.74</v>
      </c>
      <c r="AA26" s="6">
        <v>152116988</v>
      </c>
    </row>
    <row r="27" spans="1:27" ht="12.75">
      <c r="A27" s="29" t="s">
        <v>53</v>
      </c>
      <c r="B27" s="28"/>
      <c r="C27" s="6">
        <v>1898894050</v>
      </c>
      <c r="D27" s="6">
        <v>0</v>
      </c>
      <c r="E27" s="7">
        <v>2003202815</v>
      </c>
      <c r="F27" s="8">
        <v>2003202815</v>
      </c>
      <c r="G27" s="8">
        <v>103169854</v>
      </c>
      <c r="H27" s="8">
        <v>95519095</v>
      </c>
      <c r="I27" s="8">
        <v>100799024</v>
      </c>
      <c r="J27" s="8">
        <v>299487973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299487973</v>
      </c>
      <c r="X27" s="8">
        <v>299343195</v>
      </c>
      <c r="Y27" s="8">
        <v>144778</v>
      </c>
      <c r="Z27" s="2">
        <v>0.05</v>
      </c>
      <c r="AA27" s="6">
        <v>2003202815</v>
      </c>
    </row>
    <row r="28" spans="1:27" ht="12.75">
      <c r="A28" s="29" t="s">
        <v>54</v>
      </c>
      <c r="B28" s="28"/>
      <c r="C28" s="6">
        <v>2148102365</v>
      </c>
      <c r="D28" s="6">
        <v>0</v>
      </c>
      <c r="E28" s="7">
        <v>2347797253</v>
      </c>
      <c r="F28" s="8">
        <v>2347797253</v>
      </c>
      <c r="G28" s="8">
        <v>192011211</v>
      </c>
      <c r="H28" s="8">
        <v>191691344</v>
      </c>
      <c r="I28" s="8">
        <v>153842329</v>
      </c>
      <c r="J28" s="8">
        <v>537544884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537544884</v>
      </c>
      <c r="X28" s="8">
        <v>586949316</v>
      </c>
      <c r="Y28" s="8">
        <v>-49404432</v>
      </c>
      <c r="Z28" s="2">
        <v>-8.42</v>
      </c>
      <c r="AA28" s="6">
        <v>2347797253</v>
      </c>
    </row>
    <row r="29" spans="1:27" ht="12.75">
      <c r="A29" s="29" t="s">
        <v>55</v>
      </c>
      <c r="B29" s="28"/>
      <c r="C29" s="6">
        <v>748478963</v>
      </c>
      <c r="D29" s="6">
        <v>0</v>
      </c>
      <c r="E29" s="7">
        <v>895847605</v>
      </c>
      <c r="F29" s="8">
        <v>895847605</v>
      </c>
      <c r="G29" s="8">
        <v>57332607</v>
      </c>
      <c r="H29" s="8">
        <v>57699223</v>
      </c>
      <c r="I29" s="8">
        <v>57654459</v>
      </c>
      <c r="J29" s="8">
        <v>172686289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172686289</v>
      </c>
      <c r="X29" s="8">
        <v>200901826</v>
      </c>
      <c r="Y29" s="8">
        <v>-28215537</v>
      </c>
      <c r="Z29" s="2">
        <v>-14.04</v>
      </c>
      <c r="AA29" s="6">
        <v>895847605</v>
      </c>
    </row>
    <row r="30" spans="1:27" ht="12.75">
      <c r="A30" s="29" t="s">
        <v>56</v>
      </c>
      <c r="B30" s="28"/>
      <c r="C30" s="6">
        <v>8073335735</v>
      </c>
      <c r="D30" s="6">
        <v>0</v>
      </c>
      <c r="E30" s="7">
        <v>8515180324</v>
      </c>
      <c r="F30" s="8">
        <v>8515180324</v>
      </c>
      <c r="G30" s="8">
        <v>39229734</v>
      </c>
      <c r="H30" s="8">
        <v>1050066058</v>
      </c>
      <c r="I30" s="8">
        <v>1014963294</v>
      </c>
      <c r="J30" s="8">
        <v>2104259086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2104259086</v>
      </c>
      <c r="X30" s="8">
        <v>2166303080</v>
      </c>
      <c r="Y30" s="8">
        <v>-62043994</v>
      </c>
      <c r="Z30" s="2">
        <v>-2.86</v>
      </c>
      <c r="AA30" s="6">
        <v>8515180324</v>
      </c>
    </row>
    <row r="31" spans="1:27" ht="12.75">
      <c r="A31" s="29" t="s">
        <v>57</v>
      </c>
      <c r="B31" s="28"/>
      <c r="C31" s="6">
        <v>326087691</v>
      </c>
      <c r="D31" s="6">
        <v>0</v>
      </c>
      <c r="E31" s="7">
        <v>338172423</v>
      </c>
      <c r="F31" s="8">
        <v>428061237</v>
      </c>
      <c r="G31" s="8">
        <v>21309417</v>
      </c>
      <c r="H31" s="8">
        <v>24881849</v>
      </c>
      <c r="I31" s="8">
        <v>40657337</v>
      </c>
      <c r="J31" s="8">
        <v>86848603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86848603</v>
      </c>
      <c r="X31" s="8">
        <v>74650984</v>
      </c>
      <c r="Y31" s="8">
        <v>12197619</v>
      </c>
      <c r="Z31" s="2">
        <v>16.34</v>
      </c>
      <c r="AA31" s="6">
        <v>428061237</v>
      </c>
    </row>
    <row r="32" spans="1:27" ht="12.75">
      <c r="A32" s="29" t="s">
        <v>58</v>
      </c>
      <c r="B32" s="28"/>
      <c r="C32" s="6">
        <v>3838766186</v>
      </c>
      <c r="D32" s="6">
        <v>0</v>
      </c>
      <c r="E32" s="7">
        <v>4391370987</v>
      </c>
      <c r="F32" s="8">
        <v>4715638733</v>
      </c>
      <c r="G32" s="8">
        <v>40707440</v>
      </c>
      <c r="H32" s="8">
        <v>234674996</v>
      </c>
      <c r="I32" s="8">
        <v>270228252</v>
      </c>
      <c r="J32" s="8">
        <v>545610688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545610688</v>
      </c>
      <c r="X32" s="8">
        <v>593987534</v>
      </c>
      <c r="Y32" s="8">
        <v>-48376846</v>
      </c>
      <c r="Z32" s="2">
        <v>-8.14</v>
      </c>
      <c r="AA32" s="6">
        <v>4715638733</v>
      </c>
    </row>
    <row r="33" spans="1:27" ht="12.75">
      <c r="A33" s="29" t="s">
        <v>59</v>
      </c>
      <c r="B33" s="28"/>
      <c r="C33" s="6">
        <v>148245917</v>
      </c>
      <c r="D33" s="6">
        <v>0</v>
      </c>
      <c r="E33" s="7">
        <v>174832699</v>
      </c>
      <c r="F33" s="8">
        <v>174832699</v>
      </c>
      <c r="G33" s="8">
        <v>1118996</v>
      </c>
      <c r="H33" s="8">
        <v>11648952</v>
      </c>
      <c r="I33" s="8">
        <v>22853677</v>
      </c>
      <c r="J33" s="8">
        <v>35621625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35621625</v>
      </c>
      <c r="X33" s="8">
        <v>64139424</v>
      </c>
      <c r="Y33" s="8">
        <v>-28517799</v>
      </c>
      <c r="Z33" s="2">
        <v>-44.46</v>
      </c>
      <c r="AA33" s="6">
        <v>174832699</v>
      </c>
    </row>
    <row r="34" spans="1:27" ht="12.75">
      <c r="A34" s="29" t="s">
        <v>60</v>
      </c>
      <c r="B34" s="28"/>
      <c r="C34" s="6">
        <v>4108588840</v>
      </c>
      <c r="D34" s="6">
        <v>0</v>
      </c>
      <c r="E34" s="7">
        <v>5300428398</v>
      </c>
      <c r="F34" s="8">
        <v>5302417896</v>
      </c>
      <c r="G34" s="8">
        <v>195706580</v>
      </c>
      <c r="H34" s="8">
        <v>425495368</v>
      </c>
      <c r="I34" s="8">
        <v>403836949</v>
      </c>
      <c r="J34" s="8">
        <v>1025038897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1025038897</v>
      </c>
      <c r="X34" s="8">
        <v>1121753815</v>
      </c>
      <c r="Y34" s="8">
        <v>-96714918</v>
      </c>
      <c r="Z34" s="2">
        <v>-8.62</v>
      </c>
      <c r="AA34" s="6">
        <v>5302417896</v>
      </c>
    </row>
    <row r="35" spans="1:27" ht="12.75">
      <c r="A35" s="27" t="s">
        <v>61</v>
      </c>
      <c r="B35" s="33"/>
      <c r="C35" s="6">
        <v>8302317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30648881682</v>
      </c>
      <c r="D36" s="37">
        <f>SUM(D25:D35)</f>
        <v>0</v>
      </c>
      <c r="E36" s="38">
        <f t="shared" si="1"/>
        <v>34796423269</v>
      </c>
      <c r="F36" s="39">
        <f t="shared" si="1"/>
        <v>34956650650</v>
      </c>
      <c r="G36" s="39">
        <f t="shared" si="1"/>
        <v>1424960550</v>
      </c>
      <c r="H36" s="39">
        <f t="shared" si="1"/>
        <v>2926242064</v>
      </c>
      <c r="I36" s="39">
        <f t="shared" si="1"/>
        <v>2936941575</v>
      </c>
      <c r="J36" s="39">
        <f t="shared" si="1"/>
        <v>7288144189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7288144189</v>
      </c>
      <c r="X36" s="39">
        <f t="shared" si="1"/>
        <v>7719498347</v>
      </c>
      <c r="Y36" s="39">
        <f t="shared" si="1"/>
        <v>-431354158</v>
      </c>
      <c r="Z36" s="40">
        <f>+IF(X36&lt;&gt;0,+(Y36/X36)*100,0)</f>
        <v>-5.587852197256258</v>
      </c>
      <c r="AA36" s="37">
        <f>SUM(AA25:AA35)</f>
        <v>34956650650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2440062097</v>
      </c>
      <c r="D38" s="50">
        <f>+D22-D36</f>
        <v>0</v>
      </c>
      <c r="E38" s="51">
        <f t="shared" si="2"/>
        <v>-275543943</v>
      </c>
      <c r="F38" s="52">
        <f t="shared" si="2"/>
        <v>-27899802</v>
      </c>
      <c r="G38" s="52">
        <f t="shared" si="2"/>
        <v>1740407445</v>
      </c>
      <c r="H38" s="52">
        <f t="shared" si="2"/>
        <v>431895996</v>
      </c>
      <c r="I38" s="52">
        <f t="shared" si="2"/>
        <v>-273389766</v>
      </c>
      <c r="J38" s="52">
        <f t="shared" si="2"/>
        <v>1898913675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1898913675</v>
      </c>
      <c r="X38" s="52">
        <f>IF(F22=F36,0,X22-X36)</f>
        <v>1087509531</v>
      </c>
      <c r="Y38" s="52">
        <f t="shared" si="2"/>
        <v>811404144</v>
      </c>
      <c r="Z38" s="53">
        <f>+IF(X38&lt;&gt;0,+(Y38/X38)*100,0)</f>
        <v>74.61122140730922</v>
      </c>
      <c r="AA38" s="50">
        <f>+AA22-AA36</f>
        <v>-27899802</v>
      </c>
    </row>
    <row r="39" spans="1:27" ht="12.75">
      <c r="A39" s="27" t="s">
        <v>64</v>
      </c>
      <c r="B39" s="33"/>
      <c r="C39" s="6">
        <v>2131537134</v>
      </c>
      <c r="D39" s="6">
        <v>0</v>
      </c>
      <c r="E39" s="7">
        <v>2177040098</v>
      </c>
      <c r="F39" s="8">
        <v>2186477225</v>
      </c>
      <c r="G39" s="8">
        <v>6395712</v>
      </c>
      <c r="H39" s="8">
        <v>127756262</v>
      </c>
      <c r="I39" s="8">
        <v>193280565</v>
      </c>
      <c r="J39" s="8">
        <v>327432539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327432539</v>
      </c>
      <c r="X39" s="8">
        <v>231534600</v>
      </c>
      <c r="Y39" s="8">
        <v>95897939</v>
      </c>
      <c r="Z39" s="2">
        <v>41.42</v>
      </c>
      <c r="AA39" s="6">
        <v>2186477225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16020000</v>
      </c>
      <c r="Y40" s="30">
        <v>-16020000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-100499</v>
      </c>
      <c r="D41" s="54">
        <v>0</v>
      </c>
      <c r="E41" s="7">
        <v>0</v>
      </c>
      <c r="F41" s="8">
        <v>0</v>
      </c>
      <c r="G41" s="55">
        <v>0</v>
      </c>
      <c r="H41" s="55">
        <v>-6384000</v>
      </c>
      <c r="I41" s="55">
        <v>-10056125</v>
      </c>
      <c r="J41" s="8">
        <v>-16440125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-16440125</v>
      </c>
      <c r="X41" s="8"/>
      <c r="Y41" s="55">
        <v>-16440125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4571498732</v>
      </c>
      <c r="D42" s="59">
        <f>SUM(D38:D41)</f>
        <v>0</v>
      </c>
      <c r="E42" s="60">
        <f t="shared" si="3"/>
        <v>1901496155</v>
      </c>
      <c r="F42" s="61">
        <f t="shared" si="3"/>
        <v>2158577423</v>
      </c>
      <c r="G42" s="61">
        <f t="shared" si="3"/>
        <v>1746803157</v>
      </c>
      <c r="H42" s="61">
        <f t="shared" si="3"/>
        <v>553268258</v>
      </c>
      <c r="I42" s="61">
        <f t="shared" si="3"/>
        <v>-90165326</v>
      </c>
      <c r="J42" s="61">
        <f t="shared" si="3"/>
        <v>2209906089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2209906089</v>
      </c>
      <c r="X42" s="61">
        <f t="shared" si="3"/>
        <v>1335064131</v>
      </c>
      <c r="Y42" s="61">
        <f t="shared" si="3"/>
        <v>874841958</v>
      </c>
      <c r="Z42" s="62">
        <f>+IF(X42&lt;&gt;0,+(Y42/X42)*100,0)</f>
        <v>65.5280849575907</v>
      </c>
      <c r="AA42" s="59">
        <f>SUM(AA38:AA41)</f>
        <v>2158577423</v>
      </c>
    </row>
    <row r="43" spans="1:27" ht="12.75">
      <c r="A43" s="27" t="s">
        <v>68</v>
      </c>
      <c r="B43" s="33"/>
      <c r="C43" s="54">
        <v>19925756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4551572976</v>
      </c>
      <c r="D44" s="67">
        <f>+D42-D43</f>
        <v>0</v>
      </c>
      <c r="E44" s="68">
        <f t="shared" si="4"/>
        <v>1901496155</v>
      </c>
      <c r="F44" s="69">
        <f t="shared" si="4"/>
        <v>2158577423</v>
      </c>
      <c r="G44" s="69">
        <f t="shared" si="4"/>
        <v>1746803157</v>
      </c>
      <c r="H44" s="69">
        <f t="shared" si="4"/>
        <v>553268258</v>
      </c>
      <c r="I44" s="69">
        <f t="shared" si="4"/>
        <v>-90165326</v>
      </c>
      <c r="J44" s="69">
        <f t="shared" si="4"/>
        <v>2209906089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2209906089</v>
      </c>
      <c r="X44" s="69">
        <f t="shared" si="4"/>
        <v>1335064131</v>
      </c>
      <c r="Y44" s="69">
        <f t="shared" si="4"/>
        <v>874841958</v>
      </c>
      <c r="Z44" s="70">
        <f>+IF(X44&lt;&gt;0,+(Y44/X44)*100,0)</f>
        <v>65.5280849575907</v>
      </c>
      <c r="AA44" s="67">
        <f>+AA42-AA43</f>
        <v>2158577423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4551572976</v>
      </c>
      <c r="D46" s="59">
        <f>SUM(D44:D45)</f>
        <v>0</v>
      </c>
      <c r="E46" s="60">
        <f t="shared" si="5"/>
        <v>1901496155</v>
      </c>
      <c r="F46" s="61">
        <f t="shared" si="5"/>
        <v>2158577423</v>
      </c>
      <c r="G46" s="61">
        <f t="shared" si="5"/>
        <v>1746803157</v>
      </c>
      <c r="H46" s="61">
        <f t="shared" si="5"/>
        <v>553268258</v>
      </c>
      <c r="I46" s="61">
        <f t="shared" si="5"/>
        <v>-90165326</v>
      </c>
      <c r="J46" s="61">
        <f t="shared" si="5"/>
        <v>2209906089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2209906089</v>
      </c>
      <c r="X46" s="61">
        <f t="shared" si="5"/>
        <v>1335064131</v>
      </c>
      <c r="Y46" s="61">
        <f t="shared" si="5"/>
        <v>874841958</v>
      </c>
      <c r="Z46" s="62">
        <f>+IF(X46&lt;&gt;0,+(Y46/X46)*100,0)</f>
        <v>65.5280849575907</v>
      </c>
      <c r="AA46" s="59">
        <f>SUM(AA44:AA45)</f>
        <v>2158577423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1</v>
      </c>
      <c r="H47" s="8">
        <v>1</v>
      </c>
      <c r="I47" s="34">
        <v>1</v>
      </c>
      <c r="J47" s="8">
        <v>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3</v>
      </c>
      <c r="X47" s="8"/>
      <c r="Y47" s="8">
        <v>3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4551572976</v>
      </c>
      <c r="D48" s="75">
        <f>SUM(D46:D47)</f>
        <v>0</v>
      </c>
      <c r="E48" s="76">
        <f t="shared" si="6"/>
        <v>1901496155</v>
      </c>
      <c r="F48" s="77">
        <f t="shared" si="6"/>
        <v>2158577423</v>
      </c>
      <c r="G48" s="77">
        <f t="shared" si="6"/>
        <v>1746803158</v>
      </c>
      <c r="H48" s="78">
        <f t="shared" si="6"/>
        <v>553268259</v>
      </c>
      <c r="I48" s="78">
        <f t="shared" si="6"/>
        <v>-90165325</v>
      </c>
      <c r="J48" s="78">
        <f t="shared" si="6"/>
        <v>2209906092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2209906092</v>
      </c>
      <c r="X48" s="78">
        <f t="shared" si="6"/>
        <v>1335064131</v>
      </c>
      <c r="Y48" s="78">
        <f t="shared" si="6"/>
        <v>874841961</v>
      </c>
      <c r="Z48" s="79">
        <f>+IF(X48&lt;&gt;0,+(Y48/X48)*100,0)</f>
        <v>65.52808518229901</v>
      </c>
      <c r="AA48" s="80">
        <f>SUM(AA46:AA47)</f>
        <v>2158577423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284142124</v>
      </c>
      <c r="F5" s="8">
        <v>284142124</v>
      </c>
      <c r="G5" s="8">
        <v>288622892</v>
      </c>
      <c r="H5" s="8">
        <v>-854843</v>
      </c>
      <c r="I5" s="8">
        <v>755114</v>
      </c>
      <c r="J5" s="8">
        <v>288523163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288523163</v>
      </c>
      <c r="X5" s="8">
        <v>34097055</v>
      </c>
      <c r="Y5" s="8">
        <v>254426108</v>
      </c>
      <c r="Z5" s="2">
        <v>746.18</v>
      </c>
      <c r="AA5" s="6">
        <v>284142124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2854850</v>
      </c>
      <c r="F6" s="8">
        <v>2854850</v>
      </c>
      <c r="G6" s="8">
        <v>153855</v>
      </c>
      <c r="H6" s="8">
        <v>164265</v>
      </c>
      <c r="I6" s="8">
        <v>142438</v>
      </c>
      <c r="J6" s="8">
        <v>460558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460558</v>
      </c>
      <c r="X6" s="8">
        <v>342582</v>
      </c>
      <c r="Y6" s="8">
        <v>117976</v>
      </c>
      <c r="Z6" s="2">
        <v>34.44</v>
      </c>
      <c r="AA6" s="6">
        <v>2854850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486545350</v>
      </c>
      <c r="F7" s="8">
        <v>486545350</v>
      </c>
      <c r="G7" s="8">
        <v>38162209</v>
      </c>
      <c r="H7" s="8">
        <v>17014051</v>
      </c>
      <c r="I7" s="8">
        <v>50168221</v>
      </c>
      <c r="J7" s="8">
        <v>105344481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105344481</v>
      </c>
      <c r="X7" s="8">
        <v>58385442</v>
      </c>
      <c r="Y7" s="8">
        <v>46959039</v>
      </c>
      <c r="Z7" s="2">
        <v>80.43</v>
      </c>
      <c r="AA7" s="6">
        <v>486545350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125481030</v>
      </c>
      <c r="F8" s="8">
        <v>125481030</v>
      </c>
      <c r="G8" s="8">
        <v>9791623</v>
      </c>
      <c r="H8" s="8">
        <v>-457311</v>
      </c>
      <c r="I8" s="8">
        <v>12359713</v>
      </c>
      <c r="J8" s="8">
        <v>21694025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21694025</v>
      </c>
      <c r="X8" s="8">
        <v>15057724</v>
      </c>
      <c r="Y8" s="8">
        <v>6636301</v>
      </c>
      <c r="Z8" s="2">
        <v>44.07</v>
      </c>
      <c r="AA8" s="6">
        <v>125481030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73484000</v>
      </c>
      <c r="F9" s="8">
        <v>73484000</v>
      </c>
      <c r="G9" s="8">
        <v>57723865</v>
      </c>
      <c r="H9" s="8">
        <v>2508946</v>
      </c>
      <c r="I9" s="8">
        <v>1986564</v>
      </c>
      <c r="J9" s="8">
        <v>62219375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62219375</v>
      </c>
      <c r="X9" s="8">
        <v>8818079</v>
      </c>
      <c r="Y9" s="8">
        <v>53401296</v>
      </c>
      <c r="Z9" s="2">
        <v>605.59</v>
      </c>
      <c r="AA9" s="6">
        <v>73484000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42012720</v>
      </c>
      <c r="F10" s="30">
        <v>42012720</v>
      </c>
      <c r="G10" s="30">
        <v>45884134</v>
      </c>
      <c r="H10" s="30">
        <v>-2895034</v>
      </c>
      <c r="I10" s="30">
        <v>-246506</v>
      </c>
      <c r="J10" s="30">
        <v>42742594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42742594</v>
      </c>
      <c r="X10" s="30">
        <v>5041526</v>
      </c>
      <c r="Y10" s="30">
        <v>37701068</v>
      </c>
      <c r="Z10" s="31">
        <v>747.81</v>
      </c>
      <c r="AA10" s="32">
        <v>42012720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19488230</v>
      </c>
      <c r="F12" s="8">
        <v>19488230</v>
      </c>
      <c r="G12" s="8">
        <v>877950</v>
      </c>
      <c r="H12" s="8">
        <v>1096145</v>
      </c>
      <c r="I12" s="8">
        <v>1253321</v>
      </c>
      <c r="J12" s="8">
        <v>3227416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3227416</v>
      </c>
      <c r="X12" s="8">
        <v>2338585</v>
      </c>
      <c r="Y12" s="8">
        <v>888831</v>
      </c>
      <c r="Z12" s="2">
        <v>38.01</v>
      </c>
      <c r="AA12" s="6">
        <v>19488230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36877070</v>
      </c>
      <c r="F13" s="8">
        <v>36877070</v>
      </c>
      <c r="G13" s="8">
        <v>433466</v>
      </c>
      <c r="H13" s="8">
        <v>4407676</v>
      </c>
      <c r="I13" s="8">
        <v>4410998</v>
      </c>
      <c r="J13" s="8">
        <v>9252140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9252140</v>
      </c>
      <c r="X13" s="8">
        <v>4425249</v>
      </c>
      <c r="Y13" s="8">
        <v>4826891</v>
      </c>
      <c r="Z13" s="2">
        <v>109.08</v>
      </c>
      <c r="AA13" s="6">
        <v>36877070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7284370</v>
      </c>
      <c r="F14" s="8">
        <v>7284370</v>
      </c>
      <c r="G14" s="8">
        <v>493447</v>
      </c>
      <c r="H14" s="8">
        <v>539198</v>
      </c>
      <c r="I14" s="8">
        <v>528942</v>
      </c>
      <c r="J14" s="8">
        <v>1561587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1561587</v>
      </c>
      <c r="X14" s="8">
        <v>874125</v>
      </c>
      <c r="Y14" s="8">
        <v>687462</v>
      </c>
      <c r="Z14" s="2">
        <v>78.65</v>
      </c>
      <c r="AA14" s="6">
        <v>7284370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70820500</v>
      </c>
      <c r="F16" s="8">
        <v>70820500</v>
      </c>
      <c r="G16" s="8">
        <v>2255541</v>
      </c>
      <c r="H16" s="8">
        <v>3234784</v>
      </c>
      <c r="I16" s="8">
        <v>3076783</v>
      </c>
      <c r="J16" s="8">
        <v>8567108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8567108</v>
      </c>
      <c r="X16" s="8">
        <v>8498459</v>
      </c>
      <c r="Y16" s="8">
        <v>68649</v>
      </c>
      <c r="Z16" s="2">
        <v>0.81</v>
      </c>
      <c r="AA16" s="6">
        <v>70820500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8099750</v>
      </c>
      <c r="F17" s="8">
        <v>8099750</v>
      </c>
      <c r="G17" s="8">
        <v>989282</v>
      </c>
      <c r="H17" s="8">
        <v>1005780</v>
      </c>
      <c r="I17" s="8">
        <v>724375</v>
      </c>
      <c r="J17" s="8">
        <v>2719437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2719437</v>
      </c>
      <c r="X17" s="8">
        <v>971970</v>
      </c>
      <c r="Y17" s="8">
        <v>1747467</v>
      </c>
      <c r="Z17" s="2">
        <v>179.79</v>
      </c>
      <c r="AA17" s="6">
        <v>8099750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2267910</v>
      </c>
      <c r="F18" s="8">
        <v>2267910</v>
      </c>
      <c r="G18" s="8">
        <v>303131</v>
      </c>
      <c r="H18" s="8">
        <v>261038</v>
      </c>
      <c r="I18" s="8">
        <v>199995</v>
      </c>
      <c r="J18" s="8">
        <v>764164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764164</v>
      </c>
      <c r="X18" s="8">
        <v>272149</v>
      </c>
      <c r="Y18" s="8">
        <v>492015</v>
      </c>
      <c r="Z18" s="2">
        <v>180.79</v>
      </c>
      <c r="AA18" s="6">
        <v>2267910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112721000</v>
      </c>
      <c r="F19" s="8">
        <v>112721000</v>
      </c>
      <c r="G19" s="8">
        <v>39992000</v>
      </c>
      <c r="H19" s="8">
        <v>5996000</v>
      </c>
      <c r="I19" s="8">
        <v>0</v>
      </c>
      <c r="J19" s="8">
        <v>45988000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45988000</v>
      </c>
      <c r="X19" s="8">
        <v>13265998</v>
      </c>
      <c r="Y19" s="8">
        <v>32722002</v>
      </c>
      <c r="Z19" s="2">
        <v>246.66</v>
      </c>
      <c r="AA19" s="6">
        <v>112721000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36628400</v>
      </c>
      <c r="F20" s="30">
        <v>36628400</v>
      </c>
      <c r="G20" s="30">
        <v>6383641</v>
      </c>
      <c r="H20" s="30">
        <v>1555658</v>
      </c>
      <c r="I20" s="30">
        <v>1277913</v>
      </c>
      <c r="J20" s="30">
        <v>9217212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9217212</v>
      </c>
      <c r="X20" s="30">
        <v>4395408</v>
      </c>
      <c r="Y20" s="30">
        <v>4821804</v>
      </c>
      <c r="Z20" s="31">
        <v>109.7</v>
      </c>
      <c r="AA20" s="32">
        <v>36628400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1369780</v>
      </c>
      <c r="F21" s="8">
        <v>1369780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164373</v>
      </c>
      <c r="Y21" s="8">
        <v>-164373</v>
      </c>
      <c r="Z21" s="2">
        <v>-100</v>
      </c>
      <c r="AA21" s="6">
        <v>1369780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1310077084</v>
      </c>
      <c r="F22" s="39">
        <f t="shared" si="0"/>
        <v>1310077084</v>
      </c>
      <c r="G22" s="39">
        <f t="shared" si="0"/>
        <v>492067036</v>
      </c>
      <c r="H22" s="39">
        <f t="shared" si="0"/>
        <v>33576353</v>
      </c>
      <c r="I22" s="39">
        <f t="shared" si="0"/>
        <v>76637871</v>
      </c>
      <c r="J22" s="39">
        <f t="shared" si="0"/>
        <v>602281260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602281260</v>
      </c>
      <c r="X22" s="39">
        <f t="shared" si="0"/>
        <v>156948724</v>
      </c>
      <c r="Y22" s="39">
        <f t="shared" si="0"/>
        <v>445332536</v>
      </c>
      <c r="Z22" s="40">
        <f>+IF(X22&lt;&gt;0,+(Y22/X22)*100,0)</f>
        <v>283.74396723352777</v>
      </c>
      <c r="AA22" s="37">
        <f>SUM(AA5:AA21)</f>
        <v>1310077084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397313870</v>
      </c>
      <c r="F25" s="8">
        <v>397313870</v>
      </c>
      <c r="G25" s="8">
        <v>29545142</v>
      </c>
      <c r="H25" s="8">
        <v>27358531</v>
      </c>
      <c r="I25" s="8">
        <v>32580608</v>
      </c>
      <c r="J25" s="8">
        <v>89484281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89484281</v>
      </c>
      <c r="X25" s="8">
        <v>47677688</v>
      </c>
      <c r="Y25" s="8">
        <v>41806593</v>
      </c>
      <c r="Z25" s="2">
        <v>87.69</v>
      </c>
      <c r="AA25" s="6">
        <v>397313870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17026814</v>
      </c>
      <c r="F26" s="8">
        <v>17026814</v>
      </c>
      <c r="G26" s="8">
        <v>1259157</v>
      </c>
      <c r="H26" s="8">
        <v>1172002</v>
      </c>
      <c r="I26" s="8">
        <v>1271579</v>
      </c>
      <c r="J26" s="8">
        <v>3702738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3702738</v>
      </c>
      <c r="X26" s="8">
        <v>2043218</v>
      </c>
      <c r="Y26" s="8">
        <v>1659520</v>
      </c>
      <c r="Z26" s="2">
        <v>81.22</v>
      </c>
      <c r="AA26" s="6">
        <v>17026814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23887074</v>
      </c>
      <c r="F27" s="8">
        <v>23887074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2866451</v>
      </c>
      <c r="Y27" s="8">
        <v>-2866451</v>
      </c>
      <c r="Z27" s="2">
        <v>-100</v>
      </c>
      <c r="AA27" s="6">
        <v>23887074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165199810</v>
      </c>
      <c r="F28" s="8">
        <v>165199810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19823979</v>
      </c>
      <c r="Y28" s="8">
        <v>-19823979</v>
      </c>
      <c r="Z28" s="2">
        <v>-100</v>
      </c>
      <c r="AA28" s="6">
        <v>165199810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31471544</v>
      </c>
      <c r="F29" s="8">
        <v>31471544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3776585</v>
      </c>
      <c r="Y29" s="8">
        <v>-3776585</v>
      </c>
      <c r="Z29" s="2">
        <v>-100</v>
      </c>
      <c r="AA29" s="6">
        <v>31471544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351285333</v>
      </c>
      <c r="F30" s="8">
        <v>351285333</v>
      </c>
      <c r="G30" s="8">
        <v>0</v>
      </c>
      <c r="H30" s="8">
        <v>41070287</v>
      </c>
      <c r="I30" s="8">
        <v>41187575</v>
      </c>
      <c r="J30" s="8">
        <v>82257862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82257862</v>
      </c>
      <c r="X30" s="8">
        <v>42154240</v>
      </c>
      <c r="Y30" s="8">
        <v>40103622</v>
      </c>
      <c r="Z30" s="2">
        <v>95.14</v>
      </c>
      <c r="AA30" s="6">
        <v>351285333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17209019</v>
      </c>
      <c r="F32" s="8">
        <v>17209019</v>
      </c>
      <c r="G32" s="8">
        <v>658892</v>
      </c>
      <c r="H32" s="8">
        <v>673810</v>
      </c>
      <c r="I32" s="8">
        <v>1332295</v>
      </c>
      <c r="J32" s="8">
        <v>2664997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2664997</v>
      </c>
      <c r="X32" s="8">
        <v>2065089</v>
      </c>
      <c r="Y32" s="8">
        <v>599908</v>
      </c>
      <c r="Z32" s="2">
        <v>29.05</v>
      </c>
      <c r="AA32" s="6">
        <v>17209019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8702944</v>
      </c>
      <c r="F33" s="8">
        <v>8702944</v>
      </c>
      <c r="G33" s="8">
        <v>4551610</v>
      </c>
      <c r="H33" s="8">
        <v>2101786</v>
      </c>
      <c r="I33" s="8">
        <v>0</v>
      </c>
      <c r="J33" s="8">
        <v>6653396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6653396</v>
      </c>
      <c r="X33" s="8">
        <v>946974</v>
      </c>
      <c r="Y33" s="8">
        <v>5706422</v>
      </c>
      <c r="Z33" s="2">
        <v>602.6</v>
      </c>
      <c r="AA33" s="6">
        <v>8702944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368042693</v>
      </c>
      <c r="F34" s="8">
        <v>368042693</v>
      </c>
      <c r="G34" s="8">
        <v>6159493</v>
      </c>
      <c r="H34" s="8">
        <v>13053806</v>
      </c>
      <c r="I34" s="8">
        <v>23343825</v>
      </c>
      <c r="J34" s="8">
        <v>42557124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42557124</v>
      </c>
      <c r="X34" s="8">
        <v>43598644</v>
      </c>
      <c r="Y34" s="8">
        <v>-1041520</v>
      </c>
      <c r="Z34" s="2">
        <v>-2.39</v>
      </c>
      <c r="AA34" s="6">
        <v>368042693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1380139101</v>
      </c>
      <c r="F36" s="39">
        <f t="shared" si="1"/>
        <v>1380139101</v>
      </c>
      <c r="G36" s="39">
        <f t="shared" si="1"/>
        <v>42174294</v>
      </c>
      <c r="H36" s="39">
        <f t="shared" si="1"/>
        <v>85430222</v>
      </c>
      <c r="I36" s="39">
        <f t="shared" si="1"/>
        <v>99715882</v>
      </c>
      <c r="J36" s="39">
        <f t="shared" si="1"/>
        <v>227320398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227320398</v>
      </c>
      <c r="X36" s="39">
        <f t="shared" si="1"/>
        <v>164952868</v>
      </c>
      <c r="Y36" s="39">
        <f t="shared" si="1"/>
        <v>62367530</v>
      </c>
      <c r="Z36" s="40">
        <f>+IF(X36&lt;&gt;0,+(Y36/X36)*100,0)</f>
        <v>37.809303200475426</v>
      </c>
      <c r="AA36" s="37">
        <f>SUM(AA25:AA35)</f>
        <v>1380139101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-70062017</v>
      </c>
      <c r="F38" s="52">
        <f t="shared" si="2"/>
        <v>-70062017</v>
      </c>
      <c r="G38" s="52">
        <f t="shared" si="2"/>
        <v>449892742</v>
      </c>
      <c r="H38" s="52">
        <f t="shared" si="2"/>
        <v>-51853869</v>
      </c>
      <c r="I38" s="52">
        <f t="shared" si="2"/>
        <v>-23078011</v>
      </c>
      <c r="J38" s="52">
        <f t="shared" si="2"/>
        <v>374960862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374960862</v>
      </c>
      <c r="X38" s="52">
        <f>IF(F22=F36,0,X22-X36)</f>
        <v>-8004144</v>
      </c>
      <c r="Y38" s="52">
        <f t="shared" si="2"/>
        <v>382965006</v>
      </c>
      <c r="Z38" s="53">
        <f>+IF(X38&lt;&gt;0,+(Y38/X38)*100,0)</f>
        <v>-4784.584160404911</v>
      </c>
      <c r="AA38" s="50">
        <f>+AA22-AA36</f>
        <v>-70062017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126560320</v>
      </c>
      <c r="F39" s="8">
        <v>126560320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15447757</v>
      </c>
      <c r="Y39" s="8">
        <v>-15447757</v>
      </c>
      <c r="Z39" s="2">
        <v>-100</v>
      </c>
      <c r="AA39" s="6">
        <v>126560320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56498303</v>
      </c>
      <c r="F42" s="61">
        <f t="shared" si="3"/>
        <v>56498303</v>
      </c>
      <c r="G42" s="61">
        <f t="shared" si="3"/>
        <v>449892742</v>
      </c>
      <c r="H42" s="61">
        <f t="shared" si="3"/>
        <v>-51853869</v>
      </c>
      <c r="I42" s="61">
        <f t="shared" si="3"/>
        <v>-23078011</v>
      </c>
      <c r="J42" s="61">
        <f t="shared" si="3"/>
        <v>374960862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374960862</v>
      </c>
      <c r="X42" s="61">
        <f t="shared" si="3"/>
        <v>7443613</v>
      </c>
      <c r="Y42" s="61">
        <f t="shared" si="3"/>
        <v>367517249</v>
      </c>
      <c r="Z42" s="62">
        <f>+IF(X42&lt;&gt;0,+(Y42/X42)*100,0)</f>
        <v>4937.3503028703935</v>
      </c>
      <c r="AA42" s="59">
        <f>SUM(AA38:AA41)</f>
        <v>56498303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56498303</v>
      </c>
      <c r="F44" s="69">
        <f t="shared" si="4"/>
        <v>56498303</v>
      </c>
      <c r="G44" s="69">
        <f t="shared" si="4"/>
        <v>449892742</v>
      </c>
      <c r="H44" s="69">
        <f t="shared" si="4"/>
        <v>-51853869</v>
      </c>
      <c r="I44" s="69">
        <f t="shared" si="4"/>
        <v>-23078011</v>
      </c>
      <c r="J44" s="69">
        <f t="shared" si="4"/>
        <v>374960862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374960862</v>
      </c>
      <c r="X44" s="69">
        <f t="shared" si="4"/>
        <v>7443613</v>
      </c>
      <c r="Y44" s="69">
        <f t="shared" si="4"/>
        <v>367517249</v>
      </c>
      <c r="Z44" s="70">
        <f>+IF(X44&lt;&gt;0,+(Y44/X44)*100,0)</f>
        <v>4937.3503028703935</v>
      </c>
      <c r="AA44" s="67">
        <f>+AA42-AA43</f>
        <v>56498303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56498303</v>
      </c>
      <c r="F46" s="61">
        <f t="shared" si="5"/>
        <v>56498303</v>
      </c>
      <c r="G46" s="61">
        <f t="shared" si="5"/>
        <v>449892742</v>
      </c>
      <c r="H46" s="61">
        <f t="shared" si="5"/>
        <v>-51853869</v>
      </c>
      <c r="I46" s="61">
        <f t="shared" si="5"/>
        <v>-23078011</v>
      </c>
      <c r="J46" s="61">
        <f t="shared" si="5"/>
        <v>374960862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374960862</v>
      </c>
      <c r="X46" s="61">
        <f t="shared" si="5"/>
        <v>7443613</v>
      </c>
      <c r="Y46" s="61">
        <f t="shared" si="5"/>
        <v>367517249</v>
      </c>
      <c r="Z46" s="62">
        <f>+IF(X46&lt;&gt;0,+(Y46/X46)*100,0)</f>
        <v>4937.3503028703935</v>
      </c>
      <c r="AA46" s="59">
        <f>SUM(AA44:AA45)</f>
        <v>56498303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56498303</v>
      </c>
      <c r="F48" s="77">
        <f t="shared" si="6"/>
        <v>56498303</v>
      </c>
      <c r="G48" s="77">
        <f t="shared" si="6"/>
        <v>449892742</v>
      </c>
      <c r="H48" s="78">
        <f t="shared" si="6"/>
        <v>-51853869</v>
      </c>
      <c r="I48" s="78">
        <f t="shared" si="6"/>
        <v>-23078011</v>
      </c>
      <c r="J48" s="78">
        <f t="shared" si="6"/>
        <v>374960862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374960862</v>
      </c>
      <c r="X48" s="78">
        <f t="shared" si="6"/>
        <v>7443613</v>
      </c>
      <c r="Y48" s="78">
        <f t="shared" si="6"/>
        <v>367517249</v>
      </c>
      <c r="Z48" s="79">
        <f>+IF(X48&lt;&gt;0,+(Y48/X48)*100,0)</f>
        <v>4937.3503028703935</v>
      </c>
      <c r="AA48" s="80">
        <f>SUM(AA46:AA47)</f>
        <v>56498303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103565039</v>
      </c>
      <c r="D5" s="6">
        <v>0</v>
      </c>
      <c r="E5" s="7">
        <v>112202298</v>
      </c>
      <c r="F5" s="8">
        <v>112202298</v>
      </c>
      <c r="G5" s="8">
        <v>9939395</v>
      </c>
      <c r="H5" s="8">
        <v>9903711</v>
      </c>
      <c r="I5" s="8">
        <v>10828748</v>
      </c>
      <c r="J5" s="8">
        <v>30671854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30671854</v>
      </c>
      <c r="X5" s="8">
        <v>33151531</v>
      </c>
      <c r="Y5" s="8">
        <v>-2479677</v>
      </c>
      <c r="Z5" s="2">
        <v>-7.48</v>
      </c>
      <c r="AA5" s="6">
        <v>112202298</v>
      </c>
    </row>
    <row r="6" spans="1:27" ht="12.75">
      <c r="A6" s="27" t="s">
        <v>33</v>
      </c>
      <c r="B6" s="28"/>
      <c r="C6" s="6">
        <v>1001455</v>
      </c>
      <c r="D6" s="6">
        <v>0</v>
      </c>
      <c r="E6" s="7">
        <v>884960</v>
      </c>
      <c r="F6" s="8">
        <v>884960</v>
      </c>
      <c r="G6" s="8">
        <v>94199</v>
      </c>
      <c r="H6" s="8">
        <v>97723</v>
      </c>
      <c r="I6" s="8">
        <v>100483</v>
      </c>
      <c r="J6" s="8">
        <v>292405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292405</v>
      </c>
      <c r="X6" s="8">
        <v>187168</v>
      </c>
      <c r="Y6" s="8">
        <v>105237</v>
      </c>
      <c r="Z6" s="2">
        <v>56.23</v>
      </c>
      <c r="AA6" s="6">
        <v>884960</v>
      </c>
    </row>
    <row r="7" spans="1:27" ht="12.75">
      <c r="A7" s="29" t="s">
        <v>34</v>
      </c>
      <c r="B7" s="28"/>
      <c r="C7" s="6">
        <v>353171051</v>
      </c>
      <c r="D7" s="6">
        <v>0</v>
      </c>
      <c r="E7" s="7">
        <v>385043734</v>
      </c>
      <c r="F7" s="8">
        <v>385043734</v>
      </c>
      <c r="G7" s="8">
        <v>7969800</v>
      </c>
      <c r="H7" s="8">
        <v>37161698</v>
      </c>
      <c r="I7" s="8">
        <v>35004194</v>
      </c>
      <c r="J7" s="8">
        <v>80135692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80135692</v>
      </c>
      <c r="X7" s="8">
        <v>109502972</v>
      </c>
      <c r="Y7" s="8">
        <v>-29367280</v>
      </c>
      <c r="Z7" s="2">
        <v>-26.82</v>
      </c>
      <c r="AA7" s="6">
        <v>385043734</v>
      </c>
    </row>
    <row r="8" spans="1:27" ht="12.75">
      <c r="A8" s="29" t="s">
        <v>35</v>
      </c>
      <c r="B8" s="28"/>
      <c r="C8" s="6">
        <v>58331682</v>
      </c>
      <c r="D8" s="6">
        <v>0</v>
      </c>
      <c r="E8" s="7">
        <v>54158590</v>
      </c>
      <c r="F8" s="8">
        <v>54158590</v>
      </c>
      <c r="G8" s="8">
        <v>-547093</v>
      </c>
      <c r="H8" s="8">
        <v>4241973</v>
      </c>
      <c r="I8" s="8">
        <v>2606910</v>
      </c>
      <c r="J8" s="8">
        <v>6301790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6301790</v>
      </c>
      <c r="X8" s="8">
        <v>10476146</v>
      </c>
      <c r="Y8" s="8">
        <v>-4174356</v>
      </c>
      <c r="Z8" s="2">
        <v>-39.85</v>
      </c>
      <c r="AA8" s="6">
        <v>54158590</v>
      </c>
    </row>
    <row r="9" spans="1:27" ht="12.75">
      <c r="A9" s="29" t="s">
        <v>36</v>
      </c>
      <c r="B9" s="28"/>
      <c r="C9" s="6">
        <v>54582553</v>
      </c>
      <c r="D9" s="6">
        <v>0</v>
      </c>
      <c r="E9" s="7">
        <v>58398260</v>
      </c>
      <c r="F9" s="8">
        <v>58398260</v>
      </c>
      <c r="G9" s="8">
        <v>5188483</v>
      </c>
      <c r="H9" s="8">
        <v>3585144</v>
      </c>
      <c r="I9" s="8">
        <v>3921769</v>
      </c>
      <c r="J9" s="8">
        <v>12695396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12695396</v>
      </c>
      <c r="X9" s="8">
        <v>14884959</v>
      </c>
      <c r="Y9" s="8">
        <v>-2189563</v>
      </c>
      <c r="Z9" s="2">
        <v>-14.71</v>
      </c>
      <c r="AA9" s="6">
        <v>58398260</v>
      </c>
    </row>
    <row r="10" spans="1:27" ht="12.75">
      <c r="A10" s="29" t="s">
        <v>37</v>
      </c>
      <c r="B10" s="28"/>
      <c r="C10" s="6">
        <v>35220865</v>
      </c>
      <c r="D10" s="6">
        <v>0</v>
      </c>
      <c r="E10" s="7">
        <v>33433270</v>
      </c>
      <c r="F10" s="30">
        <v>33433270</v>
      </c>
      <c r="G10" s="30">
        <v>3200061</v>
      </c>
      <c r="H10" s="30">
        <v>2706260</v>
      </c>
      <c r="I10" s="30">
        <v>2871594</v>
      </c>
      <c r="J10" s="30">
        <v>8777915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8777915</v>
      </c>
      <c r="X10" s="30">
        <v>8239736</v>
      </c>
      <c r="Y10" s="30">
        <v>538179</v>
      </c>
      <c r="Z10" s="31">
        <v>6.53</v>
      </c>
      <c r="AA10" s="32">
        <v>33433270</v>
      </c>
    </row>
    <row r="11" spans="1:27" ht="12.75">
      <c r="A11" s="29" t="s">
        <v>38</v>
      </c>
      <c r="B11" s="33"/>
      <c r="C11" s="6">
        <v>-26448774</v>
      </c>
      <c r="D11" s="6">
        <v>0</v>
      </c>
      <c r="E11" s="7">
        <v>-25784060</v>
      </c>
      <c r="F11" s="8">
        <v>-25784060</v>
      </c>
      <c r="G11" s="8">
        <v>-1364742</v>
      </c>
      <c r="H11" s="8">
        <v>-1168702</v>
      </c>
      <c r="I11" s="8">
        <v>-1179387</v>
      </c>
      <c r="J11" s="8">
        <v>-3712831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-3712831</v>
      </c>
      <c r="X11" s="8">
        <v>-6618849</v>
      </c>
      <c r="Y11" s="8">
        <v>2906018</v>
      </c>
      <c r="Z11" s="2">
        <v>-43.91</v>
      </c>
      <c r="AA11" s="6">
        <v>-25784060</v>
      </c>
    </row>
    <row r="12" spans="1:27" ht="12.75">
      <c r="A12" s="29" t="s">
        <v>39</v>
      </c>
      <c r="B12" s="33"/>
      <c r="C12" s="6">
        <v>13499690</v>
      </c>
      <c r="D12" s="6">
        <v>0</v>
      </c>
      <c r="E12" s="7">
        <v>14655050</v>
      </c>
      <c r="F12" s="8">
        <v>14655050</v>
      </c>
      <c r="G12" s="8">
        <v>1306594</v>
      </c>
      <c r="H12" s="8">
        <v>1215866</v>
      </c>
      <c r="I12" s="8">
        <v>1210363</v>
      </c>
      <c r="J12" s="8">
        <v>3732823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3732823</v>
      </c>
      <c r="X12" s="8">
        <v>4035670</v>
      </c>
      <c r="Y12" s="8">
        <v>-302847</v>
      </c>
      <c r="Z12" s="2">
        <v>-7.5</v>
      </c>
      <c r="AA12" s="6">
        <v>14655050</v>
      </c>
    </row>
    <row r="13" spans="1:27" ht="12.75">
      <c r="A13" s="27" t="s">
        <v>40</v>
      </c>
      <c r="B13" s="33"/>
      <c r="C13" s="6">
        <v>10918562</v>
      </c>
      <c r="D13" s="6">
        <v>0</v>
      </c>
      <c r="E13" s="7">
        <v>10000000</v>
      </c>
      <c r="F13" s="8">
        <v>10000000</v>
      </c>
      <c r="G13" s="8">
        <v>1203459</v>
      </c>
      <c r="H13" s="8">
        <v>1376784</v>
      </c>
      <c r="I13" s="8">
        <v>1278732</v>
      </c>
      <c r="J13" s="8">
        <v>3858975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3858975</v>
      </c>
      <c r="X13" s="8">
        <v>2509800</v>
      </c>
      <c r="Y13" s="8">
        <v>1349175</v>
      </c>
      <c r="Z13" s="2">
        <v>53.76</v>
      </c>
      <c r="AA13" s="6">
        <v>10000000</v>
      </c>
    </row>
    <row r="14" spans="1:27" ht="12.75">
      <c r="A14" s="27" t="s">
        <v>41</v>
      </c>
      <c r="B14" s="33"/>
      <c r="C14" s="6">
        <v>3839635</v>
      </c>
      <c r="D14" s="6">
        <v>0</v>
      </c>
      <c r="E14" s="7">
        <v>2833500</v>
      </c>
      <c r="F14" s="8">
        <v>2833500</v>
      </c>
      <c r="G14" s="8">
        <v>282220</v>
      </c>
      <c r="H14" s="8">
        <v>301138</v>
      </c>
      <c r="I14" s="8">
        <v>315172</v>
      </c>
      <c r="J14" s="8">
        <v>898530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898530</v>
      </c>
      <c r="X14" s="8">
        <v>635351</v>
      </c>
      <c r="Y14" s="8">
        <v>263179</v>
      </c>
      <c r="Z14" s="2">
        <v>41.42</v>
      </c>
      <c r="AA14" s="6">
        <v>2833500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69120556</v>
      </c>
      <c r="D16" s="6">
        <v>0</v>
      </c>
      <c r="E16" s="7">
        <v>63320203</v>
      </c>
      <c r="F16" s="8">
        <v>63320203</v>
      </c>
      <c r="G16" s="8">
        <v>1307525</v>
      </c>
      <c r="H16" s="8">
        <v>2451664</v>
      </c>
      <c r="I16" s="8">
        <v>1885964</v>
      </c>
      <c r="J16" s="8">
        <v>5645153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5645153</v>
      </c>
      <c r="X16" s="8">
        <v>7674911</v>
      </c>
      <c r="Y16" s="8">
        <v>-2029758</v>
      </c>
      <c r="Z16" s="2">
        <v>-26.45</v>
      </c>
      <c r="AA16" s="6">
        <v>63320203</v>
      </c>
    </row>
    <row r="17" spans="1:27" ht="12.75">
      <c r="A17" s="27" t="s">
        <v>44</v>
      </c>
      <c r="B17" s="33"/>
      <c r="C17" s="6">
        <v>3106259</v>
      </c>
      <c r="D17" s="6">
        <v>0</v>
      </c>
      <c r="E17" s="7">
        <v>2987260</v>
      </c>
      <c r="F17" s="8">
        <v>2987260</v>
      </c>
      <c r="G17" s="8">
        <v>225911</v>
      </c>
      <c r="H17" s="8">
        <v>330294</v>
      </c>
      <c r="I17" s="8">
        <v>304120</v>
      </c>
      <c r="J17" s="8">
        <v>860325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860325</v>
      </c>
      <c r="X17" s="8">
        <v>713174</v>
      </c>
      <c r="Y17" s="8">
        <v>147151</v>
      </c>
      <c r="Z17" s="2">
        <v>20.63</v>
      </c>
      <c r="AA17" s="6">
        <v>2987260</v>
      </c>
    </row>
    <row r="18" spans="1:27" ht="12.75">
      <c r="A18" s="29" t="s">
        <v>45</v>
      </c>
      <c r="B18" s="28"/>
      <c r="C18" s="6">
        <v>6610177</v>
      </c>
      <c r="D18" s="6">
        <v>0</v>
      </c>
      <c r="E18" s="7">
        <v>6942376</v>
      </c>
      <c r="F18" s="8">
        <v>6942376</v>
      </c>
      <c r="G18" s="8">
        <v>0</v>
      </c>
      <c r="H18" s="8">
        <v>572327</v>
      </c>
      <c r="I18" s="8">
        <v>592349</v>
      </c>
      <c r="J18" s="8">
        <v>1164676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1164676</v>
      </c>
      <c r="X18" s="8">
        <v>1152988</v>
      </c>
      <c r="Y18" s="8">
        <v>11688</v>
      </c>
      <c r="Z18" s="2">
        <v>1.01</v>
      </c>
      <c r="AA18" s="6">
        <v>6942376</v>
      </c>
    </row>
    <row r="19" spans="1:27" ht="12.75">
      <c r="A19" s="27" t="s">
        <v>46</v>
      </c>
      <c r="B19" s="33"/>
      <c r="C19" s="6">
        <v>116147609</v>
      </c>
      <c r="D19" s="6">
        <v>0</v>
      </c>
      <c r="E19" s="7">
        <v>134048079</v>
      </c>
      <c r="F19" s="8">
        <v>141954287</v>
      </c>
      <c r="G19" s="8">
        <v>38371514</v>
      </c>
      <c r="H19" s="8">
        <v>7833718</v>
      </c>
      <c r="I19" s="8">
        <v>2302333</v>
      </c>
      <c r="J19" s="8">
        <v>48507565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48507565</v>
      </c>
      <c r="X19" s="8">
        <v>45484304</v>
      </c>
      <c r="Y19" s="8">
        <v>3023261</v>
      </c>
      <c r="Z19" s="2">
        <v>6.65</v>
      </c>
      <c r="AA19" s="6">
        <v>141954287</v>
      </c>
    </row>
    <row r="20" spans="1:27" ht="12.75">
      <c r="A20" s="27" t="s">
        <v>47</v>
      </c>
      <c r="B20" s="33"/>
      <c r="C20" s="6">
        <v>16050583</v>
      </c>
      <c r="D20" s="6">
        <v>0</v>
      </c>
      <c r="E20" s="7">
        <v>8539490</v>
      </c>
      <c r="F20" s="30">
        <v>8539490</v>
      </c>
      <c r="G20" s="30">
        <v>169220</v>
      </c>
      <c r="H20" s="30">
        <v>963822</v>
      </c>
      <c r="I20" s="30">
        <v>925340</v>
      </c>
      <c r="J20" s="30">
        <v>2058382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2058382</v>
      </c>
      <c r="X20" s="30">
        <v>916126</v>
      </c>
      <c r="Y20" s="30">
        <v>1142256</v>
      </c>
      <c r="Z20" s="31">
        <v>124.68</v>
      </c>
      <c r="AA20" s="32">
        <v>8539490</v>
      </c>
    </row>
    <row r="21" spans="1:27" ht="12.75">
      <c r="A21" s="27" t="s">
        <v>48</v>
      </c>
      <c r="B21" s="33"/>
      <c r="C21" s="6">
        <v>1381543</v>
      </c>
      <c r="D21" s="6">
        <v>0</v>
      </c>
      <c r="E21" s="7">
        <v>1060000</v>
      </c>
      <c r="F21" s="8">
        <v>1060000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1060000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820098485</v>
      </c>
      <c r="D22" s="37">
        <f>SUM(D5:D21)</f>
        <v>0</v>
      </c>
      <c r="E22" s="38">
        <f t="shared" si="0"/>
        <v>862723010</v>
      </c>
      <c r="F22" s="39">
        <f t="shared" si="0"/>
        <v>870629218</v>
      </c>
      <c r="G22" s="39">
        <f t="shared" si="0"/>
        <v>67346546</v>
      </c>
      <c r="H22" s="39">
        <f t="shared" si="0"/>
        <v>71573420</v>
      </c>
      <c r="I22" s="39">
        <f t="shared" si="0"/>
        <v>62968684</v>
      </c>
      <c r="J22" s="39">
        <f t="shared" si="0"/>
        <v>201888650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201888650</v>
      </c>
      <c r="X22" s="39">
        <f t="shared" si="0"/>
        <v>232945987</v>
      </c>
      <c r="Y22" s="39">
        <f t="shared" si="0"/>
        <v>-31057337</v>
      </c>
      <c r="Z22" s="40">
        <f>+IF(X22&lt;&gt;0,+(Y22/X22)*100,0)</f>
        <v>-13.332419845464006</v>
      </c>
      <c r="AA22" s="37">
        <f>SUM(AA5:AA21)</f>
        <v>870629218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230802095</v>
      </c>
      <c r="D25" s="6">
        <v>0</v>
      </c>
      <c r="E25" s="7">
        <v>270803217</v>
      </c>
      <c r="F25" s="8">
        <v>270803217</v>
      </c>
      <c r="G25" s="8">
        <v>19043691</v>
      </c>
      <c r="H25" s="8">
        <v>18533751</v>
      </c>
      <c r="I25" s="8">
        <v>20487004</v>
      </c>
      <c r="J25" s="8">
        <v>58064446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58064446</v>
      </c>
      <c r="X25" s="8">
        <v>62526065</v>
      </c>
      <c r="Y25" s="8">
        <v>-4461619</v>
      </c>
      <c r="Z25" s="2">
        <v>-7.14</v>
      </c>
      <c r="AA25" s="6">
        <v>270803217</v>
      </c>
    </row>
    <row r="26" spans="1:27" ht="12.75">
      <c r="A26" s="29" t="s">
        <v>52</v>
      </c>
      <c r="B26" s="28"/>
      <c r="C26" s="6">
        <v>15309269</v>
      </c>
      <c r="D26" s="6">
        <v>0</v>
      </c>
      <c r="E26" s="7">
        <v>16167664</v>
      </c>
      <c r="F26" s="8">
        <v>16167664</v>
      </c>
      <c r="G26" s="8">
        <v>1275807</v>
      </c>
      <c r="H26" s="8">
        <v>370351</v>
      </c>
      <c r="I26" s="8">
        <v>2116530</v>
      </c>
      <c r="J26" s="8">
        <v>3762688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3762688</v>
      </c>
      <c r="X26" s="8">
        <v>3743468</v>
      </c>
      <c r="Y26" s="8">
        <v>19220</v>
      </c>
      <c r="Z26" s="2">
        <v>0.51</v>
      </c>
      <c r="AA26" s="6">
        <v>16167664</v>
      </c>
    </row>
    <row r="27" spans="1:27" ht="12.75">
      <c r="A27" s="29" t="s">
        <v>53</v>
      </c>
      <c r="B27" s="28"/>
      <c r="C27" s="6">
        <v>75455683</v>
      </c>
      <c r="D27" s="6">
        <v>0</v>
      </c>
      <c r="E27" s="7">
        <v>52378810</v>
      </c>
      <c r="F27" s="8">
        <v>52378810</v>
      </c>
      <c r="G27" s="8">
        <v>821172</v>
      </c>
      <c r="H27" s="8">
        <v>8729801</v>
      </c>
      <c r="I27" s="8">
        <v>4547506</v>
      </c>
      <c r="J27" s="8">
        <v>14098479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14098479</v>
      </c>
      <c r="X27" s="8">
        <v>22495758</v>
      </c>
      <c r="Y27" s="8">
        <v>-8397279</v>
      </c>
      <c r="Z27" s="2">
        <v>-37.33</v>
      </c>
      <c r="AA27" s="6">
        <v>52378810</v>
      </c>
    </row>
    <row r="28" spans="1:27" ht="12.75">
      <c r="A28" s="29" t="s">
        <v>54</v>
      </c>
      <c r="B28" s="28"/>
      <c r="C28" s="6">
        <v>88311257</v>
      </c>
      <c r="D28" s="6">
        <v>0</v>
      </c>
      <c r="E28" s="7">
        <v>84094858</v>
      </c>
      <c r="F28" s="8">
        <v>84094921</v>
      </c>
      <c r="G28" s="8">
        <v>0</v>
      </c>
      <c r="H28" s="8">
        <v>14510988</v>
      </c>
      <c r="I28" s="8">
        <v>7058060</v>
      </c>
      <c r="J28" s="8">
        <v>21569048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21569048</v>
      </c>
      <c r="X28" s="8">
        <v>20992302</v>
      </c>
      <c r="Y28" s="8">
        <v>576746</v>
      </c>
      <c r="Z28" s="2">
        <v>2.75</v>
      </c>
      <c r="AA28" s="6">
        <v>84094921</v>
      </c>
    </row>
    <row r="29" spans="1:27" ht="12.75">
      <c r="A29" s="29" t="s">
        <v>55</v>
      </c>
      <c r="B29" s="28"/>
      <c r="C29" s="6">
        <v>24301464</v>
      </c>
      <c r="D29" s="6">
        <v>0</v>
      </c>
      <c r="E29" s="7">
        <v>28411590</v>
      </c>
      <c r="F29" s="8">
        <v>28411602</v>
      </c>
      <c r="G29" s="8">
        <v>605111</v>
      </c>
      <c r="H29" s="8">
        <v>5060191</v>
      </c>
      <c r="I29" s="8">
        <v>1648214</v>
      </c>
      <c r="J29" s="8">
        <v>7313516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7313516</v>
      </c>
      <c r="X29" s="8">
        <v>7769425</v>
      </c>
      <c r="Y29" s="8">
        <v>-455909</v>
      </c>
      <c r="Z29" s="2">
        <v>-5.87</v>
      </c>
      <c r="AA29" s="6">
        <v>28411602</v>
      </c>
    </row>
    <row r="30" spans="1:27" ht="12.75">
      <c r="A30" s="29" t="s">
        <v>56</v>
      </c>
      <c r="B30" s="28"/>
      <c r="C30" s="6">
        <v>255455796</v>
      </c>
      <c r="D30" s="6">
        <v>0</v>
      </c>
      <c r="E30" s="7">
        <v>275693470</v>
      </c>
      <c r="F30" s="8">
        <v>275693470</v>
      </c>
      <c r="G30" s="8">
        <v>0</v>
      </c>
      <c r="H30" s="8">
        <v>33099344</v>
      </c>
      <c r="I30" s="8">
        <v>32735707</v>
      </c>
      <c r="J30" s="8">
        <v>65835051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65835051</v>
      </c>
      <c r="X30" s="8">
        <v>69316690</v>
      </c>
      <c r="Y30" s="8">
        <v>-3481639</v>
      </c>
      <c r="Z30" s="2">
        <v>-5.02</v>
      </c>
      <c r="AA30" s="6">
        <v>275693470</v>
      </c>
    </row>
    <row r="31" spans="1:27" ht="12.75">
      <c r="A31" s="29" t="s">
        <v>57</v>
      </c>
      <c r="B31" s="28"/>
      <c r="C31" s="6">
        <v>49646975</v>
      </c>
      <c r="D31" s="6">
        <v>0</v>
      </c>
      <c r="E31" s="7">
        <v>55423074</v>
      </c>
      <c r="F31" s="8">
        <v>55423074</v>
      </c>
      <c r="G31" s="8">
        <v>438669</v>
      </c>
      <c r="H31" s="8">
        <v>2031020</v>
      </c>
      <c r="I31" s="8">
        <v>4220959</v>
      </c>
      <c r="J31" s="8">
        <v>6690648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6690648</v>
      </c>
      <c r="X31" s="8">
        <v>7345925</v>
      </c>
      <c r="Y31" s="8">
        <v>-655277</v>
      </c>
      <c r="Z31" s="2">
        <v>-8.92</v>
      </c>
      <c r="AA31" s="6">
        <v>55423074</v>
      </c>
    </row>
    <row r="32" spans="1:27" ht="12.75">
      <c r="A32" s="29" t="s">
        <v>58</v>
      </c>
      <c r="B32" s="28"/>
      <c r="C32" s="6">
        <v>9399630</v>
      </c>
      <c r="D32" s="6">
        <v>0</v>
      </c>
      <c r="E32" s="7">
        <v>10243120</v>
      </c>
      <c r="F32" s="8">
        <v>10243120</v>
      </c>
      <c r="G32" s="8">
        <v>102015</v>
      </c>
      <c r="H32" s="8">
        <v>762505</v>
      </c>
      <c r="I32" s="8">
        <v>678418</v>
      </c>
      <c r="J32" s="8">
        <v>1542938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1542938</v>
      </c>
      <c r="X32" s="8">
        <v>1512414</v>
      </c>
      <c r="Y32" s="8">
        <v>30524</v>
      </c>
      <c r="Z32" s="2">
        <v>2.02</v>
      </c>
      <c r="AA32" s="6">
        <v>10243120</v>
      </c>
    </row>
    <row r="33" spans="1:27" ht="12.75">
      <c r="A33" s="29" t="s">
        <v>59</v>
      </c>
      <c r="B33" s="28"/>
      <c r="C33" s="6">
        <v>279600</v>
      </c>
      <c r="D33" s="6">
        <v>0</v>
      </c>
      <c r="E33" s="7">
        <v>737600</v>
      </c>
      <c r="F33" s="8">
        <v>737600</v>
      </c>
      <c r="G33" s="8">
        <v>61800</v>
      </c>
      <c r="H33" s="8">
        <v>1800</v>
      </c>
      <c r="I33" s="8">
        <v>1800</v>
      </c>
      <c r="J33" s="8">
        <v>65400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65400</v>
      </c>
      <c r="X33" s="8">
        <v>175605</v>
      </c>
      <c r="Y33" s="8">
        <v>-110205</v>
      </c>
      <c r="Z33" s="2">
        <v>-62.76</v>
      </c>
      <c r="AA33" s="6">
        <v>737600</v>
      </c>
    </row>
    <row r="34" spans="1:27" ht="12.75">
      <c r="A34" s="29" t="s">
        <v>60</v>
      </c>
      <c r="B34" s="28"/>
      <c r="C34" s="6">
        <v>116883250</v>
      </c>
      <c r="D34" s="6">
        <v>0</v>
      </c>
      <c r="E34" s="7">
        <v>119616424</v>
      </c>
      <c r="F34" s="8">
        <v>127522632</v>
      </c>
      <c r="G34" s="8">
        <v>4765002</v>
      </c>
      <c r="H34" s="8">
        <v>9093954</v>
      </c>
      <c r="I34" s="8">
        <v>7624123</v>
      </c>
      <c r="J34" s="8">
        <v>21483079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21483079</v>
      </c>
      <c r="X34" s="8">
        <v>33019389</v>
      </c>
      <c r="Y34" s="8">
        <v>-11536310</v>
      </c>
      <c r="Z34" s="2">
        <v>-34.94</v>
      </c>
      <c r="AA34" s="6">
        <v>127522632</v>
      </c>
    </row>
    <row r="35" spans="1:27" ht="12.75">
      <c r="A35" s="27" t="s">
        <v>61</v>
      </c>
      <c r="B35" s="33"/>
      <c r="C35" s="6">
        <v>3128317</v>
      </c>
      <c r="D35" s="6">
        <v>0</v>
      </c>
      <c r="E35" s="7">
        <v>230490</v>
      </c>
      <c r="F35" s="8">
        <v>230490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28836</v>
      </c>
      <c r="Y35" s="8">
        <v>-28836</v>
      </c>
      <c r="Z35" s="2">
        <v>-100</v>
      </c>
      <c r="AA35" s="6">
        <v>230490</v>
      </c>
    </row>
    <row r="36" spans="1:27" ht="12.75">
      <c r="A36" s="44" t="s">
        <v>62</v>
      </c>
      <c r="B36" s="36"/>
      <c r="C36" s="37">
        <f aca="true" t="shared" si="1" ref="C36:Y36">SUM(C25:C35)</f>
        <v>868973336</v>
      </c>
      <c r="D36" s="37">
        <f>SUM(D25:D35)</f>
        <v>0</v>
      </c>
      <c r="E36" s="38">
        <f t="shared" si="1"/>
        <v>913800317</v>
      </c>
      <c r="F36" s="39">
        <f t="shared" si="1"/>
        <v>921706600</v>
      </c>
      <c r="G36" s="39">
        <f t="shared" si="1"/>
        <v>27113267</v>
      </c>
      <c r="H36" s="39">
        <f t="shared" si="1"/>
        <v>92193705</v>
      </c>
      <c r="I36" s="39">
        <f t="shared" si="1"/>
        <v>81118321</v>
      </c>
      <c r="J36" s="39">
        <f t="shared" si="1"/>
        <v>200425293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200425293</v>
      </c>
      <c r="X36" s="39">
        <f t="shared" si="1"/>
        <v>228925877</v>
      </c>
      <c r="Y36" s="39">
        <f t="shared" si="1"/>
        <v>-28500584</v>
      </c>
      <c r="Z36" s="40">
        <f>+IF(X36&lt;&gt;0,+(Y36/X36)*100,0)</f>
        <v>-12.449699602985467</v>
      </c>
      <c r="AA36" s="37">
        <f>SUM(AA25:AA35)</f>
        <v>921706600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-48874851</v>
      </c>
      <c r="D38" s="50">
        <f>+D22-D36</f>
        <v>0</v>
      </c>
      <c r="E38" s="51">
        <f t="shared" si="2"/>
        <v>-51077307</v>
      </c>
      <c r="F38" s="52">
        <f t="shared" si="2"/>
        <v>-51077382</v>
      </c>
      <c r="G38" s="52">
        <f t="shared" si="2"/>
        <v>40233279</v>
      </c>
      <c r="H38" s="52">
        <f t="shared" si="2"/>
        <v>-20620285</v>
      </c>
      <c r="I38" s="52">
        <f t="shared" si="2"/>
        <v>-18149637</v>
      </c>
      <c r="J38" s="52">
        <f t="shared" si="2"/>
        <v>1463357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1463357</v>
      </c>
      <c r="X38" s="52">
        <f>IF(F22=F36,0,X22-X36)</f>
        <v>4020110</v>
      </c>
      <c r="Y38" s="52">
        <f t="shared" si="2"/>
        <v>-2556753</v>
      </c>
      <c r="Z38" s="53">
        <f>+IF(X38&lt;&gt;0,+(Y38/X38)*100,0)</f>
        <v>-63.59908062217203</v>
      </c>
      <c r="AA38" s="50">
        <f>+AA22-AA36</f>
        <v>-51077382</v>
      </c>
    </row>
    <row r="39" spans="1:27" ht="12.75">
      <c r="A39" s="27" t="s">
        <v>64</v>
      </c>
      <c r="B39" s="33"/>
      <c r="C39" s="6">
        <v>40049100</v>
      </c>
      <c r="D39" s="6">
        <v>0</v>
      </c>
      <c r="E39" s="7">
        <v>51959537</v>
      </c>
      <c r="F39" s="8">
        <v>51959537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9705105</v>
      </c>
      <c r="Y39" s="8">
        <v>-9705105</v>
      </c>
      <c r="Z39" s="2">
        <v>-100</v>
      </c>
      <c r="AA39" s="6">
        <v>51959537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-8825751</v>
      </c>
      <c r="D42" s="59">
        <f>SUM(D38:D41)</f>
        <v>0</v>
      </c>
      <c r="E42" s="60">
        <f t="shared" si="3"/>
        <v>882230</v>
      </c>
      <c r="F42" s="61">
        <f t="shared" si="3"/>
        <v>882155</v>
      </c>
      <c r="G42" s="61">
        <f t="shared" si="3"/>
        <v>40233279</v>
      </c>
      <c r="H42" s="61">
        <f t="shared" si="3"/>
        <v>-20620285</v>
      </c>
      <c r="I42" s="61">
        <f t="shared" si="3"/>
        <v>-18149637</v>
      </c>
      <c r="J42" s="61">
        <f t="shared" si="3"/>
        <v>1463357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1463357</v>
      </c>
      <c r="X42" s="61">
        <f t="shared" si="3"/>
        <v>13725215</v>
      </c>
      <c r="Y42" s="61">
        <f t="shared" si="3"/>
        <v>-12261858</v>
      </c>
      <c r="Z42" s="62">
        <f>+IF(X42&lt;&gt;0,+(Y42/X42)*100,0)</f>
        <v>-89.33818523061387</v>
      </c>
      <c r="AA42" s="59">
        <f>SUM(AA38:AA41)</f>
        <v>882155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-8825751</v>
      </c>
      <c r="D44" s="67">
        <f>+D42-D43</f>
        <v>0</v>
      </c>
      <c r="E44" s="68">
        <f t="shared" si="4"/>
        <v>882230</v>
      </c>
      <c r="F44" s="69">
        <f t="shared" si="4"/>
        <v>882155</v>
      </c>
      <c r="G44" s="69">
        <f t="shared" si="4"/>
        <v>40233279</v>
      </c>
      <c r="H44" s="69">
        <f t="shared" si="4"/>
        <v>-20620285</v>
      </c>
      <c r="I44" s="69">
        <f t="shared" si="4"/>
        <v>-18149637</v>
      </c>
      <c r="J44" s="69">
        <f t="shared" si="4"/>
        <v>1463357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1463357</v>
      </c>
      <c r="X44" s="69">
        <f t="shared" si="4"/>
        <v>13725215</v>
      </c>
      <c r="Y44" s="69">
        <f t="shared" si="4"/>
        <v>-12261858</v>
      </c>
      <c r="Z44" s="70">
        <f>+IF(X44&lt;&gt;0,+(Y44/X44)*100,0)</f>
        <v>-89.33818523061387</v>
      </c>
      <c r="AA44" s="67">
        <f>+AA42-AA43</f>
        <v>882155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-8825751</v>
      </c>
      <c r="D46" s="59">
        <f>SUM(D44:D45)</f>
        <v>0</v>
      </c>
      <c r="E46" s="60">
        <f t="shared" si="5"/>
        <v>882230</v>
      </c>
      <c r="F46" s="61">
        <f t="shared" si="5"/>
        <v>882155</v>
      </c>
      <c r="G46" s="61">
        <f t="shared" si="5"/>
        <v>40233279</v>
      </c>
      <c r="H46" s="61">
        <f t="shared" si="5"/>
        <v>-20620285</v>
      </c>
      <c r="I46" s="61">
        <f t="shared" si="5"/>
        <v>-18149637</v>
      </c>
      <c r="J46" s="61">
        <f t="shared" si="5"/>
        <v>1463357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1463357</v>
      </c>
      <c r="X46" s="61">
        <f t="shared" si="5"/>
        <v>13725215</v>
      </c>
      <c r="Y46" s="61">
        <f t="shared" si="5"/>
        <v>-12261858</v>
      </c>
      <c r="Z46" s="62">
        <f>+IF(X46&lt;&gt;0,+(Y46/X46)*100,0)</f>
        <v>-89.33818523061387</v>
      </c>
      <c r="AA46" s="59">
        <f>SUM(AA44:AA45)</f>
        <v>882155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-8825751</v>
      </c>
      <c r="D48" s="75">
        <f>SUM(D46:D47)</f>
        <v>0</v>
      </c>
      <c r="E48" s="76">
        <f t="shared" si="6"/>
        <v>882230</v>
      </c>
      <c r="F48" s="77">
        <f t="shared" si="6"/>
        <v>882155</v>
      </c>
      <c r="G48" s="77">
        <f t="shared" si="6"/>
        <v>40233279</v>
      </c>
      <c r="H48" s="78">
        <f t="shared" si="6"/>
        <v>-20620285</v>
      </c>
      <c r="I48" s="78">
        <f t="shared" si="6"/>
        <v>-18149637</v>
      </c>
      <c r="J48" s="78">
        <f t="shared" si="6"/>
        <v>1463357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1463357</v>
      </c>
      <c r="X48" s="78">
        <f t="shared" si="6"/>
        <v>13725215</v>
      </c>
      <c r="Y48" s="78">
        <f t="shared" si="6"/>
        <v>-12261858</v>
      </c>
      <c r="Z48" s="79">
        <f>+IF(X48&lt;&gt;0,+(Y48/X48)*100,0)</f>
        <v>-89.33818523061387</v>
      </c>
      <c r="AA48" s="80">
        <f>SUM(AA46:AA47)</f>
        <v>882155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39954462</v>
      </c>
      <c r="D5" s="6">
        <v>0</v>
      </c>
      <c r="E5" s="7">
        <v>43064260</v>
      </c>
      <c r="F5" s="8">
        <v>43064260</v>
      </c>
      <c r="G5" s="8">
        <v>43203024</v>
      </c>
      <c r="H5" s="8">
        <v>-11438</v>
      </c>
      <c r="I5" s="8">
        <v>-12326</v>
      </c>
      <c r="J5" s="8">
        <v>43179260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43179260</v>
      </c>
      <c r="X5" s="8">
        <v>43064260</v>
      </c>
      <c r="Y5" s="8">
        <v>115000</v>
      </c>
      <c r="Z5" s="2">
        <v>0.27</v>
      </c>
      <c r="AA5" s="6">
        <v>43064260</v>
      </c>
    </row>
    <row r="6" spans="1:27" ht="12.75">
      <c r="A6" s="27" t="s">
        <v>33</v>
      </c>
      <c r="B6" s="28"/>
      <c r="C6" s="6">
        <v>269154</v>
      </c>
      <c r="D6" s="6">
        <v>0</v>
      </c>
      <c r="E6" s="7">
        <v>521030</v>
      </c>
      <c r="F6" s="8">
        <v>521030</v>
      </c>
      <c r="G6" s="8">
        <v>19598</v>
      </c>
      <c r="H6" s="8">
        <v>20767</v>
      </c>
      <c r="I6" s="8">
        <v>25029</v>
      </c>
      <c r="J6" s="8">
        <v>65394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65394</v>
      </c>
      <c r="X6" s="8">
        <v>130260</v>
      </c>
      <c r="Y6" s="8">
        <v>-64866</v>
      </c>
      <c r="Z6" s="2">
        <v>-49.8</v>
      </c>
      <c r="AA6" s="6">
        <v>521030</v>
      </c>
    </row>
    <row r="7" spans="1:27" ht="12.75">
      <c r="A7" s="29" t="s">
        <v>34</v>
      </c>
      <c r="B7" s="28"/>
      <c r="C7" s="6">
        <v>302786051</v>
      </c>
      <c r="D7" s="6">
        <v>0</v>
      </c>
      <c r="E7" s="7">
        <v>324764680</v>
      </c>
      <c r="F7" s="8">
        <v>324764680</v>
      </c>
      <c r="G7" s="8">
        <v>24182596</v>
      </c>
      <c r="H7" s="8">
        <v>11791233</v>
      </c>
      <c r="I7" s="8">
        <v>24855092</v>
      </c>
      <c r="J7" s="8">
        <v>60828921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60828921</v>
      </c>
      <c r="X7" s="8">
        <v>81191310</v>
      </c>
      <c r="Y7" s="8">
        <v>-20362389</v>
      </c>
      <c r="Z7" s="2">
        <v>-25.08</v>
      </c>
      <c r="AA7" s="6">
        <v>324764680</v>
      </c>
    </row>
    <row r="8" spans="1:27" ht="12.75">
      <c r="A8" s="29" t="s">
        <v>35</v>
      </c>
      <c r="B8" s="28"/>
      <c r="C8" s="6">
        <v>37493367</v>
      </c>
      <c r="D8" s="6">
        <v>0</v>
      </c>
      <c r="E8" s="7">
        <v>42138570</v>
      </c>
      <c r="F8" s="8">
        <v>42138570</v>
      </c>
      <c r="G8" s="8">
        <v>3240304</v>
      </c>
      <c r="H8" s="8">
        <v>506400</v>
      </c>
      <c r="I8" s="8">
        <v>2301643</v>
      </c>
      <c r="J8" s="8">
        <v>6048347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6048347</v>
      </c>
      <c r="X8" s="8">
        <v>11500930</v>
      </c>
      <c r="Y8" s="8">
        <v>-5452583</v>
      </c>
      <c r="Z8" s="2">
        <v>-47.41</v>
      </c>
      <c r="AA8" s="6">
        <v>42138570</v>
      </c>
    </row>
    <row r="9" spans="1:27" ht="12.75">
      <c r="A9" s="29" t="s">
        <v>36</v>
      </c>
      <c r="B9" s="28"/>
      <c r="C9" s="6">
        <v>18979212</v>
      </c>
      <c r="D9" s="6">
        <v>0</v>
      </c>
      <c r="E9" s="7">
        <v>15635460</v>
      </c>
      <c r="F9" s="8">
        <v>15635460</v>
      </c>
      <c r="G9" s="8">
        <v>1491614</v>
      </c>
      <c r="H9" s="8">
        <v>1471721</v>
      </c>
      <c r="I9" s="8">
        <v>1476737</v>
      </c>
      <c r="J9" s="8">
        <v>4440072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4440072</v>
      </c>
      <c r="X9" s="8">
        <v>3908880</v>
      </c>
      <c r="Y9" s="8">
        <v>531192</v>
      </c>
      <c r="Z9" s="2">
        <v>13.59</v>
      </c>
      <c r="AA9" s="6">
        <v>15635460</v>
      </c>
    </row>
    <row r="10" spans="1:27" ht="12.75">
      <c r="A10" s="29" t="s">
        <v>37</v>
      </c>
      <c r="B10" s="28"/>
      <c r="C10" s="6">
        <v>14416569</v>
      </c>
      <c r="D10" s="6">
        <v>0</v>
      </c>
      <c r="E10" s="7">
        <v>14422320</v>
      </c>
      <c r="F10" s="30">
        <v>14422320</v>
      </c>
      <c r="G10" s="30">
        <v>1137966</v>
      </c>
      <c r="H10" s="30">
        <v>1122095</v>
      </c>
      <c r="I10" s="30">
        <v>1126244</v>
      </c>
      <c r="J10" s="30">
        <v>3386305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3386305</v>
      </c>
      <c r="X10" s="30">
        <v>3605610</v>
      </c>
      <c r="Y10" s="30">
        <v>-219305</v>
      </c>
      <c r="Z10" s="31">
        <v>-6.08</v>
      </c>
      <c r="AA10" s="32">
        <v>14422320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2623753</v>
      </c>
      <c r="D12" s="6">
        <v>0</v>
      </c>
      <c r="E12" s="7">
        <v>2916530</v>
      </c>
      <c r="F12" s="8">
        <v>2916530</v>
      </c>
      <c r="G12" s="8">
        <v>186499</v>
      </c>
      <c r="H12" s="8">
        <v>214006</v>
      </c>
      <c r="I12" s="8">
        <v>163151</v>
      </c>
      <c r="J12" s="8">
        <v>563656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563656</v>
      </c>
      <c r="X12" s="8">
        <v>729690</v>
      </c>
      <c r="Y12" s="8">
        <v>-166034</v>
      </c>
      <c r="Z12" s="2">
        <v>-22.75</v>
      </c>
      <c r="AA12" s="6">
        <v>2916530</v>
      </c>
    </row>
    <row r="13" spans="1:27" ht="12.75">
      <c r="A13" s="27" t="s">
        <v>40</v>
      </c>
      <c r="B13" s="33"/>
      <c r="C13" s="6">
        <v>4391659</v>
      </c>
      <c r="D13" s="6">
        <v>0</v>
      </c>
      <c r="E13" s="7">
        <v>4608860</v>
      </c>
      <c r="F13" s="8">
        <v>4608860</v>
      </c>
      <c r="G13" s="8">
        <v>464363</v>
      </c>
      <c r="H13" s="8">
        <v>248823</v>
      </c>
      <c r="I13" s="8">
        <v>522285</v>
      </c>
      <c r="J13" s="8">
        <v>1235471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1235471</v>
      </c>
      <c r="X13" s="8">
        <v>1152240</v>
      </c>
      <c r="Y13" s="8">
        <v>83231</v>
      </c>
      <c r="Z13" s="2">
        <v>7.22</v>
      </c>
      <c r="AA13" s="6">
        <v>4608860</v>
      </c>
    </row>
    <row r="14" spans="1:27" ht="12.75">
      <c r="A14" s="27" t="s">
        <v>41</v>
      </c>
      <c r="B14" s="33"/>
      <c r="C14" s="6">
        <v>1685512</v>
      </c>
      <c r="D14" s="6">
        <v>0</v>
      </c>
      <c r="E14" s="7">
        <v>1691940</v>
      </c>
      <c r="F14" s="8">
        <v>1691940</v>
      </c>
      <c r="G14" s="8">
        <v>133150</v>
      </c>
      <c r="H14" s="8">
        <v>141404</v>
      </c>
      <c r="I14" s="8">
        <v>144032</v>
      </c>
      <c r="J14" s="8">
        <v>418586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418586</v>
      </c>
      <c r="X14" s="8">
        <v>423000</v>
      </c>
      <c r="Y14" s="8">
        <v>-4414</v>
      </c>
      <c r="Z14" s="2">
        <v>-1.04</v>
      </c>
      <c r="AA14" s="6">
        <v>1691940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20679190</v>
      </c>
      <c r="D16" s="6">
        <v>0</v>
      </c>
      <c r="E16" s="7">
        <v>20106940</v>
      </c>
      <c r="F16" s="8">
        <v>20106940</v>
      </c>
      <c r="G16" s="8">
        <v>108465</v>
      </c>
      <c r="H16" s="8">
        <v>331418</v>
      </c>
      <c r="I16" s="8">
        <v>442136</v>
      </c>
      <c r="J16" s="8">
        <v>882019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882019</v>
      </c>
      <c r="X16" s="8">
        <v>5026800</v>
      </c>
      <c r="Y16" s="8">
        <v>-4144781</v>
      </c>
      <c r="Z16" s="2">
        <v>-82.45</v>
      </c>
      <c r="AA16" s="6">
        <v>20106940</v>
      </c>
    </row>
    <row r="17" spans="1:27" ht="12.75">
      <c r="A17" s="27" t="s">
        <v>44</v>
      </c>
      <c r="B17" s="33"/>
      <c r="C17" s="6">
        <v>1169317</v>
      </c>
      <c r="D17" s="6">
        <v>0</v>
      </c>
      <c r="E17" s="7">
        <v>1839200</v>
      </c>
      <c r="F17" s="8">
        <v>1839200</v>
      </c>
      <c r="G17" s="8">
        <v>93248</v>
      </c>
      <c r="H17" s="8">
        <v>85721</v>
      </c>
      <c r="I17" s="8">
        <v>92661</v>
      </c>
      <c r="J17" s="8">
        <v>271630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271630</v>
      </c>
      <c r="X17" s="8">
        <v>459960</v>
      </c>
      <c r="Y17" s="8">
        <v>-188330</v>
      </c>
      <c r="Z17" s="2">
        <v>-40.94</v>
      </c>
      <c r="AA17" s="6">
        <v>1839200</v>
      </c>
    </row>
    <row r="18" spans="1:27" ht="12.75">
      <c r="A18" s="29" t="s">
        <v>45</v>
      </c>
      <c r="B18" s="28"/>
      <c r="C18" s="6">
        <v>3140603</v>
      </c>
      <c r="D18" s="6">
        <v>0</v>
      </c>
      <c r="E18" s="7">
        <v>3055500</v>
      </c>
      <c r="F18" s="8">
        <v>3055500</v>
      </c>
      <c r="G18" s="8">
        <v>62623</v>
      </c>
      <c r="H18" s="8">
        <v>60433</v>
      </c>
      <c r="I18" s="8">
        <v>68163</v>
      </c>
      <c r="J18" s="8">
        <v>191219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191219</v>
      </c>
      <c r="X18" s="8">
        <v>763920</v>
      </c>
      <c r="Y18" s="8">
        <v>-572701</v>
      </c>
      <c r="Z18" s="2">
        <v>-74.97</v>
      </c>
      <c r="AA18" s="6">
        <v>3055500</v>
      </c>
    </row>
    <row r="19" spans="1:27" ht="12.75">
      <c r="A19" s="27" t="s">
        <v>46</v>
      </c>
      <c r="B19" s="33"/>
      <c r="C19" s="6">
        <v>75817923</v>
      </c>
      <c r="D19" s="6">
        <v>0</v>
      </c>
      <c r="E19" s="7">
        <v>122459034</v>
      </c>
      <c r="F19" s="8">
        <v>122459034</v>
      </c>
      <c r="G19" s="8">
        <v>38915310</v>
      </c>
      <c r="H19" s="8">
        <v>-11528663</v>
      </c>
      <c r="I19" s="8">
        <v>1222230</v>
      </c>
      <c r="J19" s="8">
        <v>28608877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28608877</v>
      </c>
      <c r="X19" s="8">
        <v>30614910</v>
      </c>
      <c r="Y19" s="8">
        <v>-2006033</v>
      </c>
      <c r="Z19" s="2">
        <v>-6.55</v>
      </c>
      <c r="AA19" s="6">
        <v>122459034</v>
      </c>
    </row>
    <row r="20" spans="1:27" ht="12.75">
      <c r="A20" s="27" t="s">
        <v>47</v>
      </c>
      <c r="B20" s="33"/>
      <c r="C20" s="6">
        <v>26677287</v>
      </c>
      <c r="D20" s="6">
        <v>0</v>
      </c>
      <c r="E20" s="7">
        <v>25537190</v>
      </c>
      <c r="F20" s="30">
        <v>25537190</v>
      </c>
      <c r="G20" s="30">
        <v>2667672</v>
      </c>
      <c r="H20" s="30">
        <v>1280363</v>
      </c>
      <c r="I20" s="30">
        <v>1349655</v>
      </c>
      <c r="J20" s="30">
        <v>5297690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5297690</v>
      </c>
      <c r="X20" s="30">
        <v>6385200</v>
      </c>
      <c r="Y20" s="30">
        <v>-1087510</v>
      </c>
      <c r="Z20" s="31">
        <v>-17.03</v>
      </c>
      <c r="AA20" s="32">
        <v>25537190</v>
      </c>
    </row>
    <row r="21" spans="1:27" ht="12.75">
      <c r="A21" s="27" t="s">
        <v>48</v>
      </c>
      <c r="B21" s="33"/>
      <c r="C21" s="6">
        <v>3529288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553613347</v>
      </c>
      <c r="D22" s="37">
        <f>SUM(D5:D21)</f>
        <v>0</v>
      </c>
      <c r="E22" s="38">
        <f t="shared" si="0"/>
        <v>622761514</v>
      </c>
      <c r="F22" s="39">
        <f t="shared" si="0"/>
        <v>622761514</v>
      </c>
      <c r="G22" s="39">
        <f t="shared" si="0"/>
        <v>115906432</v>
      </c>
      <c r="H22" s="39">
        <f t="shared" si="0"/>
        <v>5734283</v>
      </c>
      <c r="I22" s="39">
        <f t="shared" si="0"/>
        <v>33776732</v>
      </c>
      <c r="J22" s="39">
        <f t="shared" si="0"/>
        <v>155417447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155417447</v>
      </c>
      <c r="X22" s="39">
        <f t="shared" si="0"/>
        <v>188956970</v>
      </c>
      <c r="Y22" s="39">
        <f t="shared" si="0"/>
        <v>-33539523</v>
      </c>
      <c r="Z22" s="40">
        <f>+IF(X22&lt;&gt;0,+(Y22/X22)*100,0)</f>
        <v>-17.749820501461258</v>
      </c>
      <c r="AA22" s="37">
        <f>SUM(AA5:AA21)</f>
        <v>622761514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146026538</v>
      </c>
      <c r="D25" s="6">
        <v>0</v>
      </c>
      <c r="E25" s="7">
        <v>173828482</v>
      </c>
      <c r="F25" s="8">
        <v>173828482</v>
      </c>
      <c r="G25" s="8">
        <v>13118610</v>
      </c>
      <c r="H25" s="8">
        <v>12845292</v>
      </c>
      <c r="I25" s="8">
        <v>13338758</v>
      </c>
      <c r="J25" s="8">
        <v>39302660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39302660</v>
      </c>
      <c r="X25" s="8">
        <v>43462320</v>
      </c>
      <c r="Y25" s="8">
        <v>-4159660</v>
      </c>
      <c r="Z25" s="2">
        <v>-9.57</v>
      </c>
      <c r="AA25" s="6">
        <v>173828482</v>
      </c>
    </row>
    <row r="26" spans="1:27" ht="12.75">
      <c r="A26" s="29" t="s">
        <v>52</v>
      </c>
      <c r="B26" s="28"/>
      <c r="C26" s="6">
        <v>8740174</v>
      </c>
      <c r="D26" s="6">
        <v>0</v>
      </c>
      <c r="E26" s="7">
        <v>9471450</v>
      </c>
      <c r="F26" s="8">
        <v>9471450</v>
      </c>
      <c r="G26" s="8">
        <v>652377</v>
      </c>
      <c r="H26" s="8">
        <v>702327</v>
      </c>
      <c r="I26" s="8">
        <v>705278</v>
      </c>
      <c r="J26" s="8">
        <v>2059982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2059982</v>
      </c>
      <c r="X26" s="8">
        <v>2367870</v>
      </c>
      <c r="Y26" s="8">
        <v>-307888</v>
      </c>
      <c r="Z26" s="2">
        <v>-13</v>
      </c>
      <c r="AA26" s="6">
        <v>9471450</v>
      </c>
    </row>
    <row r="27" spans="1:27" ht="12.75">
      <c r="A27" s="29" t="s">
        <v>53</v>
      </c>
      <c r="B27" s="28"/>
      <c r="C27" s="6">
        <v>30410351</v>
      </c>
      <c r="D27" s="6">
        <v>0</v>
      </c>
      <c r="E27" s="7">
        <v>26407940</v>
      </c>
      <c r="F27" s="8">
        <v>26407940</v>
      </c>
      <c r="G27" s="8">
        <v>2200662</v>
      </c>
      <c r="H27" s="8">
        <v>2200662</v>
      </c>
      <c r="I27" s="8">
        <v>2200662</v>
      </c>
      <c r="J27" s="8">
        <v>6601986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6601986</v>
      </c>
      <c r="X27" s="8">
        <v>6602040</v>
      </c>
      <c r="Y27" s="8">
        <v>-54</v>
      </c>
      <c r="Z27" s="2">
        <v>0</v>
      </c>
      <c r="AA27" s="6">
        <v>26407940</v>
      </c>
    </row>
    <row r="28" spans="1:27" ht="12.75">
      <c r="A28" s="29" t="s">
        <v>54</v>
      </c>
      <c r="B28" s="28"/>
      <c r="C28" s="6">
        <v>31493178</v>
      </c>
      <c r="D28" s="6">
        <v>0</v>
      </c>
      <c r="E28" s="7">
        <v>27548133</v>
      </c>
      <c r="F28" s="8">
        <v>27548132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6887520</v>
      </c>
      <c r="Y28" s="8">
        <v>-6887520</v>
      </c>
      <c r="Z28" s="2">
        <v>-100</v>
      </c>
      <c r="AA28" s="6">
        <v>27548132</v>
      </c>
    </row>
    <row r="29" spans="1:27" ht="12.75">
      <c r="A29" s="29" t="s">
        <v>55</v>
      </c>
      <c r="B29" s="28"/>
      <c r="C29" s="6">
        <v>11429475</v>
      </c>
      <c r="D29" s="6">
        <v>0</v>
      </c>
      <c r="E29" s="7">
        <v>7945416</v>
      </c>
      <c r="F29" s="8">
        <v>7945415</v>
      </c>
      <c r="G29" s="8">
        <v>454322</v>
      </c>
      <c r="H29" s="8">
        <v>48341</v>
      </c>
      <c r="I29" s="8">
        <v>1285812</v>
      </c>
      <c r="J29" s="8">
        <v>1788475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1788475</v>
      </c>
      <c r="X29" s="8">
        <v>1987380</v>
      </c>
      <c r="Y29" s="8">
        <v>-198905</v>
      </c>
      <c r="Z29" s="2">
        <v>-10.01</v>
      </c>
      <c r="AA29" s="6">
        <v>7945415</v>
      </c>
    </row>
    <row r="30" spans="1:27" ht="12.75">
      <c r="A30" s="29" t="s">
        <v>56</v>
      </c>
      <c r="B30" s="28"/>
      <c r="C30" s="6">
        <v>242031964</v>
      </c>
      <c r="D30" s="6">
        <v>0</v>
      </c>
      <c r="E30" s="7">
        <v>258735740</v>
      </c>
      <c r="F30" s="8">
        <v>258735740</v>
      </c>
      <c r="G30" s="8">
        <v>25234288</v>
      </c>
      <c r="H30" s="8">
        <v>25050393</v>
      </c>
      <c r="I30" s="8">
        <v>16548050</v>
      </c>
      <c r="J30" s="8">
        <v>66832731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66832731</v>
      </c>
      <c r="X30" s="8">
        <v>64684020</v>
      </c>
      <c r="Y30" s="8">
        <v>2148711</v>
      </c>
      <c r="Z30" s="2">
        <v>3.32</v>
      </c>
      <c r="AA30" s="6">
        <v>258735740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2183363</v>
      </c>
      <c r="D32" s="6">
        <v>0</v>
      </c>
      <c r="E32" s="7">
        <v>2192280</v>
      </c>
      <c r="F32" s="8">
        <v>2192280</v>
      </c>
      <c r="G32" s="8">
        <v>68883</v>
      </c>
      <c r="H32" s="8">
        <v>166077</v>
      </c>
      <c r="I32" s="8">
        <v>206347</v>
      </c>
      <c r="J32" s="8">
        <v>441307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441307</v>
      </c>
      <c r="X32" s="8">
        <v>548130</v>
      </c>
      <c r="Y32" s="8">
        <v>-106823</v>
      </c>
      <c r="Z32" s="2">
        <v>-19.49</v>
      </c>
      <c r="AA32" s="6">
        <v>2192280</v>
      </c>
    </row>
    <row r="33" spans="1:27" ht="12.75">
      <c r="A33" s="29" t="s">
        <v>59</v>
      </c>
      <c r="B33" s="28"/>
      <c r="C33" s="6">
        <v>749000</v>
      </c>
      <c r="D33" s="6">
        <v>0</v>
      </c>
      <c r="E33" s="7">
        <v>134070</v>
      </c>
      <c r="F33" s="8">
        <v>134070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33540</v>
      </c>
      <c r="Y33" s="8">
        <v>-33540</v>
      </c>
      <c r="Z33" s="2">
        <v>-100</v>
      </c>
      <c r="AA33" s="6">
        <v>134070</v>
      </c>
    </row>
    <row r="34" spans="1:27" ht="12.75">
      <c r="A34" s="29" t="s">
        <v>60</v>
      </c>
      <c r="B34" s="28"/>
      <c r="C34" s="6">
        <v>72882630</v>
      </c>
      <c r="D34" s="6">
        <v>0</v>
      </c>
      <c r="E34" s="7">
        <v>138052808</v>
      </c>
      <c r="F34" s="8">
        <v>138052808</v>
      </c>
      <c r="G34" s="8">
        <v>15107849</v>
      </c>
      <c r="H34" s="8">
        <v>-6246064</v>
      </c>
      <c r="I34" s="8">
        <v>7661402</v>
      </c>
      <c r="J34" s="8">
        <v>16523187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16523187</v>
      </c>
      <c r="X34" s="8">
        <v>34518420</v>
      </c>
      <c r="Y34" s="8">
        <v>-17995233</v>
      </c>
      <c r="Z34" s="2">
        <v>-52.13</v>
      </c>
      <c r="AA34" s="6">
        <v>138052808</v>
      </c>
    </row>
    <row r="35" spans="1:27" ht="12.75">
      <c r="A35" s="27" t="s">
        <v>61</v>
      </c>
      <c r="B35" s="33"/>
      <c r="C35" s="6">
        <v>1566611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547513284</v>
      </c>
      <c r="D36" s="37">
        <f>SUM(D25:D35)</f>
        <v>0</v>
      </c>
      <c r="E36" s="38">
        <f t="shared" si="1"/>
        <v>644316319</v>
      </c>
      <c r="F36" s="39">
        <f t="shared" si="1"/>
        <v>644316317</v>
      </c>
      <c r="G36" s="39">
        <f t="shared" si="1"/>
        <v>56836991</v>
      </c>
      <c r="H36" s="39">
        <f t="shared" si="1"/>
        <v>34767028</v>
      </c>
      <c r="I36" s="39">
        <f t="shared" si="1"/>
        <v>41946309</v>
      </c>
      <c r="J36" s="39">
        <f t="shared" si="1"/>
        <v>133550328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133550328</v>
      </c>
      <c r="X36" s="39">
        <f t="shared" si="1"/>
        <v>161091240</v>
      </c>
      <c r="Y36" s="39">
        <f t="shared" si="1"/>
        <v>-27540912</v>
      </c>
      <c r="Z36" s="40">
        <f>+IF(X36&lt;&gt;0,+(Y36/X36)*100,0)</f>
        <v>-17.09646781538214</v>
      </c>
      <c r="AA36" s="37">
        <f>SUM(AA25:AA35)</f>
        <v>644316317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6100063</v>
      </c>
      <c r="D38" s="50">
        <f>+D22-D36</f>
        <v>0</v>
      </c>
      <c r="E38" s="51">
        <f t="shared" si="2"/>
        <v>-21554805</v>
      </c>
      <c r="F38" s="52">
        <f t="shared" si="2"/>
        <v>-21554803</v>
      </c>
      <c r="G38" s="52">
        <f t="shared" si="2"/>
        <v>59069441</v>
      </c>
      <c r="H38" s="52">
        <f t="shared" si="2"/>
        <v>-29032745</v>
      </c>
      <c r="I38" s="52">
        <f t="shared" si="2"/>
        <v>-8169577</v>
      </c>
      <c r="J38" s="52">
        <f t="shared" si="2"/>
        <v>21867119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21867119</v>
      </c>
      <c r="X38" s="52">
        <f>IF(F22=F36,0,X22-X36)</f>
        <v>27865730</v>
      </c>
      <c r="Y38" s="52">
        <f t="shared" si="2"/>
        <v>-5998611</v>
      </c>
      <c r="Z38" s="53">
        <f>+IF(X38&lt;&gt;0,+(Y38/X38)*100,0)</f>
        <v>-21.52683959831664</v>
      </c>
      <c r="AA38" s="50">
        <f>+AA22-AA36</f>
        <v>-21554803</v>
      </c>
    </row>
    <row r="39" spans="1:27" ht="12.75">
      <c r="A39" s="27" t="s">
        <v>64</v>
      </c>
      <c r="B39" s="33"/>
      <c r="C39" s="6">
        <v>46347944</v>
      </c>
      <c r="D39" s="6">
        <v>0</v>
      </c>
      <c r="E39" s="7">
        <v>21819966</v>
      </c>
      <c r="F39" s="8">
        <v>21819966</v>
      </c>
      <c r="G39" s="8">
        <v>5550687</v>
      </c>
      <c r="H39" s="8">
        <v>71237</v>
      </c>
      <c r="I39" s="8">
        <v>1590148</v>
      </c>
      <c r="J39" s="8">
        <v>7212072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7212072</v>
      </c>
      <c r="X39" s="8">
        <v>5455050</v>
      </c>
      <c r="Y39" s="8">
        <v>1757022</v>
      </c>
      <c r="Z39" s="2">
        <v>32.21</v>
      </c>
      <c r="AA39" s="6">
        <v>21819966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52448007</v>
      </c>
      <c r="D42" s="59">
        <f>SUM(D38:D41)</f>
        <v>0</v>
      </c>
      <c r="E42" s="60">
        <f t="shared" si="3"/>
        <v>265161</v>
      </c>
      <c r="F42" s="61">
        <f t="shared" si="3"/>
        <v>265163</v>
      </c>
      <c r="G42" s="61">
        <f t="shared" si="3"/>
        <v>64620128</v>
      </c>
      <c r="H42" s="61">
        <f t="shared" si="3"/>
        <v>-28961508</v>
      </c>
      <c r="I42" s="61">
        <f t="shared" si="3"/>
        <v>-6579429</v>
      </c>
      <c r="J42" s="61">
        <f t="shared" si="3"/>
        <v>29079191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29079191</v>
      </c>
      <c r="X42" s="61">
        <f t="shared" si="3"/>
        <v>33320780</v>
      </c>
      <c r="Y42" s="61">
        <f t="shared" si="3"/>
        <v>-4241589</v>
      </c>
      <c r="Z42" s="62">
        <f>+IF(X42&lt;&gt;0,+(Y42/X42)*100,0)</f>
        <v>-12.72956095265477</v>
      </c>
      <c r="AA42" s="59">
        <f>SUM(AA38:AA41)</f>
        <v>265163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52448007</v>
      </c>
      <c r="D44" s="67">
        <f>+D42-D43</f>
        <v>0</v>
      </c>
      <c r="E44" s="68">
        <f t="shared" si="4"/>
        <v>265161</v>
      </c>
      <c r="F44" s="69">
        <f t="shared" si="4"/>
        <v>265163</v>
      </c>
      <c r="G44" s="69">
        <f t="shared" si="4"/>
        <v>64620128</v>
      </c>
      <c r="H44" s="69">
        <f t="shared" si="4"/>
        <v>-28961508</v>
      </c>
      <c r="I44" s="69">
        <f t="shared" si="4"/>
        <v>-6579429</v>
      </c>
      <c r="J44" s="69">
        <f t="shared" si="4"/>
        <v>29079191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29079191</v>
      </c>
      <c r="X44" s="69">
        <f t="shared" si="4"/>
        <v>33320780</v>
      </c>
      <c r="Y44" s="69">
        <f t="shared" si="4"/>
        <v>-4241589</v>
      </c>
      <c r="Z44" s="70">
        <f>+IF(X44&lt;&gt;0,+(Y44/X44)*100,0)</f>
        <v>-12.72956095265477</v>
      </c>
      <c r="AA44" s="67">
        <f>+AA42-AA43</f>
        <v>265163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52448007</v>
      </c>
      <c r="D46" s="59">
        <f>SUM(D44:D45)</f>
        <v>0</v>
      </c>
      <c r="E46" s="60">
        <f t="shared" si="5"/>
        <v>265161</v>
      </c>
      <c r="F46" s="61">
        <f t="shared" si="5"/>
        <v>265163</v>
      </c>
      <c r="G46" s="61">
        <f t="shared" si="5"/>
        <v>64620128</v>
      </c>
      <c r="H46" s="61">
        <f t="shared" si="5"/>
        <v>-28961508</v>
      </c>
      <c r="I46" s="61">
        <f t="shared" si="5"/>
        <v>-6579429</v>
      </c>
      <c r="J46" s="61">
        <f t="shared" si="5"/>
        <v>29079191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29079191</v>
      </c>
      <c r="X46" s="61">
        <f t="shared" si="5"/>
        <v>33320780</v>
      </c>
      <c r="Y46" s="61">
        <f t="shared" si="5"/>
        <v>-4241589</v>
      </c>
      <c r="Z46" s="62">
        <f>+IF(X46&lt;&gt;0,+(Y46/X46)*100,0)</f>
        <v>-12.72956095265477</v>
      </c>
      <c r="AA46" s="59">
        <f>SUM(AA44:AA45)</f>
        <v>265163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52448007</v>
      </c>
      <c r="D48" s="75">
        <f>SUM(D46:D47)</f>
        <v>0</v>
      </c>
      <c r="E48" s="76">
        <f t="shared" si="6"/>
        <v>265161</v>
      </c>
      <c r="F48" s="77">
        <f t="shared" si="6"/>
        <v>265163</v>
      </c>
      <c r="G48" s="77">
        <f t="shared" si="6"/>
        <v>64620128</v>
      </c>
      <c r="H48" s="78">
        <f t="shared" si="6"/>
        <v>-28961508</v>
      </c>
      <c r="I48" s="78">
        <f t="shared" si="6"/>
        <v>-6579429</v>
      </c>
      <c r="J48" s="78">
        <f t="shared" si="6"/>
        <v>29079191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29079191</v>
      </c>
      <c r="X48" s="78">
        <f t="shared" si="6"/>
        <v>33320780</v>
      </c>
      <c r="Y48" s="78">
        <f t="shared" si="6"/>
        <v>-4241589</v>
      </c>
      <c r="Z48" s="79">
        <f>+IF(X48&lt;&gt;0,+(Y48/X48)*100,0)</f>
        <v>-12.72956095265477</v>
      </c>
      <c r="AA48" s="80">
        <f>SUM(AA46:AA47)</f>
        <v>265163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2503212</v>
      </c>
      <c r="D11" s="6">
        <v>0</v>
      </c>
      <c r="E11" s="7">
        <v>170000</v>
      </c>
      <c r="F11" s="8">
        <v>170000</v>
      </c>
      <c r="G11" s="8">
        <v>-199624</v>
      </c>
      <c r="H11" s="8">
        <v>-2014</v>
      </c>
      <c r="I11" s="8">
        <v>0</v>
      </c>
      <c r="J11" s="8">
        <v>-201638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-201638</v>
      </c>
      <c r="X11" s="8"/>
      <c r="Y11" s="8">
        <v>-201638</v>
      </c>
      <c r="Z11" s="2">
        <v>0</v>
      </c>
      <c r="AA11" s="6">
        <v>170000</v>
      </c>
    </row>
    <row r="12" spans="1:27" ht="12.75">
      <c r="A12" s="29" t="s">
        <v>39</v>
      </c>
      <c r="B12" s="33"/>
      <c r="C12" s="6">
        <v>100401</v>
      </c>
      <c r="D12" s="6">
        <v>0</v>
      </c>
      <c r="E12" s="7">
        <v>132000</v>
      </c>
      <c r="F12" s="8">
        <v>132000</v>
      </c>
      <c r="G12" s="8">
        <v>10187</v>
      </c>
      <c r="H12" s="8">
        <v>7783</v>
      </c>
      <c r="I12" s="8">
        <v>7783</v>
      </c>
      <c r="J12" s="8">
        <v>25753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25753</v>
      </c>
      <c r="X12" s="8">
        <v>30233</v>
      </c>
      <c r="Y12" s="8">
        <v>-4480</v>
      </c>
      <c r="Z12" s="2">
        <v>-14.82</v>
      </c>
      <c r="AA12" s="6">
        <v>132000</v>
      </c>
    </row>
    <row r="13" spans="1:27" ht="12.75">
      <c r="A13" s="27" t="s">
        <v>40</v>
      </c>
      <c r="B13" s="33"/>
      <c r="C13" s="6">
        <v>43013756</v>
      </c>
      <c r="D13" s="6">
        <v>0</v>
      </c>
      <c r="E13" s="7">
        <v>40188090</v>
      </c>
      <c r="F13" s="8">
        <v>40188090</v>
      </c>
      <c r="G13" s="8">
        <v>284919</v>
      </c>
      <c r="H13" s="8">
        <v>909078</v>
      </c>
      <c r="I13" s="8">
        <v>1583485</v>
      </c>
      <c r="J13" s="8">
        <v>2777482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2777482</v>
      </c>
      <c r="X13" s="8">
        <v>10047024</v>
      </c>
      <c r="Y13" s="8">
        <v>-7269542</v>
      </c>
      <c r="Z13" s="2">
        <v>-72.36</v>
      </c>
      <c r="AA13" s="6">
        <v>40188090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5000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115573926</v>
      </c>
      <c r="D18" s="6">
        <v>0</v>
      </c>
      <c r="E18" s="7">
        <v>115317000</v>
      </c>
      <c r="F18" s="8">
        <v>115317000</v>
      </c>
      <c r="G18" s="8">
        <v>0</v>
      </c>
      <c r="H18" s="8">
        <v>11417705</v>
      </c>
      <c r="I18" s="8">
        <v>2577999</v>
      </c>
      <c r="J18" s="8">
        <v>13995704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13995704</v>
      </c>
      <c r="X18" s="8">
        <v>34239467</v>
      </c>
      <c r="Y18" s="8">
        <v>-20243763</v>
      </c>
      <c r="Z18" s="2">
        <v>-59.12</v>
      </c>
      <c r="AA18" s="6">
        <v>115317000</v>
      </c>
    </row>
    <row r="19" spans="1:27" ht="12.75">
      <c r="A19" s="27" t="s">
        <v>46</v>
      </c>
      <c r="B19" s="33"/>
      <c r="C19" s="6">
        <v>223779120</v>
      </c>
      <c r="D19" s="6">
        <v>0</v>
      </c>
      <c r="E19" s="7">
        <v>232244000</v>
      </c>
      <c r="F19" s="8">
        <v>234978879</v>
      </c>
      <c r="G19" s="8">
        <v>92036500</v>
      </c>
      <c r="H19" s="8">
        <v>1652349</v>
      </c>
      <c r="I19" s="8">
        <v>78750</v>
      </c>
      <c r="J19" s="8">
        <v>93767599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93767599</v>
      </c>
      <c r="X19" s="8">
        <v>9805682</v>
      </c>
      <c r="Y19" s="8">
        <v>83961917</v>
      </c>
      <c r="Z19" s="2">
        <v>856.26</v>
      </c>
      <c r="AA19" s="6">
        <v>234978879</v>
      </c>
    </row>
    <row r="20" spans="1:27" ht="12.75">
      <c r="A20" s="27" t="s">
        <v>47</v>
      </c>
      <c r="B20" s="33"/>
      <c r="C20" s="6">
        <v>1657726</v>
      </c>
      <c r="D20" s="6">
        <v>0</v>
      </c>
      <c r="E20" s="7">
        <v>1429000</v>
      </c>
      <c r="F20" s="30">
        <v>1429000</v>
      </c>
      <c r="G20" s="30">
        <v>26105</v>
      </c>
      <c r="H20" s="30">
        <v>112940</v>
      </c>
      <c r="I20" s="30">
        <v>133114</v>
      </c>
      <c r="J20" s="30">
        <v>272159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272159</v>
      </c>
      <c r="X20" s="30">
        <v>374587</v>
      </c>
      <c r="Y20" s="30">
        <v>-102428</v>
      </c>
      <c r="Z20" s="31">
        <v>-27.34</v>
      </c>
      <c r="AA20" s="32">
        <v>1429000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386633141</v>
      </c>
      <c r="D22" s="37">
        <f>SUM(D5:D21)</f>
        <v>0</v>
      </c>
      <c r="E22" s="38">
        <f t="shared" si="0"/>
        <v>389480090</v>
      </c>
      <c r="F22" s="39">
        <f t="shared" si="0"/>
        <v>392214969</v>
      </c>
      <c r="G22" s="39">
        <f t="shared" si="0"/>
        <v>92158087</v>
      </c>
      <c r="H22" s="39">
        <f t="shared" si="0"/>
        <v>14097841</v>
      </c>
      <c r="I22" s="39">
        <f t="shared" si="0"/>
        <v>4381131</v>
      </c>
      <c r="J22" s="39">
        <f t="shared" si="0"/>
        <v>110637059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110637059</v>
      </c>
      <c r="X22" s="39">
        <f t="shared" si="0"/>
        <v>54496993</v>
      </c>
      <c r="Y22" s="39">
        <f t="shared" si="0"/>
        <v>56140066</v>
      </c>
      <c r="Z22" s="40">
        <f>+IF(X22&lt;&gt;0,+(Y22/X22)*100,0)</f>
        <v>103.01497919343916</v>
      </c>
      <c r="AA22" s="37">
        <f>SUM(AA5:AA21)</f>
        <v>392214969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155598677</v>
      </c>
      <c r="D25" s="6">
        <v>0</v>
      </c>
      <c r="E25" s="7">
        <v>188210000</v>
      </c>
      <c r="F25" s="8">
        <v>188210000</v>
      </c>
      <c r="G25" s="8">
        <v>12088646</v>
      </c>
      <c r="H25" s="8">
        <v>13305602</v>
      </c>
      <c r="I25" s="8">
        <v>12960808</v>
      </c>
      <c r="J25" s="8">
        <v>38355056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38355056</v>
      </c>
      <c r="X25" s="8">
        <v>45489501</v>
      </c>
      <c r="Y25" s="8">
        <v>-7134445</v>
      </c>
      <c r="Z25" s="2">
        <v>-15.68</v>
      </c>
      <c r="AA25" s="6">
        <v>188210000</v>
      </c>
    </row>
    <row r="26" spans="1:27" ht="12.75">
      <c r="A26" s="29" t="s">
        <v>52</v>
      </c>
      <c r="B26" s="28"/>
      <c r="C26" s="6">
        <v>10779171</v>
      </c>
      <c r="D26" s="6">
        <v>0</v>
      </c>
      <c r="E26" s="7">
        <v>11587000</v>
      </c>
      <c r="F26" s="8">
        <v>11587000</v>
      </c>
      <c r="G26" s="8">
        <v>867398</v>
      </c>
      <c r="H26" s="8">
        <v>546314</v>
      </c>
      <c r="I26" s="8">
        <v>904580</v>
      </c>
      <c r="J26" s="8">
        <v>2318292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2318292</v>
      </c>
      <c r="X26" s="8">
        <v>2852007</v>
      </c>
      <c r="Y26" s="8">
        <v>-533715</v>
      </c>
      <c r="Z26" s="2">
        <v>-18.71</v>
      </c>
      <c r="AA26" s="6">
        <v>11587000</v>
      </c>
    </row>
    <row r="27" spans="1:27" ht="12.75">
      <c r="A27" s="29" t="s">
        <v>53</v>
      </c>
      <c r="B27" s="28"/>
      <c r="C27" s="6">
        <v>239609</v>
      </c>
      <c r="D27" s="6">
        <v>0</v>
      </c>
      <c r="E27" s="7">
        <v>126000</v>
      </c>
      <c r="F27" s="8">
        <v>126000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126000</v>
      </c>
    </row>
    <row r="28" spans="1:27" ht="12.75">
      <c r="A28" s="29" t="s">
        <v>54</v>
      </c>
      <c r="B28" s="28"/>
      <c r="C28" s="6">
        <v>9900578</v>
      </c>
      <c r="D28" s="6">
        <v>0</v>
      </c>
      <c r="E28" s="7">
        <v>9313000</v>
      </c>
      <c r="F28" s="8">
        <v>9313000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1081248</v>
      </c>
      <c r="Y28" s="8">
        <v>-1081248</v>
      </c>
      <c r="Z28" s="2">
        <v>-100</v>
      </c>
      <c r="AA28" s="6">
        <v>9313000</v>
      </c>
    </row>
    <row r="29" spans="1:27" ht="12.75">
      <c r="A29" s="29" t="s">
        <v>55</v>
      </c>
      <c r="B29" s="28"/>
      <c r="C29" s="6">
        <v>2220</v>
      </c>
      <c r="D29" s="6">
        <v>0</v>
      </c>
      <c r="E29" s="7">
        <v>34000</v>
      </c>
      <c r="F29" s="8">
        <v>34000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498</v>
      </c>
      <c r="Y29" s="8">
        <v>-498</v>
      </c>
      <c r="Z29" s="2">
        <v>-100</v>
      </c>
      <c r="AA29" s="6">
        <v>34000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161467686</v>
      </c>
      <c r="D34" s="6">
        <v>0</v>
      </c>
      <c r="E34" s="7">
        <v>179791090</v>
      </c>
      <c r="F34" s="8">
        <v>182525969</v>
      </c>
      <c r="G34" s="8">
        <v>5116659</v>
      </c>
      <c r="H34" s="8">
        <v>9396999</v>
      </c>
      <c r="I34" s="8">
        <v>9468463</v>
      </c>
      <c r="J34" s="8">
        <v>23982121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23982121</v>
      </c>
      <c r="X34" s="8">
        <v>41101641</v>
      </c>
      <c r="Y34" s="8">
        <v>-17119520</v>
      </c>
      <c r="Z34" s="2">
        <v>-41.65</v>
      </c>
      <c r="AA34" s="6">
        <v>182525969</v>
      </c>
    </row>
    <row r="35" spans="1:27" ht="12.75">
      <c r="A35" s="27" t="s">
        <v>61</v>
      </c>
      <c r="B35" s="33"/>
      <c r="C35" s="6">
        <v>2897390</v>
      </c>
      <c r="D35" s="6">
        <v>0</v>
      </c>
      <c r="E35" s="7">
        <v>419000</v>
      </c>
      <c r="F35" s="8">
        <v>419000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5745</v>
      </c>
      <c r="Y35" s="8">
        <v>-5745</v>
      </c>
      <c r="Z35" s="2">
        <v>-100</v>
      </c>
      <c r="AA35" s="6">
        <v>419000</v>
      </c>
    </row>
    <row r="36" spans="1:27" ht="12.75">
      <c r="A36" s="44" t="s">
        <v>62</v>
      </c>
      <c r="B36" s="36"/>
      <c r="C36" s="37">
        <f aca="true" t="shared" si="1" ref="C36:Y36">SUM(C25:C35)</f>
        <v>340885331</v>
      </c>
      <c r="D36" s="37">
        <f>SUM(D25:D35)</f>
        <v>0</v>
      </c>
      <c r="E36" s="38">
        <f t="shared" si="1"/>
        <v>389480090</v>
      </c>
      <c r="F36" s="39">
        <f t="shared" si="1"/>
        <v>392214969</v>
      </c>
      <c r="G36" s="39">
        <f t="shared" si="1"/>
        <v>18072703</v>
      </c>
      <c r="H36" s="39">
        <f t="shared" si="1"/>
        <v>23248915</v>
      </c>
      <c r="I36" s="39">
        <f t="shared" si="1"/>
        <v>23333851</v>
      </c>
      <c r="J36" s="39">
        <f t="shared" si="1"/>
        <v>64655469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64655469</v>
      </c>
      <c r="X36" s="39">
        <f t="shared" si="1"/>
        <v>90530640</v>
      </c>
      <c r="Y36" s="39">
        <f t="shared" si="1"/>
        <v>-25875171</v>
      </c>
      <c r="Z36" s="40">
        <f>+IF(X36&lt;&gt;0,+(Y36/X36)*100,0)</f>
        <v>-28.58167245918067</v>
      </c>
      <c r="AA36" s="37">
        <f>SUM(AA25:AA35)</f>
        <v>392214969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45747810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74085384</v>
      </c>
      <c r="H38" s="52">
        <f t="shared" si="2"/>
        <v>-9151074</v>
      </c>
      <c r="I38" s="52">
        <f t="shared" si="2"/>
        <v>-18952720</v>
      </c>
      <c r="J38" s="52">
        <f t="shared" si="2"/>
        <v>45981590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45981590</v>
      </c>
      <c r="X38" s="52">
        <f>IF(F22=F36,0,X22-X36)</f>
        <v>0</v>
      </c>
      <c r="Y38" s="52">
        <f t="shared" si="2"/>
        <v>82015237</v>
      </c>
      <c r="Z38" s="53">
        <f>+IF(X38&lt;&gt;0,+(Y38/X38)*100,0)</f>
        <v>0</v>
      </c>
      <c r="AA38" s="50">
        <f>+AA22-AA36</f>
        <v>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45747810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74085384</v>
      </c>
      <c r="H42" s="61">
        <f t="shared" si="3"/>
        <v>-9151074</v>
      </c>
      <c r="I42" s="61">
        <f t="shared" si="3"/>
        <v>-18952720</v>
      </c>
      <c r="J42" s="61">
        <f t="shared" si="3"/>
        <v>45981590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45981590</v>
      </c>
      <c r="X42" s="61">
        <f t="shared" si="3"/>
        <v>0</v>
      </c>
      <c r="Y42" s="61">
        <f t="shared" si="3"/>
        <v>82015237</v>
      </c>
      <c r="Z42" s="62">
        <f>+IF(X42&lt;&gt;0,+(Y42/X42)*100,0)</f>
        <v>0</v>
      </c>
      <c r="AA42" s="59">
        <f>SUM(AA38:AA41)</f>
        <v>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45747810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74085384</v>
      </c>
      <c r="H44" s="69">
        <f t="shared" si="4"/>
        <v>-9151074</v>
      </c>
      <c r="I44" s="69">
        <f t="shared" si="4"/>
        <v>-18952720</v>
      </c>
      <c r="J44" s="69">
        <f t="shared" si="4"/>
        <v>45981590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45981590</v>
      </c>
      <c r="X44" s="69">
        <f t="shared" si="4"/>
        <v>0</v>
      </c>
      <c r="Y44" s="69">
        <f t="shared" si="4"/>
        <v>82015237</v>
      </c>
      <c r="Z44" s="70">
        <f>+IF(X44&lt;&gt;0,+(Y44/X44)*100,0)</f>
        <v>0</v>
      </c>
      <c r="AA44" s="67">
        <f>+AA42-AA43</f>
        <v>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45747810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74085384</v>
      </c>
      <c r="H46" s="61">
        <f t="shared" si="5"/>
        <v>-9151074</v>
      </c>
      <c r="I46" s="61">
        <f t="shared" si="5"/>
        <v>-18952720</v>
      </c>
      <c r="J46" s="61">
        <f t="shared" si="5"/>
        <v>45981590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45981590</v>
      </c>
      <c r="X46" s="61">
        <f t="shared" si="5"/>
        <v>0</v>
      </c>
      <c r="Y46" s="61">
        <f t="shared" si="5"/>
        <v>82015237</v>
      </c>
      <c r="Z46" s="62">
        <f>+IF(X46&lt;&gt;0,+(Y46/X46)*100,0)</f>
        <v>0</v>
      </c>
      <c r="AA46" s="59">
        <f>SUM(AA44:AA45)</f>
        <v>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45747810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74085384</v>
      </c>
      <c r="H48" s="78">
        <f t="shared" si="6"/>
        <v>-9151074</v>
      </c>
      <c r="I48" s="78">
        <f t="shared" si="6"/>
        <v>-18952720</v>
      </c>
      <c r="J48" s="78">
        <f t="shared" si="6"/>
        <v>45981590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45981590</v>
      </c>
      <c r="X48" s="78">
        <f t="shared" si="6"/>
        <v>0</v>
      </c>
      <c r="Y48" s="78">
        <f t="shared" si="6"/>
        <v>82015237</v>
      </c>
      <c r="Z48" s="79">
        <f>+IF(X48&lt;&gt;0,+(Y48/X48)*100,0)</f>
        <v>0</v>
      </c>
      <c r="AA48" s="80">
        <f>SUM(AA46:AA47)</f>
        <v>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76025388</v>
      </c>
      <c r="D5" s="6">
        <v>0</v>
      </c>
      <c r="E5" s="7">
        <v>83765658</v>
      </c>
      <c r="F5" s="8">
        <v>83765658</v>
      </c>
      <c r="G5" s="8">
        <v>34785826</v>
      </c>
      <c r="H5" s="8">
        <v>4185272</v>
      </c>
      <c r="I5" s="8">
        <v>4928333</v>
      </c>
      <c r="J5" s="8">
        <v>43899431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43899431</v>
      </c>
      <c r="X5" s="8">
        <v>45229256</v>
      </c>
      <c r="Y5" s="8">
        <v>-1329825</v>
      </c>
      <c r="Z5" s="2">
        <v>-2.94</v>
      </c>
      <c r="AA5" s="6">
        <v>83765658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73608012</v>
      </c>
      <c r="D7" s="6">
        <v>0</v>
      </c>
      <c r="E7" s="7">
        <v>78184373</v>
      </c>
      <c r="F7" s="8">
        <v>78184373</v>
      </c>
      <c r="G7" s="8">
        <v>7543864</v>
      </c>
      <c r="H7" s="8">
        <v>8208847</v>
      </c>
      <c r="I7" s="8">
        <v>6839957</v>
      </c>
      <c r="J7" s="8">
        <v>22592668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22592668</v>
      </c>
      <c r="X7" s="8">
        <v>21449371</v>
      </c>
      <c r="Y7" s="8">
        <v>1143297</v>
      </c>
      <c r="Z7" s="2">
        <v>5.33</v>
      </c>
      <c r="AA7" s="6">
        <v>78184373</v>
      </c>
    </row>
    <row r="8" spans="1:27" ht="12.75">
      <c r="A8" s="29" t="s">
        <v>35</v>
      </c>
      <c r="B8" s="28"/>
      <c r="C8" s="6">
        <v>50306649</v>
      </c>
      <c r="D8" s="6">
        <v>0</v>
      </c>
      <c r="E8" s="7">
        <v>49219230</v>
      </c>
      <c r="F8" s="8">
        <v>49219230</v>
      </c>
      <c r="G8" s="8">
        <v>4900284</v>
      </c>
      <c r="H8" s="8">
        <v>3973137</v>
      </c>
      <c r="I8" s="8">
        <v>4498518</v>
      </c>
      <c r="J8" s="8">
        <v>13371939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13371939</v>
      </c>
      <c r="X8" s="8">
        <v>10982006</v>
      </c>
      <c r="Y8" s="8">
        <v>2389933</v>
      </c>
      <c r="Z8" s="2">
        <v>21.76</v>
      </c>
      <c r="AA8" s="6">
        <v>49219230</v>
      </c>
    </row>
    <row r="9" spans="1:27" ht="12.75">
      <c r="A9" s="29" t="s">
        <v>36</v>
      </c>
      <c r="B9" s="28"/>
      <c r="C9" s="6">
        <v>24978083</v>
      </c>
      <c r="D9" s="6">
        <v>0</v>
      </c>
      <c r="E9" s="7">
        <v>24571711</v>
      </c>
      <c r="F9" s="8">
        <v>24571711</v>
      </c>
      <c r="G9" s="8">
        <v>1944404</v>
      </c>
      <c r="H9" s="8">
        <v>1434117</v>
      </c>
      <c r="I9" s="8">
        <v>2347027</v>
      </c>
      <c r="J9" s="8">
        <v>5725548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5725548</v>
      </c>
      <c r="X9" s="8">
        <v>5682734</v>
      </c>
      <c r="Y9" s="8">
        <v>42814</v>
      </c>
      <c r="Z9" s="2">
        <v>0.75</v>
      </c>
      <c r="AA9" s="6">
        <v>24571711</v>
      </c>
    </row>
    <row r="10" spans="1:27" ht="12.75">
      <c r="A10" s="29" t="s">
        <v>37</v>
      </c>
      <c r="B10" s="28"/>
      <c r="C10" s="6">
        <v>25222035</v>
      </c>
      <c r="D10" s="6">
        <v>0</v>
      </c>
      <c r="E10" s="7">
        <v>27394421</v>
      </c>
      <c r="F10" s="30">
        <v>27394421</v>
      </c>
      <c r="G10" s="30">
        <v>2318077</v>
      </c>
      <c r="H10" s="30">
        <v>1772720</v>
      </c>
      <c r="I10" s="30">
        <v>2779151</v>
      </c>
      <c r="J10" s="30">
        <v>6869948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6869948</v>
      </c>
      <c r="X10" s="30">
        <v>6838582</v>
      </c>
      <c r="Y10" s="30">
        <v>31366</v>
      </c>
      <c r="Z10" s="31">
        <v>0.46</v>
      </c>
      <c r="AA10" s="32">
        <v>27394421</v>
      </c>
    </row>
    <row r="11" spans="1:27" ht="12.75">
      <c r="A11" s="29" t="s">
        <v>38</v>
      </c>
      <c r="B11" s="33"/>
      <c r="C11" s="6">
        <v>2539703</v>
      </c>
      <c r="D11" s="6">
        <v>0</v>
      </c>
      <c r="E11" s="7">
        <v>369462</v>
      </c>
      <c r="F11" s="8">
        <v>369462</v>
      </c>
      <c r="G11" s="8">
        <v>-687522</v>
      </c>
      <c r="H11" s="8">
        <v>-606941</v>
      </c>
      <c r="I11" s="8">
        <v>-445488</v>
      </c>
      <c r="J11" s="8">
        <v>-1739951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-1739951</v>
      </c>
      <c r="X11" s="8">
        <v>226504</v>
      </c>
      <c r="Y11" s="8">
        <v>-1966455</v>
      </c>
      <c r="Z11" s="2">
        <v>-868.18</v>
      </c>
      <c r="AA11" s="6">
        <v>369462</v>
      </c>
    </row>
    <row r="12" spans="1:27" ht="12.75">
      <c r="A12" s="29" t="s">
        <v>39</v>
      </c>
      <c r="B12" s="33"/>
      <c r="C12" s="6">
        <v>1550997</v>
      </c>
      <c r="D12" s="6">
        <v>0</v>
      </c>
      <c r="E12" s="7">
        <v>1623389</v>
      </c>
      <c r="F12" s="8">
        <v>1623389</v>
      </c>
      <c r="G12" s="8">
        <v>100535</v>
      </c>
      <c r="H12" s="8">
        <v>119344</v>
      </c>
      <c r="I12" s="8">
        <v>114159</v>
      </c>
      <c r="J12" s="8">
        <v>334038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334038</v>
      </c>
      <c r="X12" s="8">
        <v>402790</v>
      </c>
      <c r="Y12" s="8">
        <v>-68752</v>
      </c>
      <c r="Z12" s="2">
        <v>-17.07</v>
      </c>
      <c r="AA12" s="6">
        <v>1623389</v>
      </c>
    </row>
    <row r="13" spans="1:27" ht="12.75">
      <c r="A13" s="27" t="s">
        <v>40</v>
      </c>
      <c r="B13" s="33"/>
      <c r="C13" s="6">
        <v>7322774</v>
      </c>
      <c r="D13" s="6">
        <v>0</v>
      </c>
      <c r="E13" s="7">
        <v>5000000</v>
      </c>
      <c r="F13" s="8">
        <v>5000000</v>
      </c>
      <c r="G13" s="8">
        <v>429233</v>
      </c>
      <c r="H13" s="8">
        <v>452555</v>
      </c>
      <c r="I13" s="8">
        <v>489314</v>
      </c>
      <c r="J13" s="8">
        <v>1371102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1371102</v>
      </c>
      <c r="X13" s="8">
        <v>786225</v>
      </c>
      <c r="Y13" s="8">
        <v>584877</v>
      </c>
      <c r="Z13" s="2">
        <v>74.39</v>
      </c>
      <c r="AA13" s="6">
        <v>5000000</v>
      </c>
    </row>
    <row r="14" spans="1:27" ht="12.75">
      <c r="A14" s="27" t="s">
        <v>41</v>
      </c>
      <c r="B14" s="33"/>
      <c r="C14" s="6">
        <v>7971376</v>
      </c>
      <c r="D14" s="6">
        <v>0</v>
      </c>
      <c r="E14" s="7">
        <v>7212240</v>
      </c>
      <c r="F14" s="8">
        <v>7212240</v>
      </c>
      <c r="G14" s="8">
        <v>818430</v>
      </c>
      <c r="H14" s="8">
        <v>685530</v>
      </c>
      <c r="I14" s="8">
        <v>780111</v>
      </c>
      <c r="J14" s="8">
        <v>2284071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2284071</v>
      </c>
      <c r="X14" s="8">
        <v>1965157</v>
      </c>
      <c r="Y14" s="8">
        <v>318914</v>
      </c>
      <c r="Z14" s="2">
        <v>16.23</v>
      </c>
      <c r="AA14" s="6">
        <v>7212240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30983076</v>
      </c>
      <c r="D16" s="6">
        <v>0</v>
      </c>
      <c r="E16" s="7">
        <v>27044565</v>
      </c>
      <c r="F16" s="8">
        <v>27044565</v>
      </c>
      <c r="G16" s="8">
        <v>382170</v>
      </c>
      <c r="H16" s="8">
        <v>287871</v>
      </c>
      <c r="I16" s="8">
        <v>453687</v>
      </c>
      <c r="J16" s="8">
        <v>1123728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1123728</v>
      </c>
      <c r="X16" s="8">
        <v>6989154</v>
      </c>
      <c r="Y16" s="8">
        <v>-5865426</v>
      </c>
      <c r="Z16" s="2">
        <v>-83.92</v>
      </c>
      <c r="AA16" s="6">
        <v>27044565</v>
      </c>
    </row>
    <row r="17" spans="1:27" ht="12.75">
      <c r="A17" s="27" t="s">
        <v>44</v>
      </c>
      <c r="B17" s="33"/>
      <c r="C17" s="6">
        <v>2274197</v>
      </c>
      <c r="D17" s="6">
        <v>0</v>
      </c>
      <c r="E17" s="7">
        <v>2597904</v>
      </c>
      <c r="F17" s="8">
        <v>2597904</v>
      </c>
      <c r="G17" s="8">
        <v>182405</v>
      </c>
      <c r="H17" s="8">
        <v>120980</v>
      </c>
      <c r="I17" s="8">
        <v>155184</v>
      </c>
      <c r="J17" s="8">
        <v>458569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458569</v>
      </c>
      <c r="X17" s="8">
        <v>601447</v>
      </c>
      <c r="Y17" s="8">
        <v>-142878</v>
      </c>
      <c r="Z17" s="2">
        <v>-23.76</v>
      </c>
      <c r="AA17" s="6">
        <v>2597904</v>
      </c>
    </row>
    <row r="18" spans="1:27" ht="12.75">
      <c r="A18" s="29" t="s">
        <v>45</v>
      </c>
      <c r="B18" s="28"/>
      <c r="C18" s="6">
        <v>2667145</v>
      </c>
      <c r="D18" s="6">
        <v>0</v>
      </c>
      <c r="E18" s="7">
        <v>2813742</v>
      </c>
      <c r="F18" s="8">
        <v>2813742</v>
      </c>
      <c r="G18" s="8">
        <v>191944</v>
      </c>
      <c r="H18" s="8">
        <v>272083</v>
      </c>
      <c r="I18" s="8">
        <v>229663</v>
      </c>
      <c r="J18" s="8">
        <v>693690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693690</v>
      </c>
      <c r="X18" s="8">
        <v>696604</v>
      </c>
      <c r="Y18" s="8">
        <v>-2914</v>
      </c>
      <c r="Z18" s="2">
        <v>-0.42</v>
      </c>
      <c r="AA18" s="6">
        <v>2813742</v>
      </c>
    </row>
    <row r="19" spans="1:27" ht="12.75">
      <c r="A19" s="27" t="s">
        <v>46</v>
      </c>
      <c r="B19" s="33"/>
      <c r="C19" s="6">
        <v>128046578</v>
      </c>
      <c r="D19" s="6">
        <v>0</v>
      </c>
      <c r="E19" s="7">
        <v>130562804</v>
      </c>
      <c r="F19" s="8">
        <v>130562804</v>
      </c>
      <c r="G19" s="8">
        <v>29429084</v>
      </c>
      <c r="H19" s="8">
        <v>1948723</v>
      </c>
      <c r="I19" s="8">
        <v>2398826</v>
      </c>
      <c r="J19" s="8">
        <v>33776633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33776633</v>
      </c>
      <c r="X19" s="8">
        <v>32091159</v>
      </c>
      <c r="Y19" s="8">
        <v>1685474</v>
      </c>
      <c r="Z19" s="2">
        <v>5.25</v>
      </c>
      <c r="AA19" s="6">
        <v>130562804</v>
      </c>
    </row>
    <row r="20" spans="1:27" ht="12.75">
      <c r="A20" s="27" t="s">
        <v>47</v>
      </c>
      <c r="B20" s="33"/>
      <c r="C20" s="6">
        <v>17601281</v>
      </c>
      <c r="D20" s="6">
        <v>0</v>
      </c>
      <c r="E20" s="7">
        <v>3563591</v>
      </c>
      <c r="F20" s="30">
        <v>3563591</v>
      </c>
      <c r="G20" s="30">
        <v>766658</v>
      </c>
      <c r="H20" s="30">
        <v>854617</v>
      </c>
      <c r="I20" s="30">
        <v>1117032</v>
      </c>
      <c r="J20" s="30">
        <v>2738307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2738307</v>
      </c>
      <c r="X20" s="30">
        <v>1088910</v>
      </c>
      <c r="Y20" s="30">
        <v>1649397</v>
      </c>
      <c r="Z20" s="31">
        <v>151.47</v>
      </c>
      <c r="AA20" s="32">
        <v>3563591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2381555</v>
      </c>
      <c r="F21" s="8">
        <v>2381555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2381555</v>
      </c>
    </row>
    <row r="22" spans="1:27" ht="24.75" customHeight="1">
      <c r="A22" s="35" t="s">
        <v>49</v>
      </c>
      <c r="B22" s="36"/>
      <c r="C22" s="37">
        <f aca="true" t="shared" si="0" ref="C22:Y22">SUM(C5:C21)</f>
        <v>451097294</v>
      </c>
      <c r="D22" s="37">
        <f>SUM(D5:D21)</f>
        <v>0</v>
      </c>
      <c r="E22" s="38">
        <f t="shared" si="0"/>
        <v>446304645</v>
      </c>
      <c r="F22" s="39">
        <f t="shared" si="0"/>
        <v>446304645</v>
      </c>
      <c r="G22" s="39">
        <f t="shared" si="0"/>
        <v>83105392</v>
      </c>
      <c r="H22" s="39">
        <f t="shared" si="0"/>
        <v>23708855</v>
      </c>
      <c r="I22" s="39">
        <f t="shared" si="0"/>
        <v>26685474</v>
      </c>
      <c r="J22" s="39">
        <f t="shared" si="0"/>
        <v>133499721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133499721</v>
      </c>
      <c r="X22" s="39">
        <f t="shared" si="0"/>
        <v>135029899</v>
      </c>
      <c r="Y22" s="39">
        <f t="shared" si="0"/>
        <v>-1530178</v>
      </c>
      <c r="Z22" s="40">
        <f>+IF(X22&lt;&gt;0,+(Y22/X22)*100,0)</f>
        <v>-1.1332142076178255</v>
      </c>
      <c r="AA22" s="37">
        <f>SUM(AA5:AA21)</f>
        <v>446304645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154658770</v>
      </c>
      <c r="D25" s="6">
        <v>0</v>
      </c>
      <c r="E25" s="7">
        <v>171729799</v>
      </c>
      <c r="F25" s="8">
        <v>171729799</v>
      </c>
      <c r="G25" s="8">
        <v>12696938</v>
      </c>
      <c r="H25" s="8">
        <v>12850271</v>
      </c>
      <c r="I25" s="8">
        <v>13104105</v>
      </c>
      <c r="J25" s="8">
        <v>38651314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38651314</v>
      </c>
      <c r="X25" s="8">
        <v>42101013</v>
      </c>
      <c r="Y25" s="8">
        <v>-3449699</v>
      </c>
      <c r="Z25" s="2">
        <v>-8.19</v>
      </c>
      <c r="AA25" s="6">
        <v>171729799</v>
      </c>
    </row>
    <row r="26" spans="1:27" ht="12.75">
      <c r="A26" s="29" t="s">
        <v>52</v>
      </c>
      <c r="B26" s="28"/>
      <c r="C26" s="6">
        <v>8939371</v>
      </c>
      <c r="D26" s="6">
        <v>0</v>
      </c>
      <c r="E26" s="7">
        <v>10990305</v>
      </c>
      <c r="F26" s="8">
        <v>10990305</v>
      </c>
      <c r="G26" s="8">
        <v>666949</v>
      </c>
      <c r="H26" s="8">
        <v>753856</v>
      </c>
      <c r="I26" s="8">
        <v>838038</v>
      </c>
      <c r="J26" s="8">
        <v>2258843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2258843</v>
      </c>
      <c r="X26" s="8">
        <v>2632293</v>
      </c>
      <c r="Y26" s="8">
        <v>-373450</v>
      </c>
      <c r="Z26" s="2">
        <v>-14.19</v>
      </c>
      <c r="AA26" s="6">
        <v>10990305</v>
      </c>
    </row>
    <row r="27" spans="1:27" ht="12.75">
      <c r="A27" s="29" t="s">
        <v>53</v>
      </c>
      <c r="B27" s="28"/>
      <c r="C27" s="6">
        <v>48547368</v>
      </c>
      <c r="D27" s="6">
        <v>0</v>
      </c>
      <c r="E27" s="7">
        <v>43653800</v>
      </c>
      <c r="F27" s="8">
        <v>43653800</v>
      </c>
      <c r="G27" s="8">
        <v>3637824</v>
      </c>
      <c r="H27" s="8">
        <v>3637816</v>
      </c>
      <c r="I27" s="8">
        <v>3637816</v>
      </c>
      <c r="J27" s="8">
        <v>10913456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10913456</v>
      </c>
      <c r="X27" s="8">
        <v>10913466</v>
      </c>
      <c r="Y27" s="8">
        <v>-10</v>
      </c>
      <c r="Z27" s="2">
        <v>0</v>
      </c>
      <c r="AA27" s="6">
        <v>43653800</v>
      </c>
    </row>
    <row r="28" spans="1:27" ht="12.75">
      <c r="A28" s="29" t="s">
        <v>54</v>
      </c>
      <c r="B28" s="28"/>
      <c r="C28" s="6">
        <v>24598401</v>
      </c>
      <c r="D28" s="6">
        <v>0</v>
      </c>
      <c r="E28" s="7">
        <v>27262818</v>
      </c>
      <c r="F28" s="8">
        <v>27262818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27262818</v>
      </c>
    </row>
    <row r="29" spans="1:27" ht="12.75">
      <c r="A29" s="29" t="s">
        <v>55</v>
      </c>
      <c r="B29" s="28"/>
      <c r="C29" s="6">
        <v>14705133</v>
      </c>
      <c r="D29" s="6">
        <v>0</v>
      </c>
      <c r="E29" s="7">
        <v>12761600</v>
      </c>
      <c r="F29" s="8">
        <v>12761600</v>
      </c>
      <c r="G29" s="8">
        <v>120416</v>
      </c>
      <c r="H29" s="8">
        <v>0</v>
      </c>
      <c r="I29" s="8">
        <v>2124592</v>
      </c>
      <c r="J29" s="8">
        <v>2245008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2245008</v>
      </c>
      <c r="X29" s="8">
        <v>2695954</v>
      </c>
      <c r="Y29" s="8">
        <v>-450946</v>
      </c>
      <c r="Z29" s="2">
        <v>-16.73</v>
      </c>
      <c r="AA29" s="6">
        <v>12761600</v>
      </c>
    </row>
    <row r="30" spans="1:27" ht="12.75">
      <c r="A30" s="29" t="s">
        <v>56</v>
      </c>
      <c r="B30" s="28"/>
      <c r="C30" s="6">
        <v>62105258</v>
      </c>
      <c r="D30" s="6">
        <v>0</v>
      </c>
      <c r="E30" s="7">
        <v>67129354</v>
      </c>
      <c r="F30" s="8">
        <v>67129354</v>
      </c>
      <c r="G30" s="8">
        <v>630111</v>
      </c>
      <c r="H30" s="8">
        <v>7715521</v>
      </c>
      <c r="I30" s="8">
        <v>7543744</v>
      </c>
      <c r="J30" s="8">
        <v>15889376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15889376</v>
      </c>
      <c r="X30" s="8">
        <v>17907998</v>
      </c>
      <c r="Y30" s="8">
        <v>-2018622</v>
      </c>
      <c r="Z30" s="2">
        <v>-11.27</v>
      </c>
      <c r="AA30" s="6">
        <v>67129354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20941358</v>
      </c>
      <c r="D32" s="6">
        <v>0</v>
      </c>
      <c r="E32" s="7">
        <v>23319818</v>
      </c>
      <c r="F32" s="8">
        <v>23319818</v>
      </c>
      <c r="G32" s="8">
        <v>740739</v>
      </c>
      <c r="H32" s="8">
        <v>782901</v>
      </c>
      <c r="I32" s="8">
        <v>1283676</v>
      </c>
      <c r="J32" s="8">
        <v>2807316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2807316</v>
      </c>
      <c r="X32" s="8">
        <v>4081381</v>
      </c>
      <c r="Y32" s="8">
        <v>-1274065</v>
      </c>
      <c r="Z32" s="2">
        <v>-31.22</v>
      </c>
      <c r="AA32" s="6">
        <v>23319818</v>
      </c>
    </row>
    <row r="33" spans="1:27" ht="12.75">
      <c r="A33" s="29" t="s">
        <v>59</v>
      </c>
      <c r="B33" s="28"/>
      <c r="C33" s="6">
        <v>1213827</v>
      </c>
      <c r="D33" s="6">
        <v>0</v>
      </c>
      <c r="E33" s="7">
        <v>1500000</v>
      </c>
      <c r="F33" s="8">
        <v>1500000</v>
      </c>
      <c r="G33" s="8">
        <v>0</v>
      </c>
      <c r="H33" s="8">
        <v>184766</v>
      </c>
      <c r="I33" s="8">
        <v>188273</v>
      </c>
      <c r="J33" s="8">
        <v>373039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373039</v>
      </c>
      <c r="X33" s="8">
        <v>296348</v>
      </c>
      <c r="Y33" s="8">
        <v>76691</v>
      </c>
      <c r="Z33" s="2">
        <v>25.88</v>
      </c>
      <c r="AA33" s="6">
        <v>1500000</v>
      </c>
    </row>
    <row r="34" spans="1:27" ht="12.75">
      <c r="A34" s="29" t="s">
        <v>60</v>
      </c>
      <c r="B34" s="28"/>
      <c r="C34" s="6">
        <v>97659388</v>
      </c>
      <c r="D34" s="6">
        <v>0</v>
      </c>
      <c r="E34" s="7">
        <v>110100621</v>
      </c>
      <c r="F34" s="8">
        <v>110100621</v>
      </c>
      <c r="G34" s="8">
        <v>2094730</v>
      </c>
      <c r="H34" s="8">
        <v>3755800</v>
      </c>
      <c r="I34" s="8">
        <v>7577680</v>
      </c>
      <c r="J34" s="8">
        <v>13428210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13428210</v>
      </c>
      <c r="X34" s="8">
        <v>14518998</v>
      </c>
      <c r="Y34" s="8">
        <v>-1090788</v>
      </c>
      <c r="Z34" s="2">
        <v>-7.51</v>
      </c>
      <c r="AA34" s="6">
        <v>110100621</v>
      </c>
    </row>
    <row r="35" spans="1:27" ht="12.75">
      <c r="A35" s="27" t="s">
        <v>61</v>
      </c>
      <c r="B35" s="33"/>
      <c r="C35" s="6">
        <v>5797797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439166671</v>
      </c>
      <c r="D36" s="37">
        <f>SUM(D25:D35)</f>
        <v>0</v>
      </c>
      <c r="E36" s="38">
        <f t="shared" si="1"/>
        <v>468448115</v>
      </c>
      <c r="F36" s="39">
        <f t="shared" si="1"/>
        <v>468448115</v>
      </c>
      <c r="G36" s="39">
        <f t="shared" si="1"/>
        <v>20587707</v>
      </c>
      <c r="H36" s="39">
        <f t="shared" si="1"/>
        <v>29680931</v>
      </c>
      <c r="I36" s="39">
        <f t="shared" si="1"/>
        <v>36297924</v>
      </c>
      <c r="J36" s="39">
        <f t="shared" si="1"/>
        <v>86566562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86566562</v>
      </c>
      <c r="X36" s="39">
        <f t="shared" si="1"/>
        <v>95147451</v>
      </c>
      <c r="Y36" s="39">
        <f t="shared" si="1"/>
        <v>-8580889</v>
      </c>
      <c r="Z36" s="40">
        <f>+IF(X36&lt;&gt;0,+(Y36/X36)*100,0)</f>
        <v>-9.018516954279733</v>
      </c>
      <c r="AA36" s="37">
        <f>SUM(AA25:AA35)</f>
        <v>468448115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11930623</v>
      </c>
      <c r="D38" s="50">
        <f>+D22-D36</f>
        <v>0</v>
      </c>
      <c r="E38" s="51">
        <f t="shared" si="2"/>
        <v>-22143470</v>
      </c>
      <c r="F38" s="52">
        <f t="shared" si="2"/>
        <v>-22143470</v>
      </c>
      <c r="G38" s="52">
        <f t="shared" si="2"/>
        <v>62517685</v>
      </c>
      <c r="H38" s="52">
        <f t="shared" si="2"/>
        <v>-5972076</v>
      </c>
      <c r="I38" s="52">
        <f t="shared" si="2"/>
        <v>-9612450</v>
      </c>
      <c r="J38" s="52">
        <f t="shared" si="2"/>
        <v>46933159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46933159</v>
      </c>
      <c r="X38" s="52">
        <f>IF(F22=F36,0,X22-X36)</f>
        <v>39882448</v>
      </c>
      <c r="Y38" s="52">
        <f t="shared" si="2"/>
        <v>7050711</v>
      </c>
      <c r="Z38" s="53">
        <f>+IF(X38&lt;&gt;0,+(Y38/X38)*100,0)</f>
        <v>17.67873175688714</v>
      </c>
      <c r="AA38" s="50">
        <f>+AA22-AA36</f>
        <v>-22143470</v>
      </c>
    </row>
    <row r="39" spans="1:27" ht="12.75">
      <c r="A39" s="27" t="s">
        <v>64</v>
      </c>
      <c r="B39" s="33"/>
      <c r="C39" s="6">
        <v>33352874</v>
      </c>
      <c r="D39" s="6">
        <v>0</v>
      </c>
      <c r="E39" s="7">
        <v>34365537</v>
      </c>
      <c r="F39" s="8">
        <v>38988737</v>
      </c>
      <c r="G39" s="8">
        <v>7995</v>
      </c>
      <c r="H39" s="8">
        <v>988599</v>
      </c>
      <c r="I39" s="8">
        <v>2312511</v>
      </c>
      <c r="J39" s="8">
        <v>3309105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3309105</v>
      </c>
      <c r="X39" s="8">
        <v>5699003</v>
      </c>
      <c r="Y39" s="8">
        <v>-2389898</v>
      </c>
      <c r="Z39" s="2">
        <v>-41.94</v>
      </c>
      <c r="AA39" s="6">
        <v>38988737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45283497</v>
      </c>
      <c r="D42" s="59">
        <f>SUM(D38:D41)</f>
        <v>0</v>
      </c>
      <c r="E42" s="60">
        <f t="shared" si="3"/>
        <v>12222067</v>
      </c>
      <c r="F42" s="61">
        <f t="shared" si="3"/>
        <v>16845267</v>
      </c>
      <c r="G42" s="61">
        <f t="shared" si="3"/>
        <v>62525680</v>
      </c>
      <c r="H42" s="61">
        <f t="shared" si="3"/>
        <v>-4983477</v>
      </c>
      <c r="I42" s="61">
        <f t="shared" si="3"/>
        <v>-7299939</v>
      </c>
      <c r="J42" s="61">
        <f t="shared" si="3"/>
        <v>50242264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50242264</v>
      </c>
      <c r="X42" s="61">
        <f t="shared" si="3"/>
        <v>45581451</v>
      </c>
      <c r="Y42" s="61">
        <f t="shared" si="3"/>
        <v>4660813</v>
      </c>
      <c r="Z42" s="62">
        <f>+IF(X42&lt;&gt;0,+(Y42/X42)*100,0)</f>
        <v>10.225240526020112</v>
      </c>
      <c r="AA42" s="59">
        <f>SUM(AA38:AA41)</f>
        <v>16845267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45283497</v>
      </c>
      <c r="D44" s="67">
        <f>+D42-D43</f>
        <v>0</v>
      </c>
      <c r="E44" s="68">
        <f t="shared" si="4"/>
        <v>12222067</v>
      </c>
      <c r="F44" s="69">
        <f t="shared" si="4"/>
        <v>16845267</v>
      </c>
      <c r="G44" s="69">
        <f t="shared" si="4"/>
        <v>62525680</v>
      </c>
      <c r="H44" s="69">
        <f t="shared" si="4"/>
        <v>-4983477</v>
      </c>
      <c r="I44" s="69">
        <f t="shared" si="4"/>
        <v>-7299939</v>
      </c>
      <c r="J44" s="69">
        <f t="shared" si="4"/>
        <v>50242264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50242264</v>
      </c>
      <c r="X44" s="69">
        <f t="shared" si="4"/>
        <v>45581451</v>
      </c>
      <c r="Y44" s="69">
        <f t="shared" si="4"/>
        <v>4660813</v>
      </c>
      <c r="Z44" s="70">
        <f>+IF(X44&lt;&gt;0,+(Y44/X44)*100,0)</f>
        <v>10.225240526020112</v>
      </c>
      <c r="AA44" s="67">
        <f>+AA42-AA43</f>
        <v>16845267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45283497</v>
      </c>
      <c r="D46" s="59">
        <f>SUM(D44:D45)</f>
        <v>0</v>
      </c>
      <c r="E46" s="60">
        <f t="shared" si="5"/>
        <v>12222067</v>
      </c>
      <c r="F46" s="61">
        <f t="shared" si="5"/>
        <v>16845267</v>
      </c>
      <c r="G46" s="61">
        <f t="shared" si="5"/>
        <v>62525680</v>
      </c>
      <c r="H46" s="61">
        <f t="shared" si="5"/>
        <v>-4983477</v>
      </c>
      <c r="I46" s="61">
        <f t="shared" si="5"/>
        <v>-7299939</v>
      </c>
      <c r="J46" s="61">
        <f t="shared" si="5"/>
        <v>50242264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50242264</v>
      </c>
      <c r="X46" s="61">
        <f t="shared" si="5"/>
        <v>45581451</v>
      </c>
      <c r="Y46" s="61">
        <f t="shared" si="5"/>
        <v>4660813</v>
      </c>
      <c r="Z46" s="62">
        <f>+IF(X46&lt;&gt;0,+(Y46/X46)*100,0)</f>
        <v>10.225240526020112</v>
      </c>
      <c r="AA46" s="59">
        <f>SUM(AA44:AA45)</f>
        <v>16845267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45283497</v>
      </c>
      <c r="D48" s="75">
        <f>SUM(D46:D47)</f>
        <v>0</v>
      </c>
      <c r="E48" s="76">
        <f t="shared" si="6"/>
        <v>12222067</v>
      </c>
      <c r="F48" s="77">
        <f t="shared" si="6"/>
        <v>16845267</v>
      </c>
      <c r="G48" s="77">
        <f t="shared" si="6"/>
        <v>62525680</v>
      </c>
      <c r="H48" s="78">
        <f t="shared" si="6"/>
        <v>-4983477</v>
      </c>
      <c r="I48" s="78">
        <f t="shared" si="6"/>
        <v>-7299939</v>
      </c>
      <c r="J48" s="78">
        <f t="shared" si="6"/>
        <v>50242264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50242264</v>
      </c>
      <c r="X48" s="78">
        <f t="shared" si="6"/>
        <v>45581451</v>
      </c>
      <c r="Y48" s="78">
        <f t="shared" si="6"/>
        <v>4660813</v>
      </c>
      <c r="Z48" s="79">
        <f>+IF(X48&lt;&gt;0,+(Y48/X48)*100,0)</f>
        <v>10.225240526020112</v>
      </c>
      <c r="AA48" s="80">
        <f>SUM(AA46:AA47)</f>
        <v>16845267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164554174</v>
      </c>
      <c r="D5" s="6">
        <v>0</v>
      </c>
      <c r="E5" s="7">
        <v>180591411</v>
      </c>
      <c r="F5" s="8">
        <v>180591411</v>
      </c>
      <c r="G5" s="8">
        <v>19499481</v>
      </c>
      <c r="H5" s="8">
        <v>15988662</v>
      </c>
      <c r="I5" s="8">
        <v>16039684</v>
      </c>
      <c r="J5" s="8">
        <v>51527827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51527827</v>
      </c>
      <c r="X5" s="8">
        <v>47786449</v>
      </c>
      <c r="Y5" s="8">
        <v>3741378</v>
      </c>
      <c r="Z5" s="2">
        <v>7.83</v>
      </c>
      <c r="AA5" s="6">
        <v>180591411</v>
      </c>
    </row>
    <row r="6" spans="1:27" ht="12.75">
      <c r="A6" s="27" t="s">
        <v>33</v>
      </c>
      <c r="B6" s="28"/>
      <c r="C6" s="6">
        <v>565115</v>
      </c>
      <c r="D6" s="6">
        <v>0</v>
      </c>
      <c r="E6" s="7">
        <v>848000</v>
      </c>
      <c r="F6" s="8">
        <v>848000</v>
      </c>
      <c r="G6" s="8">
        <v>30130</v>
      </c>
      <c r="H6" s="8">
        <v>28465</v>
      </c>
      <c r="I6" s="8">
        <v>24575</v>
      </c>
      <c r="J6" s="8">
        <v>83170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83170</v>
      </c>
      <c r="X6" s="8">
        <v>174924</v>
      </c>
      <c r="Y6" s="8">
        <v>-91754</v>
      </c>
      <c r="Z6" s="2">
        <v>-52.45</v>
      </c>
      <c r="AA6" s="6">
        <v>848000</v>
      </c>
    </row>
    <row r="7" spans="1:27" ht="12.75">
      <c r="A7" s="29" t="s">
        <v>34</v>
      </c>
      <c r="B7" s="28"/>
      <c r="C7" s="6">
        <v>324774080</v>
      </c>
      <c r="D7" s="6">
        <v>0</v>
      </c>
      <c r="E7" s="7">
        <v>356959381</v>
      </c>
      <c r="F7" s="8">
        <v>356959381</v>
      </c>
      <c r="G7" s="8">
        <v>29588627</v>
      </c>
      <c r="H7" s="8">
        <v>30076455</v>
      </c>
      <c r="I7" s="8">
        <v>29586128</v>
      </c>
      <c r="J7" s="8">
        <v>89251210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89251210</v>
      </c>
      <c r="X7" s="8">
        <v>89004964</v>
      </c>
      <c r="Y7" s="8">
        <v>246246</v>
      </c>
      <c r="Z7" s="2">
        <v>0.28</v>
      </c>
      <c r="AA7" s="6">
        <v>356959381</v>
      </c>
    </row>
    <row r="8" spans="1:27" ht="12.75">
      <c r="A8" s="29" t="s">
        <v>35</v>
      </c>
      <c r="B8" s="28"/>
      <c r="C8" s="6">
        <v>113468002</v>
      </c>
      <c r="D8" s="6">
        <v>0</v>
      </c>
      <c r="E8" s="7">
        <v>111544184</v>
      </c>
      <c r="F8" s="8">
        <v>111544184</v>
      </c>
      <c r="G8" s="8">
        <v>8364201</v>
      </c>
      <c r="H8" s="8">
        <v>8354302</v>
      </c>
      <c r="I8" s="8">
        <v>8357332</v>
      </c>
      <c r="J8" s="8">
        <v>25075835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25075835</v>
      </c>
      <c r="X8" s="8">
        <v>25547630</v>
      </c>
      <c r="Y8" s="8">
        <v>-471795</v>
      </c>
      <c r="Z8" s="2">
        <v>-1.85</v>
      </c>
      <c r="AA8" s="6">
        <v>111544184</v>
      </c>
    </row>
    <row r="9" spans="1:27" ht="12.75">
      <c r="A9" s="29" t="s">
        <v>36</v>
      </c>
      <c r="B9" s="28"/>
      <c r="C9" s="6">
        <v>72727557</v>
      </c>
      <c r="D9" s="6">
        <v>0</v>
      </c>
      <c r="E9" s="7">
        <v>72318000</v>
      </c>
      <c r="F9" s="8">
        <v>72318000</v>
      </c>
      <c r="G9" s="8">
        <v>5895189</v>
      </c>
      <c r="H9" s="8">
        <v>5983327</v>
      </c>
      <c r="I9" s="8">
        <v>5988529</v>
      </c>
      <c r="J9" s="8">
        <v>17867045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17867045</v>
      </c>
      <c r="X9" s="8">
        <v>18064877</v>
      </c>
      <c r="Y9" s="8">
        <v>-197832</v>
      </c>
      <c r="Z9" s="2">
        <v>-1.1</v>
      </c>
      <c r="AA9" s="6">
        <v>72318000</v>
      </c>
    </row>
    <row r="10" spans="1:27" ht="12.75">
      <c r="A10" s="29" t="s">
        <v>37</v>
      </c>
      <c r="B10" s="28"/>
      <c r="C10" s="6">
        <v>61688827</v>
      </c>
      <c r="D10" s="6">
        <v>0</v>
      </c>
      <c r="E10" s="7">
        <v>65510200</v>
      </c>
      <c r="F10" s="30">
        <v>65510200</v>
      </c>
      <c r="G10" s="30">
        <v>5511601</v>
      </c>
      <c r="H10" s="30">
        <v>5457287</v>
      </c>
      <c r="I10" s="30">
        <v>5434050</v>
      </c>
      <c r="J10" s="30">
        <v>16402938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16402938</v>
      </c>
      <c r="X10" s="30">
        <v>16955658</v>
      </c>
      <c r="Y10" s="30">
        <v>-552720</v>
      </c>
      <c r="Z10" s="31">
        <v>-3.26</v>
      </c>
      <c r="AA10" s="32">
        <v>65510200</v>
      </c>
    </row>
    <row r="11" spans="1:27" ht="12.75">
      <c r="A11" s="29" t="s">
        <v>38</v>
      </c>
      <c r="B11" s="33"/>
      <c r="C11" s="6">
        <v>763911</v>
      </c>
      <c r="D11" s="6">
        <v>0</v>
      </c>
      <c r="E11" s="7">
        <v>722000</v>
      </c>
      <c r="F11" s="8">
        <v>722000</v>
      </c>
      <c r="G11" s="8">
        <v>69416</v>
      </c>
      <c r="H11" s="8">
        <v>56390</v>
      </c>
      <c r="I11" s="8">
        <v>54936</v>
      </c>
      <c r="J11" s="8">
        <v>180742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180742</v>
      </c>
      <c r="X11" s="8"/>
      <c r="Y11" s="8">
        <v>180742</v>
      </c>
      <c r="Z11" s="2">
        <v>0</v>
      </c>
      <c r="AA11" s="6">
        <v>722000</v>
      </c>
    </row>
    <row r="12" spans="1:27" ht="12.75">
      <c r="A12" s="29" t="s">
        <v>39</v>
      </c>
      <c r="B12" s="33"/>
      <c r="C12" s="6">
        <v>9949823</v>
      </c>
      <c r="D12" s="6">
        <v>0</v>
      </c>
      <c r="E12" s="7">
        <v>4727802</v>
      </c>
      <c r="F12" s="8">
        <v>4727802</v>
      </c>
      <c r="G12" s="8">
        <v>465944</v>
      </c>
      <c r="H12" s="8">
        <v>365248</v>
      </c>
      <c r="I12" s="8">
        <v>395536</v>
      </c>
      <c r="J12" s="8">
        <v>1226728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1226728</v>
      </c>
      <c r="X12" s="8">
        <v>673359</v>
      </c>
      <c r="Y12" s="8">
        <v>553369</v>
      </c>
      <c r="Z12" s="2">
        <v>82.18</v>
      </c>
      <c r="AA12" s="6">
        <v>4727802</v>
      </c>
    </row>
    <row r="13" spans="1:27" ht="12.75">
      <c r="A13" s="27" t="s">
        <v>40</v>
      </c>
      <c r="B13" s="33"/>
      <c r="C13" s="6">
        <v>12209184</v>
      </c>
      <c r="D13" s="6">
        <v>0</v>
      </c>
      <c r="E13" s="7">
        <v>10489350</v>
      </c>
      <c r="F13" s="8">
        <v>10489350</v>
      </c>
      <c r="G13" s="8">
        <v>792686</v>
      </c>
      <c r="H13" s="8">
        <v>2288842</v>
      </c>
      <c r="I13" s="8">
        <v>586307</v>
      </c>
      <c r="J13" s="8">
        <v>3667835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3667835</v>
      </c>
      <c r="X13" s="8">
        <v>3711066</v>
      </c>
      <c r="Y13" s="8">
        <v>-43231</v>
      </c>
      <c r="Z13" s="2">
        <v>-1.16</v>
      </c>
      <c r="AA13" s="6">
        <v>10489350</v>
      </c>
    </row>
    <row r="14" spans="1:27" ht="12.75">
      <c r="A14" s="27" t="s">
        <v>41</v>
      </c>
      <c r="B14" s="33"/>
      <c r="C14" s="6">
        <v>2734623</v>
      </c>
      <c r="D14" s="6">
        <v>0</v>
      </c>
      <c r="E14" s="7">
        <v>2756000</v>
      </c>
      <c r="F14" s="8">
        <v>2756000</v>
      </c>
      <c r="G14" s="8">
        <v>236461</v>
      </c>
      <c r="H14" s="8">
        <v>240415</v>
      </c>
      <c r="I14" s="8">
        <v>215829</v>
      </c>
      <c r="J14" s="8">
        <v>692705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692705</v>
      </c>
      <c r="X14" s="8">
        <v>738464</v>
      </c>
      <c r="Y14" s="8">
        <v>-45759</v>
      </c>
      <c r="Z14" s="2">
        <v>-6.2</v>
      </c>
      <c r="AA14" s="6">
        <v>2756000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23893259</v>
      </c>
      <c r="D16" s="6">
        <v>0</v>
      </c>
      <c r="E16" s="7">
        <v>31143400</v>
      </c>
      <c r="F16" s="8">
        <v>31143400</v>
      </c>
      <c r="G16" s="8">
        <v>2540655</v>
      </c>
      <c r="H16" s="8">
        <v>3367213</v>
      </c>
      <c r="I16" s="8">
        <v>2638412</v>
      </c>
      <c r="J16" s="8">
        <v>8546280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8546280</v>
      </c>
      <c r="X16" s="8">
        <v>6787425</v>
      </c>
      <c r="Y16" s="8">
        <v>1758855</v>
      </c>
      <c r="Z16" s="2">
        <v>25.91</v>
      </c>
      <c r="AA16" s="6">
        <v>31143400</v>
      </c>
    </row>
    <row r="17" spans="1:27" ht="12.75">
      <c r="A17" s="27" t="s">
        <v>44</v>
      </c>
      <c r="B17" s="33"/>
      <c r="C17" s="6">
        <v>2423131</v>
      </c>
      <c r="D17" s="6">
        <v>0</v>
      </c>
      <c r="E17" s="7">
        <v>2330400</v>
      </c>
      <c r="F17" s="8">
        <v>2330400</v>
      </c>
      <c r="G17" s="8">
        <v>197926</v>
      </c>
      <c r="H17" s="8">
        <v>213673</v>
      </c>
      <c r="I17" s="8">
        <v>223840</v>
      </c>
      <c r="J17" s="8">
        <v>635439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635439</v>
      </c>
      <c r="X17" s="8">
        <v>606588</v>
      </c>
      <c r="Y17" s="8">
        <v>28851</v>
      </c>
      <c r="Z17" s="2">
        <v>4.76</v>
      </c>
      <c r="AA17" s="6">
        <v>2330400</v>
      </c>
    </row>
    <row r="18" spans="1:27" ht="12.75">
      <c r="A18" s="29" t="s">
        <v>45</v>
      </c>
      <c r="B18" s="28"/>
      <c r="C18" s="6">
        <v>3211107</v>
      </c>
      <c r="D18" s="6">
        <v>0</v>
      </c>
      <c r="E18" s="7">
        <v>3220000</v>
      </c>
      <c r="F18" s="8">
        <v>3220000</v>
      </c>
      <c r="G18" s="8">
        <v>267160</v>
      </c>
      <c r="H18" s="8">
        <v>294662</v>
      </c>
      <c r="I18" s="8">
        <v>292697</v>
      </c>
      <c r="J18" s="8">
        <v>854519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854519</v>
      </c>
      <c r="X18" s="8">
        <v>752840</v>
      </c>
      <c r="Y18" s="8">
        <v>101679</v>
      </c>
      <c r="Z18" s="2">
        <v>13.51</v>
      </c>
      <c r="AA18" s="6">
        <v>3220000</v>
      </c>
    </row>
    <row r="19" spans="1:27" ht="12.75">
      <c r="A19" s="27" t="s">
        <v>46</v>
      </c>
      <c r="B19" s="33"/>
      <c r="C19" s="6">
        <v>103629098</v>
      </c>
      <c r="D19" s="6">
        <v>0</v>
      </c>
      <c r="E19" s="7">
        <v>126312841</v>
      </c>
      <c r="F19" s="8">
        <v>126312841</v>
      </c>
      <c r="G19" s="8">
        <v>30985057</v>
      </c>
      <c r="H19" s="8">
        <v>10832595</v>
      </c>
      <c r="I19" s="8">
        <v>6707691</v>
      </c>
      <c r="J19" s="8">
        <v>48525343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48525343</v>
      </c>
      <c r="X19" s="8">
        <v>36732373</v>
      </c>
      <c r="Y19" s="8">
        <v>11792970</v>
      </c>
      <c r="Z19" s="2">
        <v>32.11</v>
      </c>
      <c r="AA19" s="6">
        <v>126312841</v>
      </c>
    </row>
    <row r="20" spans="1:27" ht="12.75">
      <c r="A20" s="27" t="s">
        <v>47</v>
      </c>
      <c r="B20" s="33"/>
      <c r="C20" s="6">
        <v>29273096</v>
      </c>
      <c r="D20" s="6">
        <v>0</v>
      </c>
      <c r="E20" s="7">
        <v>23701764</v>
      </c>
      <c r="F20" s="30">
        <v>23701764</v>
      </c>
      <c r="G20" s="30">
        <v>1434603</v>
      </c>
      <c r="H20" s="30">
        <v>2137002</v>
      </c>
      <c r="I20" s="30">
        <v>1852262</v>
      </c>
      <c r="J20" s="30">
        <v>5423867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5423867</v>
      </c>
      <c r="X20" s="30">
        <v>6308289</v>
      </c>
      <c r="Y20" s="30">
        <v>-884422</v>
      </c>
      <c r="Z20" s="31">
        <v>-14.02</v>
      </c>
      <c r="AA20" s="32">
        <v>23701764</v>
      </c>
    </row>
    <row r="21" spans="1:27" ht="12.75">
      <c r="A21" s="27" t="s">
        <v>48</v>
      </c>
      <c r="B21" s="33"/>
      <c r="C21" s="6">
        <v>8538671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934403658</v>
      </c>
      <c r="D22" s="37">
        <f>SUM(D5:D21)</f>
        <v>0</v>
      </c>
      <c r="E22" s="38">
        <f t="shared" si="0"/>
        <v>993174733</v>
      </c>
      <c r="F22" s="39">
        <f t="shared" si="0"/>
        <v>993174733</v>
      </c>
      <c r="G22" s="39">
        <f t="shared" si="0"/>
        <v>105879137</v>
      </c>
      <c r="H22" s="39">
        <f t="shared" si="0"/>
        <v>85684538</v>
      </c>
      <c r="I22" s="39">
        <f t="shared" si="0"/>
        <v>78397808</v>
      </c>
      <c r="J22" s="39">
        <f t="shared" si="0"/>
        <v>269961483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269961483</v>
      </c>
      <c r="X22" s="39">
        <f t="shared" si="0"/>
        <v>253844906</v>
      </c>
      <c r="Y22" s="39">
        <f t="shared" si="0"/>
        <v>16116577</v>
      </c>
      <c r="Z22" s="40">
        <f>+IF(X22&lt;&gt;0,+(Y22/X22)*100,0)</f>
        <v>6.34898578583255</v>
      </c>
      <c r="AA22" s="37">
        <f>SUM(AA5:AA21)</f>
        <v>993174733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273115396</v>
      </c>
      <c r="D25" s="6">
        <v>0</v>
      </c>
      <c r="E25" s="7">
        <v>314203985</v>
      </c>
      <c r="F25" s="8">
        <v>314203985</v>
      </c>
      <c r="G25" s="8">
        <v>20764231</v>
      </c>
      <c r="H25" s="8">
        <v>23140707</v>
      </c>
      <c r="I25" s="8">
        <v>23620614</v>
      </c>
      <c r="J25" s="8">
        <v>67525552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67525552</v>
      </c>
      <c r="X25" s="8">
        <v>67219469</v>
      </c>
      <c r="Y25" s="8">
        <v>306083</v>
      </c>
      <c r="Z25" s="2">
        <v>0.46</v>
      </c>
      <c r="AA25" s="6">
        <v>314203985</v>
      </c>
    </row>
    <row r="26" spans="1:27" ht="12.75">
      <c r="A26" s="29" t="s">
        <v>52</v>
      </c>
      <c r="B26" s="28"/>
      <c r="C26" s="6">
        <v>8566074</v>
      </c>
      <c r="D26" s="6">
        <v>0</v>
      </c>
      <c r="E26" s="7">
        <v>9110256</v>
      </c>
      <c r="F26" s="8">
        <v>9110256</v>
      </c>
      <c r="G26" s="8">
        <v>719100</v>
      </c>
      <c r="H26" s="8">
        <v>709507</v>
      </c>
      <c r="I26" s="8">
        <v>747436</v>
      </c>
      <c r="J26" s="8">
        <v>2176043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2176043</v>
      </c>
      <c r="X26" s="8">
        <v>2087812</v>
      </c>
      <c r="Y26" s="8">
        <v>88231</v>
      </c>
      <c r="Z26" s="2">
        <v>4.23</v>
      </c>
      <c r="AA26" s="6">
        <v>9110256</v>
      </c>
    </row>
    <row r="27" spans="1:27" ht="12.75">
      <c r="A27" s="29" t="s">
        <v>53</v>
      </c>
      <c r="B27" s="28"/>
      <c r="C27" s="6">
        <v>19128011</v>
      </c>
      <c r="D27" s="6">
        <v>0</v>
      </c>
      <c r="E27" s="7">
        <v>23888302</v>
      </c>
      <c r="F27" s="8">
        <v>23888302</v>
      </c>
      <c r="G27" s="8">
        <v>1899333</v>
      </c>
      <c r="H27" s="8">
        <v>2082050</v>
      </c>
      <c r="I27" s="8">
        <v>1990693</v>
      </c>
      <c r="J27" s="8">
        <v>5972076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5972076</v>
      </c>
      <c r="X27" s="8">
        <v>5972074</v>
      </c>
      <c r="Y27" s="8">
        <v>2</v>
      </c>
      <c r="Z27" s="2">
        <v>0</v>
      </c>
      <c r="AA27" s="6">
        <v>23888302</v>
      </c>
    </row>
    <row r="28" spans="1:27" ht="12.75">
      <c r="A28" s="29" t="s">
        <v>54</v>
      </c>
      <c r="B28" s="28"/>
      <c r="C28" s="6">
        <v>123513547</v>
      </c>
      <c r="D28" s="6">
        <v>0</v>
      </c>
      <c r="E28" s="7">
        <v>117690153</v>
      </c>
      <c r="F28" s="8">
        <v>117690153</v>
      </c>
      <c r="G28" s="8">
        <v>9807515</v>
      </c>
      <c r="H28" s="8">
        <v>9807515</v>
      </c>
      <c r="I28" s="8">
        <v>9807515</v>
      </c>
      <c r="J28" s="8">
        <v>29422545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29422545</v>
      </c>
      <c r="X28" s="8">
        <v>29422538</v>
      </c>
      <c r="Y28" s="8">
        <v>7</v>
      </c>
      <c r="Z28" s="2">
        <v>0</v>
      </c>
      <c r="AA28" s="6">
        <v>117690153</v>
      </c>
    </row>
    <row r="29" spans="1:27" ht="12.75">
      <c r="A29" s="29" t="s">
        <v>55</v>
      </c>
      <c r="B29" s="28"/>
      <c r="C29" s="6">
        <v>46207492</v>
      </c>
      <c r="D29" s="6">
        <v>0</v>
      </c>
      <c r="E29" s="7">
        <v>46421043</v>
      </c>
      <c r="F29" s="8">
        <v>46421043</v>
      </c>
      <c r="G29" s="8">
        <v>113969</v>
      </c>
      <c r="H29" s="8">
        <v>644089</v>
      </c>
      <c r="I29" s="8">
        <v>2426715</v>
      </c>
      <c r="J29" s="8">
        <v>3184773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3184773</v>
      </c>
      <c r="X29" s="8">
        <v>1881755</v>
      </c>
      <c r="Y29" s="8">
        <v>1303018</v>
      </c>
      <c r="Z29" s="2">
        <v>69.24</v>
      </c>
      <c r="AA29" s="6">
        <v>46421043</v>
      </c>
    </row>
    <row r="30" spans="1:27" ht="12.75">
      <c r="A30" s="29" t="s">
        <v>56</v>
      </c>
      <c r="B30" s="28"/>
      <c r="C30" s="6">
        <v>194619535</v>
      </c>
      <c r="D30" s="6">
        <v>0</v>
      </c>
      <c r="E30" s="7">
        <v>210763340</v>
      </c>
      <c r="F30" s="8">
        <v>210763340</v>
      </c>
      <c r="G30" s="8">
        <v>3413249</v>
      </c>
      <c r="H30" s="8">
        <v>24097838</v>
      </c>
      <c r="I30" s="8">
        <v>23325973</v>
      </c>
      <c r="J30" s="8">
        <v>50837060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50837060</v>
      </c>
      <c r="X30" s="8">
        <v>54319273</v>
      </c>
      <c r="Y30" s="8">
        <v>-3482213</v>
      </c>
      <c r="Z30" s="2">
        <v>-6.41</v>
      </c>
      <c r="AA30" s="6">
        <v>210763340</v>
      </c>
    </row>
    <row r="31" spans="1:27" ht="12.75">
      <c r="A31" s="29" t="s">
        <v>57</v>
      </c>
      <c r="B31" s="28"/>
      <c r="C31" s="6">
        <v>19604898</v>
      </c>
      <c r="D31" s="6">
        <v>0</v>
      </c>
      <c r="E31" s="7">
        <v>75047755</v>
      </c>
      <c r="F31" s="8">
        <v>75047755</v>
      </c>
      <c r="G31" s="8">
        <v>505621</v>
      </c>
      <c r="H31" s="8">
        <v>12907625</v>
      </c>
      <c r="I31" s="8">
        <v>8529976</v>
      </c>
      <c r="J31" s="8">
        <v>21943222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21943222</v>
      </c>
      <c r="X31" s="8">
        <v>7386140</v>
      </c>
      <c r="Y31" s="8">
        <v>14557082</v>
      </c>
      <c r="Z31" s="2">
        <v>197.09</v>
      </c>
      <c r="AA31" s="6">
        <v>75047755</v>
      </c>
    </row>
    <row r="32" spans="1:27" ht="12.75">
      <c r="A32" s="29" t="s">
        <v>58</v>
      </c>
      <c r="B32" s="28"/>
      <c r="C32" s="6">
        <v>112338080</v>
      </c>
      <c r="D32" s="6">
        <v>0</v>
      </c>
      <c r="E32" s="7">
        <v>158367671</v>
      </c>
      <c r="F32" s="8">
        <v>158367671</v>
      </c>
      <c r="G32" s="8">
        <v>659887</v>
      </c>
      <c r="H32" s="8">
        <v>8353406</v>
      </c>
      <c r="I32" s="8">
        <v>10963429</v>
      </c>
      <c r="J32" s="8">
        <v>19976722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19976722</v>
      </c>
      <c r="X32" s="8">
        <v>17601653</v>
      </c>
      <c r="Y32" s="8">
        <v>2375069</v>
      </c>
      <c r="Z32" s="2">
        <v>13.49</v>
      </c>
      <c r="AA32" s="6">
        <v>158367671</v>
      </c>
    </row>
    <row r="33" spans="1:27" ht="12.75">
      <c r="A33" s="29" t="s">
        <v>59</v>
      </c>
      <c r="B33" s="28"/>
      <c r="C33" s="6">
        <v>51089762</v>
      </c>
      <c r="D33" s="6">
        <v>0</v>
      </c>
      <c r="E33" s="7">
        <v>57478962</v>
      </c>
      <c r="F33" s="8">
        <v>57478962</v>
      </c>
      <c r="G33" s="8">
        <v>4660616</v>
      </c>
      <c r="H33" s="8">
        <v>4673462</v>
      </c>
      <c r="I33" s="8">
        <v>4698280</v>
      </c>
      <c r="J33" s="8">
        <v>14032358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14032358</v>
      </c>
      <c r="X33" s="8">
        <v>15621194</v>
      </c>
      <c r="Y33" s="8">
        <v>-1588836</v>
      </c>
      <c r="Z33" s="2">
        <v>-10.17</v>
      </c>
      <c r="AA33" s="6">
        <v>57478962</v>
      </c>
    </row>
    <row r="34" spans="1:27" ht="12.75">
      <c r="A34" s="29" t="s">
        <v>60</v>
      </c>
      <c r="B34" s="28"/>
      <c r="C34" s="6">
        <v>94626207</v>
      </c>
      <c r="D34" s="6">
        <v>0</v>
      </c>
      <c r="E34" s="7">
        <v>60023760</v>
      </c>
      <c r="F34" s="8">
        <v>60023760</v>
      </c>
      <c r="G34" s="8">
        <v>2908755</v>
      </c>
      <c r="H34" s="8">
        <v>4324649</v>
      </c>
      <c r="I34" s="8">
        <v>4345181</v>
      </c>
      <c r="J34" s="8">
        <v>11578585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11578585</v>
      </c>
      <c r="X34" s="8">
        <v>8763040</v>
      </c>
      <c r="Y34" s="8">
        <v>2815545</v>
      </c>
      <c r="Z34" s="2">
        <v>32.13</v>
      </c>
      <c r="AA34" s="6">
        <v>60023760</v>
      </c>
    </row>
    <row r="35" spans="1:27" ht="12.75">
      <c r="A35" s="27" t="s">
        <v>61</v>
      </c>
      <c r="B35" s="33"/>
      <c r="C35" s="6">
        <v>323172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943132174</v>
      </c>
      <c r="D36" s="37">
        <f>SUM(D25:D35)</f>
        <v>0</v>
      </c>
      <c r="E36" s="38">
        <f t="shared" si="1"/>
        <v>1072995227</v>
      </c>
      <c r="F36" s="39">
        <f t="shared" si="1"/>
        <v>1072995227</v>
      </c>
      <c r="G36" s="39">
        <f t="shared" si="1"/>
        <v>45452276</v>
      </c>
      <c r="H36" s="39">
        <f t="shared" si="1"/>
        <v>90740848</v>
      </c>
      <c r="I36" s="39">
        <f t="shared" si="1"/>
        <v>90455812</v>
      </c>
      <c r="J36" s="39">
        <f t="shared" si="1"/>
        <v>226648936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226648936</v>
      </c>
      <c r="X36" s="39">
        <f t="shared" si="1"/>
        <v>210274948</v>
      </c>
      <c r="Y36" s="39">
        <f t="shared" si="1"/>
        <v>16373988</v>
      </c>
      <c r="Z36" s="40">
        <f>+IF(X36&lt;&gt;0,+(Y36/X36)*100,0)</f>
        <v>7.7869418852501635</v>
      </c>
      <c r="AA36" s="37">
        <f>SUM(AA25:AA35)</f>
        <v>1072995227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-8728516</v>
      </c>
      <c r="D38" s="50">
        <f>+D22-D36</f>
        <v>0</v>
      </c>
      <c r="E38" s="51">
        <f t="shared" si="2"/>
        <v>-79820494</v>
      </c>
      <c r="F38" s="52">
        <f t="shared" si="2"/>
        <v>-79820494</v>
      </c>
      <c r="G38" s="52">
        <f t="shared" si="2"/>
        <v>60426861</v>
      </c>
      <c r="H38" s="52">
        <f t="shared" si="2"/>
        <v>-5056310</v>
      </c>
      <c r="I38" s="52">
        <f t="shared" si="2"/>
        <v>-12058004</v>
      </c>
      <c r="J38" s="52">
        <f t="shared" si="2"/>
        <v>43312547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43312547</v>
      </c>
      <c r="X38" s="52">
        <f>IF(F22=F36,0,X22-X36)</f>
        <v>43569958</v>
      </c>
      <c r="Y38" s="52">
        <f t="shared" si="2"/>
        <v>-257411</v>
      </c>
      <c r="Z38" s="53">
        <f>+IF(X38&lt;&gt;0,+(Y38/X38)*100,0)</f>
        <v>-0.5907992842223992</v>
      </c>
      <c r="AA38" s="50">
        <f>+AA22-AA36</f>
        <v>-79820494</v>
      </c>
    </row>
    <row r="39" spans="1:27" ht="12.75">
      <c r="A39" s="27" t="s">
        <v>64</v>
      </c>
      <c r="B39" s="33"/>
      <c r="C39" s="6">
        <v>60651412</v>
      </c>
      <c r="D39" s="6">
        <v>0</v>
      </c>
      <c r="E39" s="7">
        <v>44462298</v>
      </c>
      <c r="F39" s="8">
        <v>44462298</v>
      </c>
      <c r="G39" s="8">
        <v>0</v>
      </c>
      <c r="H39" s="8">
        <v>0</v>
      </c>
      <c r="I39" s="8">
        <v>2540011</v>
      </c>
      <c r="J39" s="8">
        <v>2540011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2540011</v>
      </c>
      <c r="X39" s="8">
        <v>10347271</v>
      </c>
      <c r="Y39" s="8">
        <v>-7807260</v>
      </c>
      <c r="Z39" s="2">
        <v>-75.45</v>
      </c>
      <c r="AA39" s="6">
        <v>44462298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51922896</v>
      </c>
      <c r="D42" s="59">
        <f>SUM(D38:D41)</f>
        <v>0</v>
      </c>
      <c r="E42" s="60">
        <f t="shared" si="3"/>
        <v>-35358196</v>
      </c>
      <c r="F42" s="61">
        <f t="shared" si="3"/>
        <v>-35358196</v>
      </c>
      <c r="G42" s="61">
        <f t="shared" si="3"/>
        <v>60426861</v>
      </c>
      <c r="H42" s="61">
        <f t="shared" si="3"/>
        <v>-5056310</v>
      </c>
      <c r="I42" s="61">
        <f t="shared" si="3"/>
        <v>-9517993</v>
      </c>
      <c r="J42" s="61">
        <f t="shared" si="3"/>
        <v>45852558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45852558</v>
      </c>
      <c r="X42" s="61">
        <f t="shared" si="3"/>
        <v>53917229</v>
      </c>
      <c r="Y42" s="61">
        <f t="shared" si="3"/>
        <v>-8064671</v>
      </c>
      <c r="Z42" s="62">
        <f>+IF(X42&lt;&gt;0,+(Y42/X42)*100,0)</f>
        <v>-14.957502730713404</v>
      </c>
      <c r="AA42" s="59">
        <f>SUM(AA38:AA41)</f>
        <v>-35358196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51922896</v>
      </c>
      <c r="D44" s="67">
        <f>+D42-D43</f>
        <v>0</v>
      </c>
      <c r="E44" s="68">
        <f t="shared" si="4"/>
        <v>-35358196</v>
      </c>
      <c r="F44" s="69">
        <f t="shared" si="4"/>
        <v>-35358196</v>
      </c>
      <c r="G44" s="69">
        <f t="shared" si="4"/>
        <v>60426861</v>
      </c>
      <c r="H44" s="69">
        <f t="shared" si="4"/>
        <v>-5056310</v>
      </c>
      <c r="I44" s="69">
        <f t="shared" si="4"/>
        <v>-9517993</v>
      </c>
      <c r="J44" s="69">
        <f t="shared" si="4"/>
        <v>45852558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45852558</v>
      </c>
      <c r="X44" s="69">
        <f t="shared" si="4"/>
        <v>53917229</v>
      </c>
      <c r="Y44" s="69">
        <f t="shared" si="4"/>
        <v>-8064671</v>
      </c>
      <c r="Z44" s="70">
        <f>+IF(X44&lt;&gt;0,+(Y44/X44)*100,0)</f>
        <v>-14.957502730713404</v>
      </c>
      <c r="AA44" s="67">
        <f>+AA42-AA43</f>
        <v>-35358196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51922896</v>
      </c>
      <c r="D46" s="59">
        <f>SUM(D44:D45)</f>
        <v>0</v>
      </c>
      <c r="E46" s="60">
        <f t="shared" si="5"/>
        <v>-35358196</v>
      </c>
      <c r="F46" s="61">
        <f t="shared" si="5"/>
        <v>-35358196</v>
      </c>
      <c r="G46" s="61">
        <f t="shared" si="5"/>
        <v>60426861</v>
      </c>
      <c r="H46" s="61">
        <f t="shared" si="5"/>
        <v>-5056310</v>
      </c>
      <c r="I46" s="61">
        <f t="shared" si="5"/>
        <v>-9517993</v>
      </c>
      <c r="J46" s="61">
        <f t="shared" si="5"/>
        <v>45852558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45852558</v>
      </c>
      <c r="X46" s="61">
        <f t="shared" si="5"/>
        <v>53917229</v>
      </c>
      <c r="Y46" s="61">
        <f t="shared" si="5"/>
        <v>-8064671</v>
      </c>
      <c r="Z46" s="62">
        <f>+IF(X46&lt;&gt;0,+(Y46/X46)*100,0)</f>
        <v>-14.957502730713404</v>
      </c>
      <c r="AA46" s="59">
        <f>SUM(AA44:AA45)</f>
        <v>-35358196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51922896</v>
      </c>
      <c r="D48" s="75">
        <f>SUM(D46:D47)</f>
        <v>0</v>
      </c>
      <c r="E48" s="76">
        <f t="shared" si="6"/>
        <v>-35358196</v>
      </c>
      <c r="F48" s="77">
        <f t="shared" si="6"/>
        <v>-35358196</v>
      </c>
      <c r="G48" s="77">
        <f t="shared" si="6"/>
        <v>60426861</v>
      </c>
      <c r="H48" s="78">
        <f t="shared" si="6"/>
        <v>-5056310</v>
      </c>
      <c r="I48" s="78">
        <f t="shared" si="6"/>
        <v>-9517993</v>
      </c>
      <c r="J48" s="78">
        <f t="shared" si="6"/>
        <v>45852558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45852558</v>
      </c>
      <c r="X48" s="78">
        <f t="shared" si="6"/>
        <v>53917229</v>
      </c>
      <c r="Y48" s="78">
        <f t="shared" si="6"/>
        <v>-8064671</v>
      </c>
      <c r="Z48" s="79">
        <f>+IF(X48&lt;&gt;0,+(Y48/X48)*100,0)</f>
        <v>-14.957502730713404</v>
      </c>
      <c r="AA48" s="80">
        <f>SUM(AA46:AA47)</f>
        <v>-35358196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49930979</v>
      </c>
      <c r="D5" s="6">
        <v>0</v>
      </c>
      <c r="E5" s="7">
        <v>54671400</v>
      </c>
      <c r="F5" s="8">
        <v>54671400</v>
      </c>
      <c r="G5" s="8">
        <v>26844310</v>
      </c>
      <c r="H5" s="8">
        <v>2225999</v>
      </c>
      <c r="I5" s="8">
        <v>2552674</v>
      </c>
      <c r="J5" s="8">
        <v>31622983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31622983</v>
      </c>
      <c r="X5" s="8">
        <v>54211227</v>
      </c>
      <c r="Y5" s="8">
        <v>-22588244</v>
      </c>
      <c r="Z5" s="2">
        <v>-41.67</v>
      </c>
      <c r="AA5" s="6">
        <v>54671400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85693841</v>
      </c>
      <c r="D7" s="6">
        <v>0</v>
      </c>
      <c r="E7" s="7">
        <v>95198058</v>
      </c>
      <c r="F7" s="8">
        <v>95198058</v>
      </c>
      <c r="G7" s="8">
        <v>7585020</v>
      </c>
      <c r="H7" s="8">
        <v>8023592</v>
      </c>
      <c r="I7" s="8">
        <v>8281855</v>
      </c>
      <c r="J7" s="8">
        <v>23890467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23890467</v>
      </c>
      <c r="X7" s="8">
        <v>25034409</v>
      </c>
      <c r="Y7" s="8">
        <v>-1143942</v>
      </c>
      <c r="Z7" s="2">
        <v>-4.57</v>
      </c>
      <c r="AA7" s="6">
        <v>95198058</v>
      </c>
    </row>
    <row r="8" spans="1:27" ht="12.75">
      <c r="A8" s="29" t="s">
        <v>35</v>
      </c>
      <c r="B8" s="28"/>
      <c r="C8" s="6">
        <v>21936561</v>
      </c>
      <c r="D8" s="6">
        <v>0</v>
      </c>
      <c r="E8" s="7">
        <v>22393300</v>
      </c>
      <c r="F8" s="8">
        <v>22393300</v>
      </c>
      <c r="G8" s="8">
        <v>1750732</v>
      </c>
      <c r="H8" s="8">
        <v>1705563</v>
      </c>
      <c r="I8" s="8">
        <v>1869855</v>
      </c>
      <c r="J8" s="8">
        <v>5326150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5326150</v>
      </c>
      <c r="X8" s="8">
        <v>5242325</v>
      </c>
      <c r="Y8" s="8">
        <v>83825</v>
      </c>
      <c r="Z8" s="2">
        <v>1.6</v>
      </c>
      <c r="AA8" s="6">
        <v>22393300</v>
      </c>
    </row>
    <row r="9" spans="1:27" ht="12.75">
      <c r="A9" s="29" t="s">
        <v>36</v>
      </c>
      <c r="B9" s="28"/>
      <c r="C9" s="6">
        <v>10313063</v>
      </c>
      <c r="D9" s="6">
        <v>0</v>
      </c>
      <c r="E9" s="7">
        <v>7527900</v>
      </c>
      <c r="F9" s="8">
        <v>7527900</v>
      </c>
      <c r="G9" s="8">
        <v>901755</v>
      </c>
      <c r="H9" s="8">
        <v>915579</v>
      </c>
      <c r="I9" s="8">
        <v>914485</v>
      </c>
      <c r="J9" s="8">
        <v>2731819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2731819</v>
      </c>
      <c r="X9" s="8">
        <v>1868833</v>
      </c>
      <c r="Y9" s="8">
        <v>862986</v>
      </c>
      <c r="Z9" s="2">
        <v>46.18</v>
      </c>
      <c r="AA9" s="6">
        <v>7527900</v>
      </c>
    </row>
    <row r="10" spans="1:27" ht="12.75">
      <c r="A10" s="29" t="s">
        <v>37</v>
      </c>
      <c r="B10" s="28"/>
      <c r="C10" s="6">
        <v>15332476</v>
      </c>
      <c r="D10" s="6">
        <v>0</v>
      </c>
      <c r="E10" s="7">
        <v>13604013</v>
      </c>
      <c r="F10" s="30">
        <v>13604013</v>
      </c>
      <c r="G10" s="30">
        <v>1404249</v>
      </c>
      <c r="H10" s="30">
        <v>1409030</v>
      </c>
      <c r="I10" s="30">
        <v>1408749</v>
      </c>
      <c r="J10" s="30">
        <v>4222028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4222028</v>
      </c>
      <c r="X10" s="30">
        <v>3384385</v>
      </c>
      <c r="Y10" s="30">
        <v>837643</v>
      </c>
      <c r="Z10" s="31">
        <v>24.75</v>
      </c>
      <c r="AA10" s="32">
        <v>13604013</v>
      </c>
    </row>
    <row r="11" spans="1:27" ht="12.75">
      <c r="A11" s="29" t="s">
        <v>38</v>
      </c>
      <c r="B11" s="33"/>
      <c r="C11" s="6">
        <v>-8007791</v>
      </c>
      <c r="D11" s="6">
        <v>0</v>
      </c>
      <c r="E11" s="7">
        <v>0</v>
      </c>
      <c r="F11" s="8">
        <v>0</v>
      </c>
      <c r="G11" s="8">
        <v>-711533</v>
      </c>
      <c r="H11" s="8">
        <v>-721822</v>
      </c>
      <c r="I11" s="8">
        <v>-735294</v>
      </c>
      <c r="J11" s="8">
        <v>-2168649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-2168649</v>
      </c>
      <c r="X11" s="8"/>
      <c r="Y11" s="8">
        <v>-2168649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6391011</v>
      </c>
      <c r="D12" s="6">
        <v>0</v>
      </c>
      <c r="E12" s="7">
        <v>7664400</v>
      </c>
      <c r="F12" s="8">
        <v>7664400</v>
      </c>
      <c r="G12" s="8">
        <v>326434</v>
      </c>
      <c r="H12" s="8">
        <v>320632</v>
      </c>
      <c r="I12" s="8">
        <v>1510666</v>
      </c>
      <c r="J12" s="8">
        <v>2157732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2157732</v>
      </c>
      <c r="X12" s="8">
        <v>1796195</v>
      </c>
      <c r="Y12" s="8">
        <v>361537</v>
      </c>
      <c r="Z12" s="2">
        <v>20.13</v>
      </c>
      <c r="AA12" s="6">
        <v>7664400</v>
      </c>
    </row>
    <row r="13" spans="1:27" ht="12.75">
      <c r="A13" s="27" t="s">
        <v>40</v>
      </c>
      <c r="B13" s="33"/>
      <c r="C13" s="6">
        <v>1906965</v>
      </c>
      <c r="D13" s="6">
        <v>0</v>
      </c>
      <c r="E13" s="7">
        <v>1899500</v>
      </c>
      <c r="F13" s="8">
        <v>1899500</v>
      </c>
      <c r="G13" s="8">
        <v>76207</v>
      </c>
      <c r="H13" s="8">
        <v>139598</v>
      </c>
      <c r="I13" s="8">
        <v>159308</v>
      </c>
      <c r="J13" s="8">
        <v>375113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375113</v>
      </c>
      <c r="X13" s="8">
        <v>336505</v>
      </c>
      <c r="Y13" s="8">
        <v>38608</v>
      </c>
      <c r="Z13" s="2">
        <v>11.47</v>
      </c>
      <c r="AA13" s="6">
        <v>1899500</v>
      </c>
    </row>
    <row r="14" spans="1:27" ht="12.75">
      <c r="A14" s="27" t="s">
        <v>41</v>
      </c>
      <c r="B14" s="33"/>
      <c r="C14" s="6">
        <v>1168653</v>
      </c>
      <c r="D14" s="6">
        <v>0</v>
      </c>
      <c r="E14" s="7">
        <v>876000</v>
      </c>
      <c r="F14" s="8">
        <v>876000</v>
      </c>
      <c r="G14" s="8">
        <v>103837</v>
      </c>
      <c r="H14" s="8">
        <v>99848</v>
      </c>
      <c r="I14" s="8">
        <v>113489</v>
      </c>
      <c r="J14" s="8">
        <v>317174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317174</v>
      </c>
      <c r="X14" s="8">
        <v>160676</v>
      </c>
      <c r="Y14" s="8">
        <v>156498</v>
      </c>
      <c r="Z14" s="2">
        <v>97.4</v>
      </c>
      <c r="AA14" s="6">
        <v>876000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7307749</v>
      </c>
      <c r="D16" s="6">
        <v>0</v>
      </c>
      <c r="E16" s="7">
        <v>8538000</v>
      </c>
      <c r="F16" s="8">
        <v>8538000</v>
      </c>
      <c r="G16" s="8">
        <v>184095</v>
      </c>
      <c r="H16" s="8">
        <v>148821</v>
      </c>
      <c r="I16" s="8">
        <v>161507</v>
      </c>
      <c r="J16" s="8">
        <v>494423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494423</v>
      </c>
      <c r="X16" s="8">
        <v>2094558</v>
      </c>
      <c r="Y16" s="8">
        <v>-1600135</v>
      </c>
      <c r="Z16" s="2">
        <v>-76.39</v>
      </c>
      <c r="AA16" s="6">
        <v>8538000</v>
      </c>
    </row>
    <row r="17" spans="1:27" ht="12.75">
      <c r="A17" s="27" t="s">
        <v>44</v>
      </c>
      <c r="B17" s="33"/>
      <c r="C17" s="6">
        <v>1018653</v>
      </c>
      <c r="D17" s="6">
        <v>0</v>
      </c>
      <c r="E17" s="7">
        <v>347000</v>
      </c>
      <c r="F17" s="8">
        <v>347000</v>
      </c>
      <c r="G17" s="8">
        <v>24047</v>
      </c>
      <c r="H17" s="8">
        <v>34162</v>
      </c>
      <c r="I17" s="8">
        <v>31270</v>
      </c>
      <c r="J17" s="8">
        <v>89479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89479</v>
      </c>
      <c r="X17" s="8">
        <v>80730</v>
      </c>
      <c r="Y17" s="8">
        <v>8749</v>
      </c>
      <c r="Z17" s="2">
        <v>10.84</v>
      </c>
      <c r="AA17" s="6">
        <v>347000</v>
      </c>
    </row>
    <row r="18" spans="1:27" ht="12.75">
      <c r="A18" s="29" t="s">
        <v>45</v>
      </c>
      <c r="B18" s="28"/>
      <c r="C18" s="6">
        <v>1520406</v>
      </c>
      <c r="D18" s="6">
        <v>0</v>
      </c>
      <c r="E18" s="7">
        <v>1373900</v>
      </c>
      <c r="F18" s="8">
        <v>1373900</v>
      </c>
      <c r="G18" s="8">
        <v>0</v>
      </c>
      <c r="H18" s="8">
        <v>184728</v>
      </c>
      <c r="I18" s="8">
        <v>102100</v>
      </c>
      <c r="J18" s="8">
        <v>286828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286828</v>
      </c>
      <c r="X18" s="8">
        <v>344850</v>
      </c>
      <c r="Y18" s="8">
        <v>-58022</v>
      </c>
      <c r="Z18" s="2">
        <v>-16.83</v>
      </c>
      <c r="AA18" s="6">
        <v>1373900</v>
      </c>
    </row>
    <row r="19" spans="1:27" ht="12.75">
      <c r="A19" s="27" t="s">
        <v>46</v>
      </c>
      <c r="B19" s="33"/>
      <c r="C19" s="6">
        <v>36456206</v>
      </c>
      <c r="D19" s="6">
        <v>0</v>
      </c>
      <c r="E19" s="7">
        <v>60024936</v>
      </c>
      <c r="F19" s="8">
        <v>60024936</v>
      </c>
      <c r="G19" s="8">
        <v>9613682</v>
      </c>
      <c r="H19" s="8">
        <v>26790</v>
      </c>
      <c r="I19" s="8">
        <v>1849054</v>
      </c>
      <c r="J19" s="8">
        <v>11489526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11489526</v>
      </c>
      <c r="X19" s="8">
        <v>16949151</v>
      </c>
      <c r="Y19" s="8">
        <v>-5459625</v>
      </c>
      <c r="Z19" s="2">
        <v>-32.21</v>
      </c>
      <c r="AA19" s="6">
        <v>60024936</v>
      </c>
    </row>
    <row r="20" spans="1:27" ht="12.75">
      <c r="A20" s="27" t="s">
        <v>47</v>
      </c>
      <c r="B20" s="33"/>
      <c r="C20" s="6">
        <v>4555986</v>
      </c>
      <c r="D20" s="6">
        <v>0</v>
      </c>
      <c r="E20" s="7">
        <v>4480649</v>
      </c>
      <c r="F20" s="30">
        <v>4480649</v>
      </c>
      <c r="G20" s="30">
        <v>197680</v>
      </c>
      <c r="H20" s="30">
        <v>455654</v>
      </c>
      <c r="I20" s="30">
        <v>336734</v>
      </c>
      <c r="J20" s="30">
        <v>990068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990068</v>
      </c>
      <c r="X20" s="30">
        <v>1231023</v>
      </c>
      <c r="Y20" s="30">
        <v>-240955</v>
      </c>
      <c r="Z20" s="31">
        <v>-19.57</v>
      </c>
      <c r="AA20" s="32">
        <v>4480649</v>
      </c>
    </row>
    <row r="21" spans="1:27" ht="12.75">
      <c r="A21" s="27" t="s">
        <v>48</v>
      </c>
      <c r="B21" s="33"/>
      <c r="C21" s="6">
        <v>3631584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239156342</v>
      </c>
      <c r="D22" s="37">
        <f>SUM(D5:D21)</f>
        <v>0</v>
      </c>
      <c r="E22" s="38">
        <f t="shared" si="0"/>
        <v>278599056</v>
      </c>
      <c r="F22" s="39">
        <f t="shared" si="0"/>
        <v>278599056</v>
      </c>
      <c r="G22" s="39">
        <f t="shared" si="0"/>
        <v>48300515</v>
      </c>
      <c r="H22" s="39">
        <f t="shared" si="0"/>
        <v>14968174</v>
      </c>
      <c r="I22" s="39">
        <f t="shared" si="0"/>
        <v>18556452</v>
      </c>
      <c r="J22" s="39">
        <f t="shared" si="0"/>
        <v>81825141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81825141</v>
      </c>
      <c r="X22" s="39">
        <f t="shared" si="0"/>
        <v>112734867</v>
      </c>
      <c r="Y22" s="39">
        <f t="shared" si="0"/>
        <v>-30909726</v>
      </c>
      <c r="Z22" s="40">
        <f>+IF(X22&lt;&gt;0,+(Y22/X22)*100,0)</f>
        <v>-27.418071110156184</v>
      </c>
      <c r="AA22" s="37">
        <f>SUM(AA5:AA21)</f>
        <v>278599056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98052336</v>
      </c>
      <c r="D25" s="6">
        <v>0</v>
      </c>
      <c r="E25" s="7">
        <v>101846744</v>
      </c>
      <c r="F25" s="8">
        <v>101846744</v>
      </c>
      <c r="G25" s="8">
        <v>7690668</v>
      </c>
      <c r="H25" s="8">
        <v>7567774</v>
      </c>
      <c r="I25" s="8">
        <v>8428901</v>
      </c>
      <c r="J25" s="8">
        <v>23687343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23687343</v>
      </c>
      <c r="X25" s="8">
        <v>23473500</v>
      </c>
      <c r="Y25" s="8">
        <v>213843</v>
      </c>
      <c r="Z25" s="2">
        <v>0.91</v>
      </c>
      <c r="AA25" s="6">
        <v>101846744</v>
      </c>
    </row>
    <row r="26" spans="1:27" ht="12.75">
      <c r="A26" s="29" t="s">
        <v>52</v>
      </c>
      <c r="B26" s="28"/>
      <c r="C26" s="6">
        <v>3624961</v>
      </c>
      <c r="D26" s="6">
        <v>0</v>
      </c>
      <c r="E26" s="7">
        <v>4785700</v>
      </c>
      <c r="F26" s="8">
        <v>4785700</v>
      </c>
      <c r="G26" s="8">
        <v>305635</v>
      </c>
      <c r="H26" s="8">
        <v>376020</v>
      </c>
      <c r="I26" s="8">
        <v>371621</v>
      </c>
      <c r="J26" s="8">
        <v>1053276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1053276</v>
      </c>
      <c r="X26" s="8">
        <v>1118858</v>
      </c>
      <c r="Y26" s="8">
        <v>-65582</v>
      </c>
      <c r="Z26" s="2">
        <v>-5.86</v>
      </c>
      <c r="AA26" s="6">
        <v>4785700</v>
      </c>
    </row>
    <row r="27" spans="1:27" ht="12.75">
      <c r="A27" s="29" t="s">
        <v>53</v>
      </c>
      <c r="B27" s="28"/>
      <c r="C27" s="6">
        <v>8221894</v>
      </c>
      <c r="D27" s="6">
        <v>0</v>
      </c>
      <c r="E27" s="7">
        <v>7400200</v>
      </c>
      <c r="F27" s="8">
        <v>7400200</v>
      </c>
      <c r="G27" s="8">
        <v>0</v>
      </c>
      <c r="H27" s="8">
        <v>0</v>
      </c>
      <c r="I27" s="8">
        <v>802550</v>
      </c>
      <c r="J27" s="8">
        <v>802550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802550</v>
      </c>
      <c r="X27" s="8">
        <v>1850049</v>
      </c>
      <c r="Y27" s="8">
        <v>-1047499</v>
      </c>
      <c r="Z27" s="2">
        <v>-56.62</v>
      </c>
      <c r="AA27" s="6">
        <v>7400200</v>
      </c>
    </row>
    <row r="28" spans="1:27" ht="12.75">
      <c r="A28" s="29" t="s">
        <v>54</v>
      </c>
      <c r="B28" s="28"/>
      <c r="C28" s="6">
        <v>12512787</v>
      </c>
      <c r="D28" s="6">
        <v>0</v>
      </c>
      <c r="E28" s="7">
        <v>10887600</v>
      </c>
      <c r="F28" s="8">
        <v>10887600</v>
      </c>
      <c r="G28" s="8">
        <v>0</v>
      </c>
      <c r="H28" s="8">
        <v>654</v>
      </c>
      <c r="I28" s="8">
        <v>2410621</v>
      </c>
      <c r="J28" s="8">
        <v>2411275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2411275</v>
      </c>
      <c r="X28" s="8">
        <v>2721900</v>
      </c>
      <c r="Y28" s="8">
        <v>-310625</v>
      </c>
      <c r="Z28" s="2">
        <v>-11.41</v>
      </c>
      <c r="AA28" s="6">
        <v>10887600</v>
      </c>
    </row>
    <row r="29" spans="1:27" ht="12.75">
      <c r="A29" s="29" t="s">
        <v>55</v>
      </c>
      <c r="B29" s="28"/>
      <c r="C29" s="6">
        <v>7635572</v>
      </c>
      <c r="D29" s="6">
        <v>0</v>
      </c>
      <c r="E29" s="7">
        <v>8526822</v>
      </c>
      <c r="F29" s="8">
        <v>8526822</v>
      </c>
      <c r="G29" s="8">
        <v>58542</v>
      </c>
      <c r="H29" s="8">
        <v>0</v>
      </c>
      <c r="I29" s="8">
        <v>1151501</v>
      </c>
      <c r="J29" s="8">
        <v>1210043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1210043</v>
      </c>
      <c r="X29" s="8">
        <v>2131707</v>
      </c>
      <c r="Y29" s="8">
        <v>-921664</v>
      </c>
      <c r="Z29" s="2">
        <v>-43.24</v>
      </c>
      <c r="AA29" s="6">
        <v>8526822</v>
      </c>
    </row>
    <row r="30" spans="1:27" ht="12.75">
      <c r="A30" s="29" t="s">
        <v>56</v>
      </c>
      <c r="B30" s="28"/>
      <c r="C30" s="6">
        <v>66648287</v>
      </c>
      <c r="D30" s="6">
        <v>0</v>
      </c>
      <c r="E30" s="7">
        <v>75101100</v>
      </c>
      <c r="F30" s="8">
        <v>75101100</v>
      </c>
      <c r="G30" s="8">
        <v>8189989</v>
      </c>
      <c r="H30" s="8">
        <v>8359251</v>
      </c>
      <c r="I30" s="8">
        <v>7231149</v>
      </c>
      <c r="J30" s="8">
        <v>23780389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23780389</v>
      </c>
      <c r="X30" s="8">
        <v>18770691</v>
      </c>
      <c r="Y30" s="8">
        <v>5009698</v>
      </c>
      <c r="Z30" s="2">
        <v>26.69</v>
      </c>
      <c r="AA30" s="6">
        <v>75101100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6180788</v>
      </c>
      <c r="D32" s="6">
        <v>0</v>
      </c>
      <c r="E32" s="7">
        <v>10777600</v>
      </c>
      <c r="F32" s="8">
        <v>10777600</v>
      </c>
      <c r="G32" s="8">
        <v>59356</v>
      </c>
      <c r="H32" s="8">
        <v>452559</v>
      </c>
      <c r="I32" s="8">
        <v>425898</v>
      </c>
      <c r="J32" s="8">
        <v>937813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937813</v>
      </c>
      <c r="X32" s="8">
        <v>1645459</v>
      </c>
      <c r="Y32" s="8">
        <v>-707646</v>
      </c>
      <c r="Z32" s="2">
        <v>-43.01</v>
      </c>
      <c r="AA32" s="6">
        <v>10777600</v>
      </c>
    </row>
    <row r="33" spans="1:27" ht="12.75">
      <c r="A33" s="29" t="s">
        <v>59</v>
      </c>
      <c r="B33" s="28"/>
      <c r="C33" s="6">
        <v>1491350</v>
      </c>
      <c r="D33" s="6">
        <v>0</v>
      </c>
      <c r="E33" s="7">
        <v>1783110</v>
      </c>
      <c r="F33" s="8">
        <v>1783110</v>
      </c>
      <c r="G33" s="8">
        <v>270345</v>
      </c>
      <c r="H33" s="8">
        <v>125710</v>
      </c>
      <c r="I33" s="8">
        <v>249315</v>
      </c>
      <c r="J33" s="8">
        <v>645370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645370</v>
      </c>
      <c r="X33" s="8">
        <v>430650</v>
      </c>
      <c r="Y33" s="8">
        <v>214720</v>
      </c>
      <c r="Z33" s="2">
        <v>49.86</v>
      </c>
      <c r="AA33" s="6">
        <v>1783110</v>
      </c>
    </row>
    <row r="34" spans="1:27" ht="12.75">
      <c r="A34" s="29" t="s">
        <v>60</v>
      </c>
      <c r="B34" s="28"/>
      <c r="C34" s="6">
        <v>43128467</v>
      </c>
      <c r="D34" s="6">
        <v>0</v>
      </c>
      <c r="E34" s="7">
        <v>76276086</v>
      </c>
      <c r="F34" s="8">
        <v>76276086</v>
      </c>
      <c r="G34" s="8">
        <v>2518098</v>
      </c>
      <c r="H34" s="8">
        <v>4056214</v>
      </c>
      <c r="I34" s="8">
        <v>4341680</v>
      </c>
      <c r="J34" s="8">
        <v>10915992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10915992</v>
      </c>
      <c r="X34" s="8">
        <v>14957821</v>
      </c>
      <c r="Y34" s="8">
        <v>-4041829</v>
      </c>
      <c r="Z34" s="2">
        <v>-27.02</v>
      </c>
      <c r="AA34" s="6">
        <v>76276086</v>
      </c>
    </row>
    <row r="35" spans="1:27" ht="12.75">
      <c r="A35" s="27" t="s">
        <v>61</v>
      </c>
      <c r="B35" s="33"/>
      <c r="C35" s="6">
        <v>348983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247845425</v>
      </c>
      <c r="D36" s="37">
        <f>SUM(D25:D35)</f>
        <v>0</v>
      </c>
      <c r="E36" s="38">
        <f t="shared" si="1"/>
        <v>297384962</v>
      </c>
      <c r="F36" s="39">
        <f t="shared" si="1"/>
        <v>297384962</v>
      </c>
      <c r="G36" s="39">
        <f t="shared" si="1"/>
        <v>19092633</v>
      </c>
      <c r="H36" s="39">
        <f t="shared" si="1"/>
        <v>20938182</v>
      </c>
      <c r="I36" s="39">
        <f t="shared" si="1"/>
        <v>25413236</v>
      </c>
      <c r="J36" s="39">
        <f t="shared" si="1"/>
        <v>65444051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65444051</v>
      </c>
      <c r="X36" s="39">
        <f t="shared" si="1"/>
        <v>67100635</v>
      </c>
      <c r="Y36" s="39">
        <f t="shared" si="1"/>
        <v>-1656584</v>
      </c>
      <c r="Z36" s="40">
        <f>+IF(X36&lt;&gt;0,+(Y36/X36)*100,0)</f>
        <v>-2.4688052505017275</v>
      </c>
      <c r="AA36" s="37">
        <f>SUM(AA25:AA35)</f>
        <v>297384962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-8689083</v>
      </c>
      <c r="D38" s="50">
        <f>+D22-D36</f>
        <v>0</v>
      </c>
      <c r="E38" s="51">
        <f t="shared" si="2"/>
        <v>-18785906</v>
      </c>
      <c r="F38" s="52">
        <f t="shared" si="2"/>
        <v>-18785906</v>
      </c>
      <c r="G38" s="52">
        <f t="shared" si="2"/>
        <v>29207882</v>
      </c>
      <c r="H38" s="52">
        <f t="shared" si="2"/>
        <v>-5970008</v>
      </c>
      <c r="I38" s="52">
        <f t="shared" si="2"/>
        <v>-6856784</v>
      </c>
      <c r="J38" s="52">
        <f t="shared" si="2"/>
        <v>16381090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16381090</v>
      </c>
      <c r="X38" s="52">
        <f>IF(F22=F36,0,X22-X36)</f>
        <v>45634232</v>
      </c>
      <c r="Y38" s="52">
        <f t="shared" si="2"/>
        <v>-29253142</v>
      </c>
      <c r="Z38" s="53">
        <f>+IF(X38&lt;&gt;0,+(Y38/X38)*100,0)</f>
        <v>-64.10350457963224</v>
      </c>
      <c r="AA38" s="50">
        <f>+AA22-AA36</f>
        <v>-18785906</v>
      </c>
    </row>
    <row r="39" spans="1:27" ht="12.75">
      <c r="A39" s="27" t="s">
        <v>64</v>
      </c>
      <c r="B39" s="33"/>
      <c r="C39" s="6">
        <v>13196731</v>
      </c>
      <c r="D39" s="6">
        <v>0</v>
      </c>
      <c r="E39" s="7">
        <v>11931064</v>
      </c>
      <c r="F39" s="8">
        <v>11931064</v>
      </c>
      <c r="G39" s="8">
        <v>0</v>
      </c>
      <c r="H39" s="8">
        <v>337166</v>
      </c>
      <c r="I39" s="8">
        <v>245827</v>
      </c>
      <c r="J39" s="8">
        <v>582993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582993</v>
      </c>
      <c r="X39" s="8">
        <v>1517776</v>
      </c>
      <c r="Y39" s="8">
        <v>-934783</v>
      </c>
      <c r="Z39" s="2">
        <v>-61.59</v>
      </c>
      <c r="AA39" s="6">
        <v>11931064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4507648</v>
      </c>
      <c r="D42" s="59">
        <f>SUM(D38:D41)</f>
        <v>0</v>
      </c>
      <c r="E42" s="60">
        <f t="shared" si="3"/>
        <v>-6854842</v>
      </c>
      <c r="F42" s="61">
        <f t="shared" si="3"/>
        <v>-6854842</v>
      </c>
      <c r="G42" s="61">
        <f t="shared" si="3"/>
        <v>29207882</v>
      </c>
      <c r="H42" s="61">
        <f t="shared" si="3"/>
        <v>-5632842</v>
      </c>
      <c r="I42" s="61">
        <f t="shared" si="3"/>
        <v>-6610957</v>
      </c>
      <c r="J42" s="61">
        <f t="shared" si="3"/>
        <v>16964083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16964083</v>
      </c>
      <c r="X42" s="61">
        <f t="shared" si="3"/>
        <v>47152008</v>
      </c>
      <c r="Y42" s="61">
        <f t="shared" si="3"/>
        <v>-30187925</v>
      </c>
      <c r="Z42" s="62">
        <f>+IF(X42&lt;&gt;0,+(Y42/X42)*100,0)</f>
        <v>-64.0225650623405</v>
      </c>
      <c r="AA42" s="59">
        <f>SUM(AA38:AA41)</f>
        <v>-6854842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4507648</v>
      </c>
      <c r="D44" s="67">
        <f>+D42-D43</f>
        <v>0</v>
      </c>
      <c r="E44" s="68">
        <f t="shared" si="4"/>
        <v>-6854842</v>
      </c>
      <c r="F44" s="69">
        <f t="shared" si="4"/>
        <v>-6854842</v>
      </c>
      <c r="G44" s="69">
        <f t="shared" si="4"/>
        <v>29207882</v>
      </c>
      <c r="H44" s="69">
        <f t="shared" si="4"/>
        <v>-5632842</v>
      </c>
      <c r="I44" s="69">
        <f t="shared" si="4"/>
        <v>-6610957</v>
      </c>
      <c r="J44" s="69">
        <f t="shared" si="4"/>
        <v>16964083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16964083</v>
      </c>
      <c r="X44" s="69">
        <f t="shared" si="4"/>
        <v>47152008</v>
      </c>
      <c r="Y44" s="69">
        <f t="shared" si="4"/>
        <v>-30187925</v>
      </c>
      <c r="Z44" s="70">
        <f>+IF(X44&lt;&gt;0,+(Y44/X44)*100,0)</f>
        <v>-64.0225650623405</v>
      </c>
      <c r="AA44" s="67">
        <f>+AA42-AA43</f>
        <v>-6854842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4507648</v>
      </c>
      <c r="D46" s="59">
        <f>SUM(D44:D45)</f>
        <v>0</v>
      </c>
      <c r="E46" s="60">
        <f t="shared" si="5"/>
        <v>-6854842</v>
      </c>
      <c r="F46" s="61">
        <f t="shared" si="5"/>
        <v>-6854842</v>
      </c>
      <c r="G46" s="61">
        <f t="shared" si="5"/>
        <v>29207882</v>
      </c>
      <c r="H46" s="61">
        <f t="shared" si="5"/>
        <v>-5632842</v>
      </c>
      <c r="I46" s="61">
        <f t="shared" si="5"/>
        <v>-6610957</v>
      </c>
      <c r="J46" s="61">
        <f t="shared" si="5"/>
        <v>16964083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16964083</v>
      </c>
      <c r="X46" s="61">
        <f t="shared" si="5"/>
        <v>47152008</v>
      </c>
      <c r="Y46" s="61">
        <f t="shared" si="5"/>
        <v>-30187925</v>
      </c>
      <c r="Z46" s="62">
        <f>+IF(X46&lt;&gt;0,+(Y46/X46)*100,0)</f>
        <v>-64.0225650623405</v>
      </c>
      <c r="AA46" s="59">
        <f>SUM(AA44:AA45)</f>
        <v>-6854842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4507648</v>
      </c>
      <c r="D48" s="75">
        <f>SUM(D46:D47)</f>
        <v>0</v>
      </c>
      <c r="E48" s="76">
        <f t="shared" si="6"/>
        <v>-6854842</v>
      </c>
      <c r="F48" s="77">
        <f t="shared" si="6"/>
        <v>-6854842</v>
      </c>
      <c r="G48" s="77">
        <f t="shared" si="6"/>
        <v>29207882</v>
      </c>
      <c r="H48" s="78">
        <f t="shared" si="6"/>
        <v>-5632842</v>
      </c>
      <c r="I48" s="78">
        <f t="shared" si="6"/>
        <v>-6610957</v>
      </c>
      <c r="J48" s="78">
        <f t="shared" si="6"/>
        <v>16964083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16964083</v>
      </c>
      <c r="X48" s="78">
        <f t="shared" si="6"/>
        <v>47152008</v>
      </c>
      <c r="Y48" s="78">
        <f t="shared" si="6"/>
        <v>-30187925</v>
      </c>
      <c r="Z48" s="79">
        <f>+IF(X48&lt;&gt;0,+(Y48/X48)*100,0)</f>
        <v>-64.0225650623405</v>
      </c>
      <c r="AA48" s="80">
        <f>SUM(AA46:AA47)</f>
        <v>-6854842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29165955</v>
      </c>
      <c r="D5" s="6">
        <v>0</v>
      </c>
      <c r="E5" s="7">
        <v>31859075</v>
      </c>
      <c r="F5" s="8">
        <v>31859075</v>
      </c>
      <c r="G5" s="8">
        <v>4218620</v>
      </c>
      <c r="H5" s="8">
        <v>2512524</v>
      </c>
      <c r="I5" s="8">
        <v>2620334</v>
      </c>
      <c r="J5" s="8">
        <v>9351478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9351478</v>
      </c>
      <c r="X5" s="8">
        <v>30717352</v>
      </c>
      <c r="Y5" s="8">
        <v>-21365874</v>
      </c>
      <c r="Z5" s="2">
        <v>-69.56</v>
      </c>
      <c r="AA5" s="6">
        <v>31859075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61074024</v>
      </c>
      <c r="D7" s="6">
        <v>0</v>
      </c>
      <c r="E7" s="7">
        <v>61944280</v>
      </c>
      <c r="F7" s="8">
        <v>61944280</v>
      </c>
      <c r="G7" s="8">
        <v>5291467</v>
      </c>
      <c r="H7" s="8">
        <v>4771484</v>
      </c>
      <c r="I7" s="8">
        <v>5555941</v>
      </c>
      <c r="J7" s="8">
        <v>15618892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15618892</v>
      </c>
      <c r="X7" s="8">
        <v>16304429</v>
      </c>
      <c r="Y7" s="8">
        <v>-685537</v>
      </c>
      <c r="Z7" s="2">
        <v>-4.2</v>
      </c>
      <c r="AA7" s="6">
        <v>61944280</v>
      </c>
    </row>
    <row r="8" spans="1:27" ht="12.75">
      <c r="A8" s="29" t="s">
        <v>35</v>
      </c>
      <c r="B8" s="28"/>
      <c r="C8" s="6">
        <v>11794733</v>
      </c>
      <c r="D8" s="6">
        <v>0</v>
      </c>
      <c r="E8" s="7">
        <v>11364290</v>
      </c>
      <c r="F8" s="8">
        <v>11364290</v>
      </c>
      <c r="G8" s="8">
        <v>847122</v>
      </c>
      <c r="H8" s="8">
        <v>698352</v>
      </c>
      <c r="I8" s="8">
        <v>1040280</v>
      </c>
      <c r="J8" s="8">
        <v>2585754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2585754</v>
      </c>
      <c r="X8" s="8">
        <v>2829651</v>
      </c>
      <c r="Y8" s="8">
        <v>-243897</v>
      </c>
      <c r="Z8" s="2">
        <v>-8.62</v>
      </c>
      <c r="AA8" s="6">
        <v>11364290</v>
      </c>
    </row>
    <row r="9" spans="1:27" ht="12.75">
      <c r="A9" s="29" t="s">
        <v>36</v>
      </c>
      <c r="B9" s="28"/>
      <c r="C9" s="6">
        <v>10804641</v>
      </c>
      <c r="D9" s="6">
        <v>0</v>
      </c>
      <c r="E9" s="7">
        <v>14221830</v>
      </c>
      <c r="F9" s="8">
        <v>14221830</v>
      </c>
      <c r="G9" s="8">
        <v>1221558</v>
      </c>
      <c r="H9" s="8">
        <v>796575</v>
      </c>
      <c r="I9" s="8">
        <v>1004238</v>
      </c>
      <c r="J9" s="8">
        <v>3022371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3022371</v>
      </c>
      <c r="X9" s="8">
        <v>3743634</v>
      </c>
      <c r="Y9" s="8">
        <v>-721263</v>
      </c>
      <c r="Z9" s="2">
        <v>-19.27</v>
      </c>
      <c r="AA9" s="6">
        <v>14221830</v>
      </c>
    </row>
    <row r="10" spans="1:27" ht="12.75">
      <c r="A10" s="29" t="s">
        <v>37</v>
      </c>
      <c r="B10" s="28"/>
      <c r="C10" s="6">
        <v>6844113</v>
      </c>
      <c r="D10" s="6">
        <v>0</v>
      </c>
      <c r="E10" s="7">
        <v>8990110</v>
      </c>
      <c r="F10" s="30">
        <v>8990110</v>
      </c>
      <c r="G10" s="30">
        <v>745707</v>
      </c>
      <c r="H10" s="30">
        <v>508786</v>
      </c>
      <c r="I10" s="30">
        <v>629817</v>
      </c>
      <c r="J10" s="30">
        <v>1884310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1884310</v>
      </c>
      <c r="X10" s="30">
        <v>2293626</v>
      </c>
      <c r="Y10" s="30">
        <v>-409316</v>
      </c>
      <c r="Z10" s="31">
        <v>-17.85</v>
      </c>
      <c r="AA10" s="32">
        <v>8990110</v>
      </c>
    </row>
    <row r="11" spans="1:27" ht="12.75">
      <c r="A11" s="29" t="s">
        <v>38</v>
      </c>
      <c r="B11" s="33"/>
      <c r="C11" s="6">
        <v>91106</v>
      </c>
      <c r="D11" s="6">
        <v>0</v>
      </c>
      <c r="E11" s="7">
        <v>60000</v>
      </c>
      <c r="F11" s="8">
        <v>60000</v>
      </c>
      <c r="G11" s="8">
        <v>11909</v>
      </c>
      <c r="H11" s="8">
        <v>486</v>
      </c>
      <c r="I11" s="8">
        <v>19612</v>
      </c>
      <c r="J11" s="8">
        <v>32007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32007</v>
      </c>
      <c r="X11" s="8">
        <v>1867</v>
      </c>
      <c r="Y11" s="8">
        <v>30140</v>
      </c>
      <c r="Z11" s="2">
        <v>1614.35</v>
      </c>
      <c r="AA11" s="6">
        <v>60000</v>
      </c>
    </row>
    <row r="12" spans="1:27" ht="12.75">
      <c r="A12" s="29" t="s">
        <v>39</v>
      </c>
      <c r="B12" s="33"/>
      <c r="C12" s="6">
        <v>1402827</v>
      </c>
      <c r="D12" s="6">
        <v>0</v>
      </c>
      <c r="E12" s="7">
        <v>1189870</v>
      </c>
      <c r="F12" s="8">
        <v>1189870</v>
      </c>
      <c r="G12" s="8">
        <v>141850</v>
      </c>
      <c r="H12" s="8">
        <v>105595</v>
      </c>
      <c r="I12" s="8">
        <v>131730</v>
      </c>
      <c r="J12" s="8">
        <v>379175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379175</v>
      </c>
      <c r="X12" s="8">
        <v>307068</v>
      </c>
      <c r="Y12" s="8">
        <v>72107</v>
      </c>
      <c r="Z12" s="2">
        <v>23.48</v>
      </c>
      <c r="AA12" s="6">
        <v>1189870</v>
      </c>
    </row>
    <row r="13" spans="1:27" ht="12.75">
      <c r="A13" s="27" t="s">
        <v>40</v>
      </c>
      <c r="B13" s="33"/>
      <c r="C13" s="6">
        <v>2684828</v>
      </c>
      <c r="D13" s="6">
        <v>0</v>
      </c>
      <c r="E13" s="7">
        <v>1800000</v>
      </c>
      <c r="F13" s="8">
        <v>1800000</v>
      </c>
      <c r="G13" s="8">
        <v>177435</v>
      </c>
      <c r="H13" s="8">
        <v>242189</v>
      </c>
      <c r="I13" s="8">
        <v>199293</v>
      </c>
      <c r="J13" s="8">
        <v>618917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618917</v>
      </c>
      <c r="X13" s="8">
        <v>413796</v>
      </c>
      <c r="Y13" s="8">
        <v>205121</v>
      </c>
      <c r="Z13" s="2">
        <v>49.57</v>
      </c>
      <c r="AA13" s="6">
        <v>1800000</v>
      </c>
    </row>
    <row r="14" spans="1:27" ht="12.75">
      <c r="A14" s="27" t="s">
        <v>41</v>
      </c>
      <c r="B14" s="33"/>
      <c r="C14" s="6">
        <v>1913804</v>
      </c>
      <c r="D14" s="6">
        <v>0</v>
      </c>
      <c r="E14" s="7">
        <v>2150000</v>
      </c>
      <c r="F14" s="8">
        <v>2150000</v>
      </c>
      <c r="G14" s="8">
        <v>127301</v>
      </c>
      <c r="H14" s="8">
        <v>156131</v>
      </c>
      <c r="I14" s="8">
        <v>152976</v>
      </c>
      <c r="J14" s="8">
        <v>436408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436408</v>
      </c>
      <c r="X14" s="8">
        <v>543120</v>
      </c>
      <c r="Y14" s="8">
        <v>-106712</v>
      </c>
      <c r="Z14" s="2">
        <v>-19.65</v>
      </c>
      <c r="AA14" s="6">
        <v>2150000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26098911</v>
      </c>
      <c r="D16" s="6">
        <v>0</v>
      </c>
      <c r="E16" s="7">
        <v>24464000</v>
      </c>
      <c r="F16" s="8">
        <v>24464000</v>
      </c>
      <c r="G16" s="8">
        <v>668539</v>
      </c>
      <c r="H16" s="8">
        <v>715513</v>
      </c>
      <c r="I16" s="8">
        <v>773513</v>
      </c>
      <c r="J16" s="8">
        <v>2157565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2157565</v>
      </c>
      <c r="X16" s="8">
        <v>1541579</v>
      </c>
      <c r="Y16" s="8">
        <v>615986</v>
      </c>
      <c r="Z16" s="2">
        <v>39.96</v>
      </c>
      <c r="AA16" s="6">
        <v>24464000</v>
      </c>
    </row>
    <row r="17" spans="1:27" ht="12.75">
      <c r="A17" s="27" t="s">
        <v>44</v>
      </c>
      <c r="B17" s="33"/>
      <c r="C17" s="6">
        <v>874758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1522810</v>
      </c>
      <c r="D18" s="6">
        <v>0</v>
      </c>
      <c r="E18" s="7">
        <v>2410300</v>
      </c>
      <c r="F18" s="8">
        <v>2410300</v>
      </c>
      <c r="G18" s="8">
        <v>162218</v>
      </c>
      <c r="H18" s="8">
        <v>230545</v>
      </c>
      <c r="I18" s="8">
        <v>215461</v>
      </c>
      <c r="J18" s="8">
        <v>608224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608224</v>
      </c>
      <c r="X18" s="8">
        <v>553607</v>
      </c>
      <c r="Y18" s="8">
        <v>54617</v>
      </c>
      <c r="Z18" s="2">
        <v>9.87</v>
      </c>
      <c r="AA18" s="6">
        <v>2410300</v>
      </c>
    </row>
    <row r="19" spans="1:27" ht="12.75">
      <c r="A19" s="27" t="s">
        <v>46</v>
      </c>
      <c r="B19" s="33"/>
      <c r="C19" s="6">
        <v>45004614</v>
      </c>
      <c r="D19" s="6">
        <v>0</v>
      </c>
      <c r="E19" s="7">
        <v>48942546</v>
      </c>
      <c r="F19" s="8">
        <v>51636114</v>
      </c>
      <c r="G19" s="8">
        <v>10384915</v>
      </c>
      <c r="H19" s="8">
        <v>515238</v>
      </c>
      <c r="I19" s="8">
        <v>2185045</v>
      </c>
      <c r="J19" s="8">
        <v>13085198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13085198</v>
      </c>
      <c r="X19" s="8">
        <v>14240715</v>
      </c>
      <c r="Y19" s="8">
        <v>-1155517</v>
      </c>
      <c r="Z19" s="2">
        <v>-8.11</v>
      </c>
      <c r="AA19" s="6">
        <v>51636114</v>
      </c>
    </row>
    <row r="20" spans="1:27" ht="12.75">
      <c r="A20" s="27" t="s">
        <v>47</v>
      </c>
      <c r="B20" s="33"/>
      <c r="C20" s="6">
        <v>7190753</v>
      </c>
      <c r="D20" s="6">
        <v>0</v>
      </c>
      <c r="E20" s="7">
        <v>1709600</v>
      </c>
      <c r="F20" s="30">
        <v>1709600</v>
      </c>
      <c r="G20" s="30">
        <v>116640</v>
      </c>
      <c r="H20" s="30">
        <v>162268</v>
      </c>
      <c r="I20" s="30">
        <v>121152</v>
      </c>
      <c r="J20" s="30">
        <v>400060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400060</v>
      </c>
      <c r="X20" s="30">
        <v>520498</v>
      </c>
      <c r="Y20" s="30">
        <v>-120438</v>
      </c>
      <c r="Z20" s="31">
        <v>-23.14</v>
      </c>
      <c r="AA20" s="32">
        <v>1709600</v>
      </c>
    </row>
    <row r="21" spans="1:27" ht="12.75">
      <c r="A21" s="27" t="s">
        <v>48</v>
      </c>
      <c r="B21" s="33"/>
      <c r="C21" s="6">
        <v>1816837</v>
      </c>
      <c r="D21" s="6">
        <v>0</v>
      </c>
      <c r="E21" s="7">
        <v>2000000</v>
      </c>
      <c r="F21" s="8">
        <v>2000000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208284714</v>
      </c>
      <c r="D22" s="37">
        <f>SUM(D5:D21)</f>
        <v>0</v>
      </c>
      <c r="E22" s="38">
        <f t="shared" si="0"/>
        <v>213105901</v>
      </c>
      <c r="F22" s="39">
        <f t="shared" si="0"/>
        <v>215799469</v>
      </c>
      <c r="G22" s="39">
        <f t="shared" si="0"/>
        <v>24115281</v>
      </c>
      <c r="H22" s="39">
        <f t="shared" si="0"/>
        <v>11415686</v>
      </c>
      <c r="I22" s="39">
        <f t="shared" si="0"/>
        <v>14649392</v>
      </c>
      <c r="J22" s="39">
        <f t="shared" si="0"/>
        <v>50180359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50180359</v>
      </c>
      <c r="X22" s="39">
        <f t="shared" si="0"/>
        <v>74010942</v>
      </c>
      <c r="Y22" s="39">
        <f t="shared" si="0"/>
        <v>-23830583</v>
      </c>
      <c r="Z22" s="40">
        <f>+IF(X22&lt;&gt;0,+(Y22/X22)*100,0)</f>
        <v>-32.19872947975719</v>
      </c>
      <c r="AA22" s="37">
        <f>SUM(AA5:AA21)</f>
        <v>215799469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64636693</v>
      </c>
      <c r="D25" s="6">
        <v>0</v>
      </c>
      <c r="E25" s="7">
        <v>76467971</v>
      </c>
      <c r="F25" s="8">
        <v>76467971</v>
      </c>
      <c r="G25" s="8">
        <v>5421659</v>
      </c>
      <c r="H25" s="8">
        <v>5658363</v>
      </c>
      <c r="I25" s="8">
        <v>5536321</v>
      </c>
      <c r="J25" s="8">
        <v>16616343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16616343</v>
      </c>
      <c r="X25" s="8">
        <v>15419698</v>
      </c>
      <c r="Y25" s="8">
        <v>1196645</v>
      </c>
      <c r="Z25" s="2">
        <v>7.76</v>
      </c>
      <c r="AA25" s="6">
        <v>76467971</v>
      </c>
    </row>
    <row r="26" spans="1:27" ht="12.75">
      <c r="A26" s="29" t="s">
        <v>52</v>
      </c>
      <c r="B26" s="28"/>
      <c r="C26" s="6">
        <v>3654804</v>
      </c>
      <c r="D26" s="6">
        <v>0</v>
      </c>
      <c r="E26" s="7">
        <v>5166075</v>
      </c>
      <c r="F26" s="8">
        <v>5166075</v>
      </c>
      <c r="G26" s="8">
        <v>285768</v>
      </c>
      <c r="H26" s="8">
        <v>312265</v>
      </c>
      <c r="I26" s="8">
        <v>371901</v>
      </c>
      <c r="J26" s="8">
        <v>969934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969934</v>
      </c>
      <c r="X26" s="8">
        <v>914250</v>
      </c>
      <c r="Y26" s="8">
        <v>55684</v>
      </c>
      <c r="Z26" s="2">
        <v>6.09</v>
      </c>
      <c r="AA26" s="6">
        <v>5166075</v>
      </c>
    </row>
    <row r="27" spans="1:27" ht="12.75">
      <c r="A27" s="29" t="s">
        <v>53</v>
      </c>
      <c r="B27" s="28"/>
      <c r="C27" s="6">
        <v>16737793</v>
      </c>
      <c r="D27" s="6">
        <v>0</v>
      </c>
      <c r="E27" s="7">
        <v>20000200</v>
      </c>
      <c r="F27" s="8">
        <v>20000200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20000200</v>
      </c>
    </row>
    <row r="28" spans="1:27" ht="12.75">
      <c r="A28" s="29" t="s">
        <v>54</v>
      </c>
      <c r="B28" s="28"/>
      <c r="C28" s="6">
        <v>10529845</v>
      </c>
      <c r="D28" s="6">
        <v>0</v>
      </c>
      <c r="E28" s="7">
        <v>9288100</v>
      </c>
      <c r="F28" s="8">
        <v>9288100</v>
      </c>
      <c r="G28" s="8">
        <v>0</v>
      </c>
      <c r="H28" s="8">
        <v>0</v>
      </c>
      <c r="I28" s="8">
        <v>2238275</v>
      </c>
      <c r="J28" s="8">
        <v>2238275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2238275</v>
      </c>
      <c r="X28" s="8">
        <v>2256107</v>
      </c>
      <c r="Y28" s="8">
        <v>-17832</v>
      </c>
      <c r="Z28" s="2">
        <v>-0.79</v>
      </c>
      <c r="AA28" s="6">
        <v>9288100</v>
      </c>
    </row>
    <row r="29" spans="1:27" ht="12.75">
      <c r="A29" s="29" t="s">
        <v>55</v>
      </c>
      <c r="B29" s="28"/>
      <c r="C29" s="6">
        <v>10533485</v>
      </c>
      <c r="D29" s="6">
        <v>0</v>
      </c>
      <c r="E29" s="7">
        <v>6393450</v>
      </c>
      <c r="F29" s="8">
        <v>6393450</v>
      </c>
      <c r="G29" s="8">
        <v>0</v>
      </c>
      <c r="H29" s="8">
        <v>282092</v>
      </c>
      <c r="I29" s="8">
        <v>1311946</v>
      </c>
      <c r="J29" s="8">
        <v>1594038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1594038</v>
      </c>
      <c r="X29" s="8">
        <v>1733693</v>
      </c>
      <c r="Y29" s="8">
        <v>-139655</v>
      </c>
      <c r="Z29" s="2">
        <v>-8.06</v>
      </c>
      <c r="AA29" s="6">
        <v>6393450</v>
      </c>
    </row>
    <row r="30" spans="1:27" ht="12.75">
      <c r="A30" s="29" t="s">
        <v>56</v>
      </c>
      <c r="B30" s="28"/>
      <c r="C30" s="6">
        <v>46133748</v>
      </c>
      <c r="D30" s="6">
        <v>0</v>
      </c>
      <c r="E30" s="7">
        <v>50229100</v>
      </c>
      <c r="F30" s="8">
        <v>50229100</v>
      </c>
      <c r="G30" s="8">
        <v>588080</v>
      </c>
      <c r="H30" s="8">
        <v>6023334</v>
      </c>
      <c r="I30" s="8">
        <v>5947097</v>
      </c>
      <c r="J30" s="8">
        <v>12558511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12558511</v>
      </c>
      <c r="X30" s="8">
        <v>12148310</v>
      </c>
      <c r="Y30" s="8">
        <v>410201</v>
      </c>
      <c r="Z30" s="2">
        <v>3.38</v>
      </c>
      <c r="AA30" s="6">
        <v>50229100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1122879</v>
      </c>
      <c r="F31" s="8">
        <v>1122879</v>
      </c>
      <c r="G31" s="8">
        <v>6214</v>
      </c>
      <c r="H31" s="8">
        <v>211670</v>
      </c>
      <c r="I31" s="8">
        <v>141863</v>
      </c>
      <c r="J31" s="8">
        <v>359747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359747</v>
      </c>
      <c r="X31" s="8">
        <v>111582</v>
      </c>
      <c r="Y31" s="8">
        <v>248165</v>
      </c>
      <c r="Z31" s="2">
        <v>222.41</v>
      </c>
      <c r="AA31" s="6">
        <v>1122879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1443000</v>
      </c>
      <c r="D33" s="6">
        <v>0</v>
      </c>
      <c r="E33" s="7">
        <v>1490000</v>
      </c>
      <c r="F33" s="8">
        <v>1490000</v>
      </c>
      <c r="G33" s="8">
        <v>0</v>
      </c>
      <c r="H33" s="8">
        <v>0</v>
      </c>
      <c r="I33" s="8">
        <v>194776</v>
      </c>
      <c r="J33" s="8">
        <v>194776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194776</v>
      </c>
      <c r="X33" s="8">
        <v>293039</v>
      </c>
      <c r="Y33" s="8">
        <v>-98263</v>
      </c>
      <c r="Z33" s="2">
        <v>-33.53</v>
      </c>
      <c r="AA33" s="6">
        <v>1490000</v>
      </c>
    </row>
    <row r="34" spans="1:27" ht="12.75">
      <c r="A34" s="29" t="s">
        <v>60</v>
      </c>
      <c r="B34" s="28"/>
      <c r="C34" s="6">
        <v>53519011</v>
      </c>
      <c r="D34" s="6">
        <v>0</v>
      </c>
      <c r="E34" s="7">
        <v>56957844</v>
      </c>
      <c r="F34" s="8">
        <v>59287440</v>
      </c>
      <c r="G34" s="8">
        <v>1160762</v>
      </c>
      <c r="H34" s="8">
        <v>3783503</v>
      </c>
      <c r="I34" s="8">
        <v>4898642</v>
      </c>
      <c r="J34" s="8">
        <v>9842907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9842907</v>
      </c>
      <c r="X34" s="8">
        <v>10874565</v>
      </c>
      <c r="Y34" s="8">
        <v>-1031658</v>
      </c>
      <c r="Z34" s="2">
        <v>-9.49</v>
      </c>
      <c r="AA34" s="6">
        <v>59287440</v>
      </c>
    </row>
    <row r="35" spans="1:27" ht="12.75">
      <c r="A35" s="27" t="s">
        <v>61</v>
      </c>
      <c r="B35" s="33"/>
      <c r="C35" s="6">
        <v>30954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207219333</v>
      </c>
      <c r="D36" s="37">
        <f>SUM(D25:D35)</f>
        <v>0</v>
      </c>
      <c r="E36" s="38">
        <f t="shared" si="1"/>
        <v>227115619</v>
      </c>
      <c r="F36" s="39">
        <f t="shared" si="1"/>
        <v>229445215</v>
      </c>
      <c r="G36" s="39">
        <f t="shared" si="1"/>
        <v>7462483</v>
      </c>
      <c r="H36" s="39">
        <f t="shared" si="1"/>
        <v>16271227</v>
      </c>
      <c r="I36" s="39">
        <f t="shared" si="1"/>
        <v>20640821</v>
      </c>
      <c r="J36" s="39">
        <f t="shared" si="1"/>
        <v>44374531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44374531</v>
      </c>
      <c r="X36" s="39">
        <f t="shared" si="1"/>
        <v>43751244</v>
      </c>
      <c r="Y36" s="39">
        <f t="shared" si="1"/>
        <v>623287</v>
      </c>
      <c r="Z36" s="40">
        <f>+IF(X36&lt;&gt;0,+(Y36/X36)*100,0)</f>
        <v>1.4246154920760654</v>
      </c>
      <c r="AA36" s="37">
        <f>SUM(AA25:AA35)</f>
        <v>229445215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1065381</v>
      </c>
      <c r="D38" s="50">
        <f>+D22-D36</f>
        <v>0</v>
      </c>
      <c r="E38" s="51">
        <f t="shared" si="2"/>
        <v>-14009718</v>
      </c>
      <c r="F38" s="52">
        <f t="shared" si="2"/>
        <v>-13645746</v>
      </c>
      <c r="G38" s="52">
        <f t="shared" si="2"/>
        <v>16652798</v>
      </c>
      <c r="H38" s="52">
        <f t="shared" si="2"/>
        <v>-4855541</v>
      </c>
      <c r="I38" s="52">
        <f t="shared" si="2"/>
        <v>-5991429</v>
      </c>
      <c r="J38" s="52">
        <f t="shared" si="2"/>
        <v>5805828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5805828</v>
      </c>
      <c r="X38" s="52">
        <f>IF(F22=F36,0,X22-X36)</f>
        <v>30259698</v>
      </c>
      <c r="Y38" s="52">
        <f t="shared" si="2"/>
        <v>-24453870</v>
      </c>
      <c r="Z38" s="53">
        <f>+IF(X38&lt;&gt;0,+(Y38/X38)*100,0)</f>
        <v>-80.8133313161288</v>
      </c>
      <c r="AA38" s="50">
        <f>+AA22-AA36</f>
        <v>-13645746</v>
      </c>
    </row>
    <row r="39" spans="1:27" ht="12.75">
      <c r="A39" s="27" t="s">
        <v>64</v>
      </c>
      <c r="B39" s="33"/>
      <c r="C39" s="6">
        <v>15637906</v>
      </c>
      <c r="D39" s="6">
        <v>0</v>
      </c>
      <c r="E39" s="7">
        <v>17815463</v>
      </c>
      <c r="F39" s="8">
        <v>18715847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424238</v>
      </c>
      <c r="Y39" s="8">
        <v>-424238</v>
      </c>
      <c r="Z39" s="2">
        <v>-100</v>
      </c>
      <c r="AA39" s="6">
        <v>18715847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16703287</v>
      </c>
      <c r="D42" s="59">
        <f>SUM(D38:D41)</f>
        <v>0</v>
      </c>
      <c r="E42" s="60">
        <f t="shared" si="3"/>
        <v>3805745</v>
      </c>
      <c r="F42" s="61">
        <f t="shared" si="3"/>
        <v>5070101</v>
      </c>
      <c r="G42" s="61">
        <f t="shared" si="3"/>
        <v>16652798</v>
      </c>
      <c r="H42" s="61">
        <f t="shared" si="3"/>
        <v>-4855541</v>
      </c>
      <c r="I42" s="61">
        <f t="shared" si="3"/>
        <v>-5991429</v>
      </c>
      <c r="J42" s="61">
        <f t="shared" si="3"/>
        <v>5805828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5805828</v>
      </c>
      <c r="X42" s="61">
        <f t="shared" si="3"/>
        <v>30683936</v>
      </c>
      <c r="Y42" s="61">
        <f t="shared" si="3"/>
        <v>-24878108</v>
      </c>
      <c r="Z42" s="62">
        <f>+IF(X42&lt;&gt;0,+(Y42/X42)*100,0)</f>
        <v>-81.07860738596247</v>
      </c>
      <c r="AA42" s="59">
        <f>SUM(AA38:AA41)</f>
        <v>5070101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16703287</v>
      </c>
      <c r="D44" s="67">
        <f>+D42-D43</f>
        <v>0</v>
      </c>
      <c r="E44" s="68">
        <f t="shared" si="4"/>
        <v>3805745</v>
      </c>
      <c r="F44" s="69">
        <f t="shared" si="4"/>
        <v>5070101</v>
      </c>
      <c r="G44" s="69">
        <f t="shared" si="4"/>
        <v>16652798</v>
      </c>
      <c r="H44" s="69">
        <f t="shared" si="4"/>
        <v>-4855541</v>
      </c>
      <c r="I44" s="69">
        <f t="shared" si="4"/>
        <v>-5991429</v>
      </c>
      <c r="J44" s="69">
        <f t="shared" si="4"/>
        <v>5805828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5805828</v>
      </c>
      <c r="X44" s="69">
        <f t="shared" si="4"/>
        <v>30683936</v>
      </c>
      <c r="Y44" s="69">
        <f t="shared" si="4"/>
        <v>-24878108</v>
      </c>
      <c r="Z44" s="70">
        <f>+IF(X44&lt;&gt;0,+(Y44/X44)*100,0)</f>
        <v>-81.07860738596247</v>
      </c>
      <c r="AA44" s="67">
        <f>+AA42-AA43</f>
        <v>5070101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16703287</v>
      </c>
      <c r="D46" s="59">
        <f>SUM(D44:D45)</f>
        <v>0</v>
      </c>
      <c r="E46" s="60">
        <f t="shared" si="5"/>
        <v>3805745</v>
      </c>
      <c r="F46" s="61">
        <f t="shared" si="5"/>
        <v>5070101</v>
      </c>
      <c r="G46" s="61">
        <f t="shared" si="5"/>
        <v>16652798</v>
      </c>
      <c r="H46" s="61">
        <f t="shared" si="5"/>
        <v>-4855541</v>
      </c>
      <c r="I46" s="61">
        <f t="shared" si="5"/>
        <v>-5991429</v>
      </c>
      <c r="J46" s="61">
        <f t="shared" si="5"/>
        <v>5805828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5805828</v>
      </c>
      <c r="X46" s="61">
        <f t="shared" si="5"/>
        <v>30683936</v>
      </c>
      <c r="Y46" s="61">
        <f t="shared" si="5"/>
        <v>-24878108</v>
      </c>
      <c r="Z46" s="62">
        <f>+IF(X46&lt;&gt;0,+(Y46/X46)*100,0)</f>
        <v>-81.07860738596247</v>
      </c>
      <c r="AA46" s="59">
        <f>SUM(AA44:AA45)</f>
        <v>5070101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16703287</v>
      </c>
      <c r="D48" s="75">
        <f>SUM(D46:D47)</f>
        <v>0</v>
      </c>
      <c r="E48" s="76">
        <f t="shared" si="6"/>
        <v>3805745</v>
      </c>
      <c r="F48" s="77">
        <f t="shared" si="6"/>
        <v>5070101</v>
      </c>
      <c r="G48" s="77">
        <f t="shared" si="6"/>
        <v>16652798</v>
      </c>
      <c r="H48" s="78">
        <f t="shared" si="6"/>
        <v>-4855541</v>
      </c>
      <c r="I48" s="78">
        <f t="shared" si="6"/>
        <v>-5991429</v>
      </c>
      <c r="J48" s="78">
        <f t="shared" si="6"/>
        <v>5805828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5805828</v>
      </c>
      <c r="X48" s="78">
        <f t="shared" si="6"/>
        <v>30683936</v>
      </c>
      <c r="Y48" s="78">
        <f t="shared" si="6"/>
        <v>-24878108</v>
      </c>
      <c r="Z48" s="79">
        <f>+IF(X48&lt;&gt;0,+(Y48/X48)*100,0)</f>
        <v>-81.07860738596247</v>
      </c>
      <c r="AA48" s="80">
        <f>SUM(AA46:AA47)</f>
        <v>5070101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445631</v>
      </c>
      <c r="D11" s="6">
        <v>0</v>
      </c>
      <c r="E11" s="7">
        <v>456828</v>
      </c>
      <c r="F11" s="8">
        <v>456828</v>
      </c>
      <c r="G11" s="8">
        <v>179543</v>
      </c>
      <c r="H11" s="8">
        <v>278618</v>
      </c>
      <c r="I11" s="8">
        <v>114767</v>
      </c>
      <c r="J11" s="8">
        <v>572928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572928</v>
      </c>
      <c r="X11" s="8">
        <v>114207</v>
      </c>
      <c r="Y11" s="8">
        <v>458721</v>
      </c>
      <c r="Z11" s="2">
        <v>401.66</v>
      </c>
      <c r="AA11" s="6">
        <v>456828</v>
      </c>
    </row>
    <row r="12" spans="1:27" ht="12.75">
      <c r="A12" s="29" t="s">
        <v>39</v>
      </c>
      <c r="B12" s="33"/>
      <c r="C12" s="6">
        <v>12141537</v>
      </c>
      <c r="D12" s="6">
        <v>0</v>
      </c>
      <c r="E12" s="7">
        <v>12326790</v>
      </c>
      <c r="F12" s="8">
        <v>12326790</v>
      </c>
      <c r="G12" s="8">
        <v>1015924</v>
      </c>
      <c r="H12" s="8">
        <v>1409820</v>
      </c>
      <c r="I12" s="8">
        <v>1586124</v>
      </c>
      <c r="J12" s="8">
        <v>4011868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4011868</v>
      </c>
      <c r="X12" s="8">
        <v>3082115</v>
      </c>
      <c r="Y12" s="8">
        <v>929753</v>
      </c>
      <c r="Z12" s="2">
        <v>30.17</v>
      </c>
      <c r="AA12" s="6">
        <v>12326790</v>
      </c>
    </row>
    <row r="13" spans="1:27" ht="12.75">
      <c r="A13" s="27" t="s">
        <v>40</v>
      </c>
      <c r="B13" s="33"/>
      <c r="C13" s="6">
        <v>2187723</v>
      </c>
      <c r="D13" s="6">
        <v>0</v>
      </c>
      <c r="E13" s="7">
        <v>1200000</v>
      </c>
      <c r="F13" s="8">
        <v>1200000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300000</v>
      </c>
      <c r="Y13" s="8">
        <v>-300000</v>
      </c>
      <c r="Z13" s="2">
        <v>-100</v>
      </c>
      <c r="AA13" s="6">
        <v>1200000</v>
      </c>
    </row>
    <row r="14" spans="1:27" ht="12.75">
      <c r="A14" s="27" t="s">
        <v>41</v>
      </c>
      <c r="B14" s="33"/>
      <c r="C14" s="6">
        <v>1515</v>
      </c>
      <c r="D14" s="6">
        <v>0</v>
      </c>
      <c r="E14" s="7">
        <v>0</v>
      </c>
      <c r="F14" s="8">
        <v>0</v>
      </c>
      <c r="G14" s="8">
        <v>28</v>
      </c>
      <c r="H14" s="8">
        <v>0</v>
      </c>
      <c r="I14" s="8">
        <v>0</v>
      </c>
      <c r="J14" s="8">
        <v>28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</v>
      </c>
      <c r="X14" s="8">
        <v>24</v>
      </c>
      <c r="Y14" s="8">
        <v>4</v>
      </c>
      <c r="Z14" s="2">
        <v>16.67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136872</v>
      </c>
      <c r="D17" s="6">
        <v>0</v>
      </c>
      <c r="E17" s="7">
        <v>26000</v>
      </c>
      <c r="F17" s="8">
        <v>26000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6501</v>
      </c>
      <c r="Y17" s="8">
        <v>-6501</v>
      </c>
      <c r="Z17" s="2">
        <v>-100</v>
      </c>
      <c r="AA17" s="6">
        <v>26000</v>
      </c>
    </row>
    <row r="18" spans="1:27" ht="12.75">
      <c r="A18" s="29" t="s">
        <v>45</v>
      </c>
      <c r="B18" s="28"/>
      <c r="C18" s="6">
        <v>6591829</v>
      </c>
      <c r="D18" s="6">
        <v>0</v>
      </c>
      <c r="E18" s="7">
        <v>8259643</v>
      </c>
      <c r="F18" s="8">
        <v>8259643</v>
      </c>
      <c r="G18" s="8">
        <v>0</v>
      </c>
      <c r="H18" s="8">
        <v>539084</v>
      </c>
      <c r="I18" s="8">
        <v>539084</v>
      </c>
      <c r="J18" s="8">
        <v>1078168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1078168</v>
      </c>
      <c r="X18" s="8">
        <v>1674578</v>
      </c>
      <c r="Y18" s="8">
        <v>-596410</v>
      </c>
      <c r="Z18" s="2">
        <v>-35.62</v>
      </c>
      <c r="AA18" s="6">
        <v>8259643</v>
      </c>
    </row>
    <row r="19" spans="1:27" ht="12.75">
      <c r="A19" s="27" t="s">
        <v>46</v>
      </c>
      <c r="B19" s="33"/>
      <c r="C19" s="6">
        <v>130327060</v>
      </c>
      <c r="D19" s="6">
        <v>0</v>
      </c>
      <c r="E19" s="7">
        <v>126161063</v>
      </c>
      <c r="F19" s="8">
        <v>126161063</v>
      </c>
      <c r="G19" s="8">
        <v>21734000</v>
      </c>
      <c r="H19" s="8">
        <v>4667000</v>
      </c>
      <c r="I19" s="8">
        <v>12192261</v>
      </c>
      <c r="J19" s="8">
        <v>38593261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38593261</v>
      </c>
      <c r="X19" s="8">
        <v>29659533</v>
      </c>
      <c r="Y19" s="8">
        <v>8933728</v>
      </c>
      <c r="Z19" s="2">
        <v>30.12</v>
      </c>
      <c r="AA19" s="6">
        <v>126161063</v>
      </c>
    </row>
    <row r="20" spans="1:27" ht="12.75">
      <c r="A20" s="27" t="s">
        <v>47</v>
      </c>
      <c r="B20" s="33"/>
      <c r="C20" s="6">
        <v>8459729</v>
      </c>
      <c r="D20" s="6">
        <v>0</v>
      </c>
      <c r="E20" s="7">
        <v>6080978</v>
      </c>
      <c r="F20" s="30">
        <v>6080978</v>
      </c>
      <c r="G20" s="30">
        <v>193543</v>
      </c>
      <c r="H20" s="30">
        <v>497165</v>
      </c>
      <c r="I20" s="30">
        <v>61288</v>
      </c>
      <c r="J20" s="30">
        <v>751996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751996</v>
      </c>
      <c r="X20" s="30">
        <v>1506596</v>
      </c>
      <c r="Y20" s="30">
        <v>-754600</v>
      </c>
      <c r="Z20" s="31">
        <v>-50.09</v>
      </c>
      <c r="AA20" s="32">
        <v>6080978</v>
      </c>
    </row>
    <row r="21" spans="1:27" ht="12.75">
      <c r="A21" s="27" t="s">
        <v>48</v>
      </c>
      <c r="B21" s="33"/>
      <c r="C21" s="6">
        <v>3519000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163810896</v>
      </c>
      <c r="D22" s="37">
        <f>SUM(D5:D21)</f>
        <v>0</v>
      </c>
      <c r="E22" s="38">
        <f t="shared" si="0"/>
        <v>154511302</v>
      </c>
      <c r="F22" s="39">
        <f t="shared" si="0"/>
        <v>154511302</v>
      </c>
      <c r="G22" s="39">
        <f t="shared" si="0"/>
        <v>23123038</v>
      </c>
      <c r="H22" s="39">
        <f t="shared" si="0"/>
        <v>7391687</v>
      </c>
      <c r="I22" s="39">
        <f t="shared" si="0"/>
        <v>14493524</v>
      </c>
      <c r="J22" s="39">
        <f t="shared" si="0"/>
        <v>45008249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45008249</v>
      </c>
      <c r="X22" s="39">
        <f t="shared" si="0"/>
        <v>36343554</v>
      </c>
      <c r="Y22" s="39">
        <f t="shared" si="0"/>
        <v>8664695</v>
      </c>
      <c r="Z22" s="40">
        <f>+IF(X22&lt;&gt;0,+(Y22/X22)*100,0)</f>
        <v>23.841077842854887</v>
      </c>
      <c r="AA22" s="37">
        <f>SUM(AA5:AA21)</f>
        <v>154511302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77188071</v>
      </c>
      <c r="D25" s="6">
        <v>0</v>
      </c>
      <c r="E25" s="7">
        <v>93187955</v>
      </c>
      <c r="F25" s="8">
        <v>93187955</v>
      </c>
      <c r="G25" s="8">
        <v>6031092</v>
      </c>
      <c r="H25" s="8">
        <v>7637967</v>
      </c>
      <c r="I25" s="8">
        <v>7689291</v>
      </c>
      <c r="J25" s="8">
        <v>21358350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21358350</v>
      </c>
      <c r="X25" s="8">
        <v>22562439</v>
      </c>
      <c r="Y25" s="8">
        <v>-1204089</v>
      </c>
      <c r="Z25" s="2">
        <v>-5.34</v>
      </c>
      <c r="AA25" s="6">
        <v>93187955</v>
      </c>
    </row>
    <row r="26" spans="1:27" ht="12.75">
      <c r="A26" s="29" t="s">
        <v>52</v>
      </c>
      <c r="B26" s="28"/>
      <c r="C26" s="6">
        <v>5183118</v>
      </c>
      <c r="D26" s="6">
        <v>0</v>
      </c>
      <c r="E26" s="7">
        <v>5616668</v>
      </c>
      <c r="F26" s="8">
        <v>5616668</v>
      </c>
      <c r="G26" s="8">
        <v>435930</v>
      </c>
      <c r="H26" s="8">
        <v>164705</v>
      </c>
      <c r="I26" s="8">
        <v>503153</v>
      </c>
      <c r="J26" s="8">
        <v>1103788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1103788</v>
      </c>
      <c r="X26" s="8">
        <v>1447212</v>
      </c>
      <c r="Y26" s="8">
        <v>-343424</v>
      </c>
      <c r="Z26" s="2">
        <v>-23.73</v>
      </c>
      <c r="AA26" s="6">
        <v>5616668</v>
      </c>
    </row>
    <row r="27" spans="1:27" ht="12.75">
      <c r="A27" s="29" t="s">
        <v>53</v>
      </c>
      <c r="B27" s="28"/>
      <c r="C27" s="6">
        <v>81995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2727224</v>
      </c>
      <c r="D28" s="6">
        <v>0</v>
      </c>
      <c r="E28" s="7">
        <v>3101001</v>
      </c>
      <c r="F28" s="8">
        <v>3101001</v>
      </c>
      <c r="G28" s="8">
        <v>0</v>
      </c>
      <c r="H28" s="8">
        <v>164</v>
      </c>
      <c r="I28" s="8">
        <v>1496</v>
      </c>
      <c r="J28" s="8">
        <v>1660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1660</v>
      </c>
      <c r="X28" s="8">
        <v>797965</v>
      </c>
      <c r="Y28" s="8">
        <v>-796305</v>
      </c>
      <c r="Z28" s="2">
        <v>-99.79</v>
      </c>
      <c r="AA28" s="6">
        <v>3101001</v>
      </c>
    </row>
    <row r="29" spans="1:27" ht="12.75">
      <c r="A29" s="29" t="s">
        <v>55</v>
      </c>
      <c r="B29" s="28"/>
      <c r="C29" s="6">
        <v>7083411</v>
      </c>
      <c r="D29" s="6">
        <v>0</v>
      </c>
      <c r="E29" s="7">
        <v>258631</v>
      </c>
      <c r="F29" s="8">
        <v>258631</v>
      </c>
      <c r="G29" s="8">
        <v>0</v>
      </c>
      <c r="H29" s="8">
        <v>50611</v>
      </c>
      <c r="I29" s="8">
        <v>24906</v>
      </c>
      <c r="J29" s="8">
        <v>75517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75517</v>
      </c>
      <c r="X29" s="8">
        <v>66183</v>
      </c>
      <c r="Y29" s="8">
        <v>9334</v>
      </c>
      <c r="Z29" s="2">
        <v>14.1</v>
      </c>
      <c r="AA29" s="6">
        <v>258631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1946635</v>
      </c>
      <c r="D32" s="6">
        <v>0</v>
      </c>
      <c r="E32" s="7">
        <v>4224880</v>
      </c>
      <c r="F32" s="8">
        <v>4224880</v>
      </c>
      <c r="G32" s="8">
        <v>0</v>
      </c>
      <c r="H32" s="8">
        <v>962678</v>
      </c>
      <c r="I32" s="8">
        <v>834993</v>
      </c>
      <c r="J32" s="8">
        <v>1797671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1797671</v>
      </c>
      <c r="X32" s="8">
        <v>1056219</v>
      </c>
      <c r="Y32" s="8">
        <v>741452</v>
      </c>
      <c r="Z32" s="2">
        <v>70.2</v>
      </c>
      <c r="AA32" s="6">
        <v>4224880</v>
      </c>
    </row>
    <row r="33" spans="1:27" ht="12.75">
      <c r="A33" s="29" t="s">
        <v>59</v>
      </c>
      <c r="B33" s="28"/>
      <c r="C33" s="6">
        <v>17313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68237743</v>
      </c>
      <c r="D34" s="6">
        <v>0</v>
      </c>
      <c r="E34" s="7">
        <v>52069664</v>
      </c>
      <c r="F34" s="8">
        <v>52069664</v>
      </c>
      <c r="G34" s="8">
        <v>2156501</v>
      </c>
      <c r="H34" s="8">
        <v>4681896</v>
      </c>
      <c r="I34" s="8">
        <v>4969064</v>
      </c>
      <c r="J34" s="8">
        <v>11807461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11807461</v>
      </c>
      <c r="X34" s="8">
        <v>11494287</v>
      </c>
      <c r="Y34" s="8">
        <v>313174</v>
      </c>
      <c r="Z34" s="2">
        <v>2.72</v>
      </c>
      <c r="AA34" s="6">
        <v>52069664</v>
      </c>
    </row>
    <row r="35" spans="1:27" ht="12.75">
      <c r="A35" s="27" t="s">
        <v>61</v>
      </c>
      <c r="B35" s="33"/>
      <c r="C35" s="6">
        <v>393235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162858745</v>
      </c>
      <c r="D36" s="37">
        <f>SUM(D25:D35)</f>
        <v>0</v>
      </c>
      <c r="E36" s="38">
        <f t="shared" si="1"/>
        <v>158458799</v>
      </c>
      <c r="F36" s="39">
        <f t="shared" si="1"/>
        <v>158458799</v>
      </c>
      <c r="G36" s="39">
        <f t="shared" si="1"/>
        <v>8623523</v>
      </c>
      <c r="H36" s="39">
        <f t="shared" si="1"/>
        <v>13498021</v>
      </c>
      <c r="I36" s="39">
        <f t="shared" si="1"/>
        <v>14022903</v>
      </c>
      <c r="J36" s="39">
        <f t="shared" si="1"/>
        <v>36144447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36144447</v>
      </c>
      <c r="X36" s="39">
        <f t="shared" si="1"/>
        <v>37424305</v>
      </c>
      <c r="Y36" s="39">
        <f t="shared" si="1"/>
        <v>-1279858</v>
      </c>
      <c r="Z36" s="40">
        <f>+IF(X36&lt;&gt;0,+(Y36/X36)*100,0)</f>
        <v>-3.419857763557667</v>
      </c>
      <c r="AA36" s="37">
        <f>SUM(AA25:AA35)</f>
        <v>158458799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952151</v>
      </c>
      <c r="D38" s="50">
        <f>+D22-D36</f>
        <v>0</v>
      </c>
      <c r="E38" s="51">
        <f t="shared" si="2"/>
        <v>-3947497</v>
      </c>
      <c r="F38" s="52">
        <f t="shared" si="2"/>
        <v>-3947497</v>
      </c>
      <c r="G38" s="52">
        <f t="shared" si="2"/>
        <v>14499515</v>
      </c>
      <c r="H38" s="52">
        <f t="shared" si="2"/>
        <v>-6106334</v>
      </c>
      <c r="I38" s="52">
        <f t="shared" si="2"/>
        <v>470621</v>
      </c>
      <c r="J38" s="52">
        <f t="shared" si="2"/>
        <v>8863802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8863802</v>
      </c>
      <c r="X38" s="52">
        <f>IF(F22=F36,0,X22-X36)</f>
        <v>-1080751</v>
      </c>
      <c r="Y38" s="52">
        <f t="shared" si="2"/>
        <v>9944553</v>
      </c>
      <c r="Z38" s="53">
        <f>+IF(X38&lt;&gt;0,+(Y38/X38)*100,0)</f>
        <v>-920.1520979393033</v>
      </c>
      <c r="AA38" s="50">
        <f>+AA22-AA36</f>
        <v>-3947497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952151</v>
      </c>
      <c r="D42" s="59">
        <f>SUM(D38:D41)</f>
        <v>0</v>
      </c>
      <c r="E42" s="60">
        <f t="shared" si="3"/>
        <v>-3947497</v>
      </c>
      <c r="F42" s="61">
        <f t="shared" si="3"/>
        <v>-3947497</v>
      </c>
      <c r="G42" s="61">
        <f t="shared" si="3"/>
        <v>14499515</v>
      </c>
      <c r="H42" s="61">
        <f t="shared" si="3"/>
        <v>-6106334</v>
      </c>
      <c r="I42" s="61">
        <f t="shared" si="3"/>
        <v>470621</v>
      </c>
      <c r="J42" s="61">
        <f t="shared" si="3"/>
        <v>8863802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8863802</v>
      </c>
      <c r="X42" s="61">
        <f t="shared" si="3"/>
        <v>-1080751</v>
      </c>
      <c r="Y42" s="61">
        <f t="shared" si="3"/>
        <v>9944553</v>
      </c>
      <c r="Z42" s="62">
        <f>+IF(X42&lt;&gt;0,+(Y42/X42)*100,0)</f>
        <v>-920.1520979393033</v>
      </c>
      <c r="AA42" s="59">
        <f>SUM(AA38:AA41)</f>
        <v>-3947497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952151</v>
      </c>
      <c r="D44" s="67">
        <f>+D42-D43</f>
        <v>0</v>
      </c>
      <c r="E44" s="68">
        <f t="shared" si="4"/>
        <v>-3947497</v>
      </c>
      <c r="F44" s="69">
        <f t="shared" si="4"/>
        <v>-3947497</v>
      </c>
      <c r="G44" s="69">
        <f t="shared" si="4"/>
        <v>14499515</v>
      </c>
      <c r="H44" s="69">
        <f t="shared" si="4"/>
        <v>-6106334</v>
      </c>
      <c r="I44" s="69">
        <f t="shared" si="4"/>
        <v>470621</v>
      </c>
      <c r="J44" s="69">
        <f t="shared" si="4"/>
        <v>8863802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8863802</v>
      </c>
      <c r="X44" s="69">
        <f t="shared" si="4"/>
        <v>-1080751</v>
      </c>
      <c r="Y44" s="69">
        <f t="shared" si="4"/>
        <v>9944553</v>
      </c>
      <c r="Z44" s="70">
        <f>+IF(X44&lt;&gt;0,+(Y44/X44)*100,0)</f>
        <v>-920.1520979393033</v>
      </c>
      <c r="AA44" s="67">
        <f>+AA42-AA43</f>
        <v>-3947497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952151</v>
      </c>
      <c r="D46" s="59">
        <f>SUM(D44:D45)</f>
        <v>0</v>
      </c>
      <c r="E46" s="60">
        <f t="shared" si="5"/>
        <v>-3947497</v>
      </c>
      <c r="F46" s="61">
        <f t="shared" si="5"/>
        <v>-3947497</v>
      </c>
      <c r="G46" s="61">
        <f t="shared" si="5"/>
        <v>14499515</v>
      </c>
      <c r="H46" s="61">
        <f t="shared" si="5"/>
        <v>-6106334</v>
      </c>
      <c r="I46" s="61">
        <f t="shared" si="5"/>
        <v>470621</v>
      </c>
      <c r="J46" s="61">
        <f t="shared" si="5"/>
        <v>8863802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8863802</v>
      </c>
      <c r="X46" s="61">
        <f t="shared" si="5"/>
        <v>-1080751</v>
      </c>
      <c r="Y46" s="61">
        <f t="shared" si="5"/>
        <v>9944553</v>
      </c>
      <c r="Z46" s="62">
        <f>+IF(X46&lt;&gt;0,+(Y46/X46)*100,0)</f>
        <v>-920.1520979393033</v>
      </c>
      <c r="AA46" s="59">
        <f>SUM(AA44:AA45)</f>
        <v>-3947497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952151</v>
      </c>
      <c r="D48" s="75">
        <f>SUM(D46:D47)</f>
        <v>0</v>
      </c>
      <c r="E48" s="76">
        <f t="shared" si="6"/>
        <v>-3947497</v>
      </c>
      <c r="F48" s="77">
        <f t="shared" si="6"/>
        <v>-3947497</v>
      </c>
      <c r="G48" s="77">
        <f t="shared" si="6"/>
        <v>14499515</v>
      </c>
      <c r="H48" s="78">
        <f t="shared" si="6"/>
        <v>-6106334</v>
      </c>
      <c r="I48" s="78">
        <f t="shared" si="6"/>
        <v>470621</v>
      </c>
      <c r="J48" s="78">
        <f t="shared" si="6"/>
        <v>8863802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8863802</v>
      </c>
      <c r="X48" s="78">
        <f t="shared" si="6"/>
        <v>-1080751</v>
      </c>
      <c r="Y48" s="78">
        <f t="shared" si="6"/>
        <v>9944553</v>
      </c>
      <c r="Z48" s="79">
        <f>+IF(X48&lt;&gt;0,+(Y48/X48)*100,0)</f>
        <v>-920.1520979393033</v>
      </c>
      <c r="AA48" s="80">
        <f>SUM(AA46:AA47)</f>
        <v>-3947497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15063900</v>
      </c>
      <c r="F5" s="8">
        <v>15063900</v>
      </c>
      <c r="G5" s="8">
        <v>14905223</v>
      </c>
      <c r="H5" s="8">
        <v>-13680</v>
      </c>
      <c r="I5" s="8">
        <v>-1541</v>
      </c>
      <c r="J5" s="8">
        <v>14890002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14890002</v>
      </c>
      <c r="X5" s="8">
        <v>3745458</v>
      </c>
      <c r="Y5" s="8">
        <v>11144544</v>
      </c>
      <c r="Z5" s="2">
        <v>297.55</v>
      </c>
      <c r="AA5" s="6">
        <v>15063900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42579810</v>
      </c>
      <c r="F7" s="8">
        <v>42579810</v>
      </c>
      <c r="G7" s="8">
        <v>4166347</v>
      </c>
      <c r="H7" s="8">
        <v>2812588</v>
      </c>
      <c r="I7" s="8">
        <v>4104589</v>
      </c>
      <c r="J7" s="8">
        <v>11083524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11083524</v>
      </c>
      <c r="X7" s="8">
        <v>12239781</v>
      </c>
      <c r="Y7" s="8">
        <v>-1156257</v>
      </c>
      <c r="Z7" s="2">
        <v>-9.45</v>
      </c>
      <c r="AA7" s="6">
        <v>42579810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10970257</v>
      </c>
      <c r="F8" s="8">
        <v>10970257</v>
      </c>
      <c r="G8" s="8">
        <v>2333663</v>
      </c>
      <c r="H8" s="8">
        <v>538924</v>
      </c>
      <c r="I8" s="8">
        <v>103766</v>
      </c>
      <c r="J8" s="8">
        <v>2976353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2976353</v>
      </c>
      <c r="X8" s="8">
        <v>2385093</v>
      </c>
      <c r="Y8" s="8">
        <v>591260</v>
      </c>
      <c r="Z8" s="2">
        <v>24.79</v>
      </c>
      <c r="AA8" s="6">
        <v>10970257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7820320</v>
      </c>
      <c r="F9" s="8">
        <v>7820320</v>
      </c>
      <c r="G9" s="8">
        <v>3677692</v>
      </c>
      <c r="H9" s="8">
        <v>227136</v>
      </c>
      <c r="I9" s="8">
        <v>231940</v>
      </c>
      <c r="J9" s="8">
        <v>4136768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4136768</v>
      </c>
      <c r="X9" s="8">
        <v>1420932</v>
      </c>
      <c r="Y9" s="8">
        <v>2715836</v>
      </c>
      <c r="Z9" s="2">
        <v>191.13</v>
      </c>
      <c r="AA9" s="6">
        <v>7820320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5323640</v>
      </c>
      <c r="F10" s="30">
        <v>5323640</v>
      </c>
      <c r="G10" s="30">
        <v>487184</v>
      </c>
      <c r="H10" s="30">
        <v>476971</v>
      </c>
      <c r="I10" s="30">
        <v>468582</v>
      </c>
      <c r="J10" s="30">
        <v>1432737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1432737</v>
      </c>
      <c r="X10" s="30">
        <v>1385769</v>
      </c>
      <c r="Y10" s="30">
        <v>46968</v>
      </c>
      <c r="Z10" s="31">
        <v>3.39</v>
      </c>
      <c r="AA10" s="32">
        <v>5323640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170000</v>
      </c>
      <c r="F12" s="8">
        <v>170000</v>
      </c>
      <c r="G12" s="8">
        <v>35209</v>
      </c>
      <c r="H12" s="8">
        <v>35318</v>
      </c>
      <c r="I12" s="8">
        <v>38298</v>
      </c>
      <c r="J12" s="8">
        <v>108825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108825</v>
      </c>
      <c r="X12" s="8"/>
      <c r="Y12" s="8">
        <v>108825</v>
      </c>
      <c r="Z12" s="2">
        <v>0</v>
      </c>
      <c r="AA12" s="6">
        <v>170000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70000</v>
      </c>
      <c r="F13" s="8">
        <v>70000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17499</v>
      </c>
      <c r="Y13" s="8">
        <v>-17499</v>
      </c>
      <c r="Z13" s="2">
        <v>-100</v>
      </c>
      <c r="AA13" s="6">
        <v>70000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1170000</v>
      </c>
      <c r="F14" s="8">
        <v>1170000</v>
      </c>
      <c r="G14" s="8">
        <v>393298</v>
      </c>
      <c r="H14" s="8">
        <v>443144</v>
      </c>
      <c r="I14" s="8">
        <v>439725</v>
      </c>
      <c r="J14" s="8">
        <v>1276167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1276167</v>
      </c>
      <c r="X14" s="8">
        <v>287499</v>
      </c>
      <c r="Y14" s="8">
        <v>988668</v>
      </c>
      <c r="Z14" s="2">
        <v>343.89</v>
      </c>
      <c r="AA14" s="6">
        <v>1170000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2002000</v>
      </c>
      <c r="F16" s="8">
        <v>2002000</v>
      </c>
      <c r="G16" s="8">
        <v>4197</v>
      </c>
      <c r="H16" s="8">
        <v>0</v>
      </c>
      <c r="I16" s="8">
        <v>89581</v>
      </c>
      <c r="J16" s="8">
        <v>93778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93778</v>
      </c>
      <c r="X16" s="8">
        <v>125499</v>
      </c>
      <c r="Y16" s="8">
        <v>-31721</v>
      </c>
      <c r="Z16" s="2">
        <v>-25.28</v>
      </c>
      <c r="AA16" s="6">
        <v>2002000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280000</v>
      </c>
      <c r="F17" s="8">
        <v>280000</v>
      </c>
      <c r="G17" s="8">
        <v>12601</v>
      </c>
      <c r="H17" s="8">
        <v>9968</v>
      </c>
      <c r="I17" s="8">
        <v>16375</v>
      </c>
      <c r="J17" s="8">
        <v>38944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38944</v>
      </c>
      <c r="X17" s="8">
        <v>50001</v>
      </c>
      <c r="Y17" s="8">
        <v>-11057</v>
      </c>
      <c r="Z17" s="2">
        <v>-22.11</v>
      </c>
      <c r="AA17" s="6">
        <v>280000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700000</v>
      </c>
      <c r="F18" s="8">
        <v>700000</v>
      </c>
      <c r="G18" s="8">
        <v>0</v>
      </c>
      <c r="H18" s="8">
        <v>0</v>
      </c>
      <c r="I18" s="8">
        <v>93637</v>
      </c>
      <c r="J18" s="8">
        <v>93637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93637</v>
      </c>
      <c r="X18" s="8">
        <v>150000</v>
      </c>
      <c r="Y18" s="8">
        <v>-56363</v>
      </c>
      <c r="Z18" s="2">
        <v>-37.58</v>
      </c>
      <c r="AA18" s="6">
        <v>700000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40015150</v>
      </c>
      <c r="F19" s="8">
        <v>40015150</v>
      </c>
      <c r="G19" s="8">
        <v>0</v>
      </c>
      <c r="H19" s="8">
        <v>4071</v>
      </c>
      <c r="I19" s="8">
        <v>0</v>
      </c>
      <c r="J19" s="8">
        <v>4071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4071</v>
      </c>
      <c r="X19" s="8">
        <v>10003788</v>
      </c>
      <c r="Y19" s="8">
        <v>-9999717</v>
      </c>
      <c r="Z19" s="2">
        <v>-99.96</v>
      </c>
      <c r="AA19" s="6">
        <v>40015150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3115890</v>
      </c>
      <c r="F20" s="30">
        <v>3115890</v>
      </c>
      <c r="G20" s="30">
        <v>-32244</v>
      </c>
      <c r="H20" s="30">
        <v>-9460</v>
      </c>
      <c r="I20" s="30">
        <v>-29664</v>
      </c>
      <c r="J20" s="30">
        <v>-71368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-71368</v>
      </c>
      <c r="X20" s="30">
        <v>1489362</v>
      </c>
      <c r="Y20" s="30">
        <v>-1560730</v>
      </c>
      <c r="Z20" s="31">
        <v>-104.79</v>
      </c>
      <c r="AA20" s="32">
        <v>3115890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200000</v>
      </c>
      <c r="H21" s="8">
        <v>824</v>
      </c>
      <c r="I21" s="34">
        <v>0</v>
      </c>
      <c r="J21" s="8">
        <v>200824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200824</v>
      </c>
      <c r="X21" s="8"/>
      <c r="Y21" s="8">
        <v>200824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129280967</v>
      </c>
      <c r="F22" s="39">
        <f t="shared" si="0"/>
        <v>129280967</v>
      </c>
      <c r="G22" s="39">
        <f t="shared" si="0"/>
        <v>26183170</v>
      </c>
      <c r="H22" s="39">
        <f t="shared" si="0"/>
        <v>4525804</v>
      </c>
      <c r="I22" s="39">
        <f t="shared" si="0"/>
        <v>5555288</v>
      </c>
      <c r="J22" s="39">
        <f t="shared" si="0"/>
        <v>36264262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36264262</v>
      </c>
      <c r="X22" s="39">
        <f t="shared" si="0"/>
        <v>33300681</v>
      </c>
      <c r="Y22" s="39">
        <f t="shared" si="0"/>
        <v>2963581</v>
      </c>
      <c r="Z22" s="40">
        <f>+IF(X22&lt;&gt;0,+(Y22/X22)*100,0)</f>
        <v>8.899460644663693</v>
      </c>
      <c r="AA22" s="37">
        <f>SUM(AA5:AA21)</f>
        <v>129280967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50596870</v>
      </c>
      <c r="F25" s="8">
        <v>50596870</v>
      </c>
      <c r="G25" s="8">
        <v>3941585</v>
      </c>
      <c r="H25" s="8">
        <v>4154565</v>
      </c>
      <c r="I25" s="8">
        <v>3997920</v>
      </c>
      <c r="J25" s="8">
        <v>12094070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12094070</v>
      </c>
      <c r="X25" s="8">
        <v>11825700</v>
      </c>
      <c r="Y25" s="8">
        <v>268370</v>
      </c>
      <c r="Z25" s="2">
        <v>2.27</v>
      </c>
      <c r="AA25" s="6">
        <v>50596870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2925870</v>
      </c>
      <c r="F26" s="8">
        <v>2925870</v>
      </c>
      <c r="G26" s="8">
        <v>229677</v>
      </c>
      <c r="H26" s="8">
        <v>113582</v>
      </c>
      <c r="I26" s="8">
        <v>135447</v>
      </c>
      <c r="J26" s="8">
        <v>478706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478706</v>
      </c>
      <c r="X26" s="8">
        <v>731469</v>
      </c>
      <c r="Y26" s="8">
        <v>-252763</v>
      </c>
      <c r="Z26" s="2">
        <v>-34.56</v>
      </c>
      <c r="AA26" s="6">
        <v>2925870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15067260</v>
      </c>
      <c r="F27" s="8">
        <v>15067260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4036995</v>
      </c>
      <c r="Y27" s="8">
        <v>-4036995</v>
      </c>
      <c r="Z27" s="2">
        <v>-100</v>
      </c>
      <c r="AA27" s="6">
        <v>15067260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12766119</v>
      </c>
      <c r="F28" s="8">
        <v>12766119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3191529</v>
      </c>
      <c r="Y28" s="8">
        <v>-3191529</v>
      </c>
      <c r="Z28" s="2">
        <v>-100</v>
      </c>
      <c r="AA28" s="6">
        <v>12766119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1147130</v>
      </c>
      <c r="F29" s="8">
        <v>1147130</v>
      </c>
      <c r="G29" s="8">
        <v>0</v>
      </c>
      <c r="H29" s="8">
        <v>0</v>
      </c>
      <c r="I29" s="8">
        <v>31856</v>
      </c>
      <c r="J29" s="8">
        <v>31856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31856</v>
      </c>
      <c r="X29" s="8">
        <v>235008</v>
      </c>
      <c r="Y29" s="8">
        <v>-203152</v>
      </c>
      <c r="Z29" s="2">
        <v>-86.44</v>
      </c>
      <c r="AA29" s="6">
        <v>1147130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30719810</v>
      </c>
      <c r="F30" s="8">
        <v>30719810</v>
      </c>
      <c r="G30" s="8">
        <v>357991</v>
      </c>
      <c r="H30" s="8">
        <v>2655139</v>
      </c>
      <c r="I30" s="8">
        <v>1754386</v>
      </c>
      <c r="J30" s="8">
        <v>4767516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4767516</v>
      </c>
      <c r="X30" s="8">
        <v>7679952</v>
      </c>
      <c r="Y30" s="8">
        <v>-2912436</v>
      </c>
      <c r="Z30" s="2">
        <v>-37.92</v>
      </c>
      <c r="AA30" s="6">
        <v>30719810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2083554</v>
      </c>
      <c r="Y31" s="8">
        <v>-2083554</v>
      </c>
      <c r="Z31" s="2">
        <v>-100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227088</v>
      </c>
      <c r="H32" s="8">
        <v>362533</v>
      </c>
      <c r="I32" s="8">
        <v>46919</v>
      </c>
      <c r="J32" s="8">
        <v>636540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636540</v>
      </c>
      <c r="X32" s="8"/>
      <c r="Y32" s="8">
        <v>636540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150000</v>
      </c>
      <c r="I33" s="8">
        <v>7415</v>
      </c>
      <c r="J33" s="8">
        <v>157415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157415</v>
      </c>
      <c r="X33" s="8"/>
      <c r="Y33" s="8">
        <v>157415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33974971</v>
      </c>
      <c r="F34" s="8">
        <v>33974971</v>
      </c>
      <c r="G34" s="8">
        <v>475387</v>
      </c>
      <c r="H34" s="8">
        <v>522971</v>
      </c>
      <c r="I34" s="8">
        <v>443082</v>
      </c>
      <c r="J34" s="8">
        <v>1441440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1441440</v>
      </c>
      <c r="X34" s="8">
        <v>8430561</v>
      </c>
      <c r="Y34" s="8">
        <v>-6989121</v>
      </c>
      <c r="Z34" s="2">
        <v>-82.9</v>
      </c>
      <c r="AA34" s="6">
        <v>33974971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147198030</v>
      </c>
      <c r="F36" s="39">
        <f t="shared" si="1"/>
        <v>147198030</v>
      </c>
      <c r="G36" s="39">
        <f t="shared" si="1"/>
        <v>5231728</v>
      </c>
      <c r="H36" s="39">
        <f t="shared" si="1"/>
        <v>7958790</v>
      </c>
      <c r="I36" s="39">
        <f t="shared" si="1"/>
        <v>6417025</v>
      </c>
      <c r="J36" s="39">
        <f t="shared" si="1"/>
        <v>19607543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19607543</v>
      </c>
      <c r="X36" s="39">
        <f t="shared" si="1"/>
        <v>38214768</v>
      </c>
      <c r="Y36" s="39">
        <f t="shared" si="1"/>
        <v>-18607225</v>
      </c>
      <c r="Z36" s="40">
        <f>+IF(X36&lt;&gt;0,+(Y36/X36)*100,0)</f>
        <v>-48.69118922820623</v>
      </c>
      <c r="AA36" s="37">
        <f>SUM(AA25:AA35)</f>
        <v>147198030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-17917063</v>
      </c>
      <c r="F38" s="52">
        <f t="shared" si="2"/>
        <v>-17917063</v>
      </c>
      <c r="G38" s="52">
        <f t="shared" si="2"/>
        <v>20951442</v>
      </c>
      <c r="H38" s="52">
        <f t="shared" si="2"/>
        <v>-3432986</v>
      </c>
      <c r="I38" s="52">
        <f t="shared" si="2"/>
        <v>-861737</v>
      </c>
      <c r="J38" s="52">
        <f t="shared" si="2"/>
        <v>16656719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16656719</v>
      </c>
      <c r="X38" s="52">
        <f>IF(F22=F36,0,X22-X36)</f>
        <v>-4914087</v>
      </c>
      <c r="Y38" s="52">
        <f t="shared" si="2"/>
        <v>21570806</v>
      </c>
      <c r="Z38" s="53">
        <f>+IF(X38&lt;&gt;0,+(Y38/X38)*100,0)</f>
        <v>-438.95856951657555</v>
      </c>
      <c r="AA38" s="50">
        <f>+AA22-AA36</f>
        <v>-17917063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54479850</v>
      </c>
      <c r="F39" s="8">
        <v>54479850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23500000</v>
      </c>
      <c r="Y39" s="8">
        <v>-23500000</v>
      </c>
      <c r="Z39" s="2">
        <v>-100</v>
      </c>
      <c r="AA39" s="6">
        <v>54479850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-14930</v>
      </c>
      <c r="J41" s="8">
        <v>-14930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-14930</v>
      </c>
      <c r="X41" s="8"/>
      <c r="Y41" s="55">
        <v>-14930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36562787</v>
      </c>
      <c r="F42" s="61">
        <f t="shared" si="3"/>
        <v>36562787</v>
      </c>
      <c r="G42" s="61">
        <f t="shared" si="3"/>
        <v>20951442</v>
      </c>
      <c r="H42" s="61">
        <f t="shared" si="3"/>
        <v>-3432986</v>
      </c>
      <c r="I42" s="61">
        <f t="shared" si="3"/>
        <v>-876667</v>
      </c>
      <c r="J42" s="61">
        <f t="shared" si="3"/>
        <v>16641789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16641789</v>
      </c>
      <c r="X42" s="61">
        <f t="shared" si="3"/>
        <v>18585913</v>
      </c>
      <c r="Y42" s="61">
        <f t="shared" si="3"/>
        <v>-1944124</v>
      </c>
      <c r="Z42" s="62">
        <f>+IF(X42&lt;&gt;0,+(Y42/X42)*100,0)</f>
        <v>-10.46020176678972</v>
      </c>
      <c r="AA42" s="59">
        <f>SUM(AA38:AA41)</f>
        <v>36562787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36562787</v>
      </c>
      <c r="F44" s="69">
        <f t="shared" si="4"/>
        <v>36562787</v>
      </c>
      <c r="G44" s="69">
        <f t="shared" si="4"/>
        <v>20951442</v>
      </c>
      <c r="H44" s="69">
        <f t="shared" si="4"/>
        <v>-3432986</v>
      </c>
      <c r="I44" s="69">
        <f t="shared" si="4"/>
        <v>-876667</v>
      </c>
      <c r="J44" s="69">
        <f t="shared" si="4"/>
        <v>16641789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16641789</v>
      </c>
      <c r="X44" s="69">
        <f t="shared" si="4"/>
        <v>18585913</v>
      </c>
      <c r="Y44" s="69">
        <f t="shared" si="4"/>
        <v>-1944124</v>
      </c>
      <c r="Z44" s="70">
        <f>+IF(X44&lt;&gt;0,+(Y44/X44)*100,0)</f>
        <v>-10.46020176678972</v>
      </c>
      <c r="AA44" s="67">
        <f>+AA42-AA43</f>
        <v>36562787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36562787</v>
      </c>
      <c r="F46" s="61">
        <f t="shared" si="5"/>
        <v>36562787</v>
      </c>
      <c r="G46" s="61">
        <f t="shared" si="5"/>
        <v>20951442</v>
      </c>
      <c r="H46" s="61">
        <f t="shared" si="5"/>
        <v>-3432986</v>
      </c>
      <c r="I46" s="61">
        <f t="shared" si="5"/>
        <v>-876667</v>
      </c>
      <c r="J46" s="61">
        <f t="shared" si="5"/>
        <v>16641789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16641789</v>
      </c>
      <c r="X46" s="61">
        <f t="shared" si="5"/>
        <v>18585913</v>
      </c>
      <c r="Y46" s="61">
        <f t="shared" si="5"/>
        <v>-1944124</v>
      </c>
      <c r="Z46" s="62">
        <f>+IF(X46&lt;&gt;0,+(Y46/X46)*100,0)</f>
        <v>-10.46020176678972</v>
      </c>
      <c r="AA46" s="59">
        <f>SUM(AA44:AA45)</f>
        <v>36562787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36562787</v>
      </c>
      <c r="F48" s="77">
        <f t="shared" si="6"/>
        <v>36562787</v>
      </c>
      <c r="G48" s="77">
        <f t="shared" si="6"/>
        <v>20951442</v>
      </c>
      <c r="H48" s="78">
        <f t="shared" si="6"/>
        <v>-3432986</v>
      </c>
      <c r="I48" s="78">
        <f t="shared" si="6"/>
        <v>-876667</v>
      </c>
      <c r="J48" s="78">
        <f t="shared" si="6"/>
        <v>16641789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16641789</v>
      </c>
      <c r="X48" s="78">
        <f t="shared" si="6"/>
        <v>18585913</v>
      </c>
      <c r="Y48" s="78">
        <f t="shared" si="6"/>
        <v>-1944124</v>
      </c>
      <c r="Z48" s="79">
        <f>+IF(X48&lt;&gt;0,+(Y48/X48)*100,0)</f>
        <v>-10.46020176678972</v>
      </c>
      <c r="AA48" s="80">
        <f>SUM(AA46:AA47)</f>
        <v>36562787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36598498</v>
      </c>
      <c r="D5" s="6">
        <v>0</v>
      </c>
      <c r="E5" s="7">
        <v>43273951</v>
      </c>
      <c r="F5" s="8">
        <v>43273951</v>
      </c>
      <c r="G5" s="8">
        <v>14352527</v>
      </c>
      <c r="H5" s="8">
        <v>1450422</v>
      </c>
      <c r="I5" s="8">
        <v>2798437</v>
      </c>
      <c r="J5" s="8">
        <v>18601386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18601386</v>
      </c>
      <c r="X5" s="8">
        <v>19236109</v>
      </c>
      <c r="Y5" s="8">
        <v>-634723</v>
      </c>
      <c r="Z5" s="2">
        <v>-3.3</v>
      </c>
      <c r="AA5" s="6">
        <v>43273951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93772997</v>
      </c>
      <c r="D7" s="6">
        <v>0</v>
      </c>
      <c r="E7" s="7">
        <v>110222680</v>
      </c>
      <c r="F7" s="8">
        <v>110222680</v>
      </c>
      <c r="G7" s="8">
        <v>7974959</v>
      </c>
      <c r="H7" s="8">
        <v>8403101</v>
      </c>
      <c r="I7" s="8">
        <v>8083454</v>
      </c>
      <c r="J7" s="8">
        <v>24461514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24461514</v>
      </c>
      <c r="X7" s="8">
        <v>26368495</v>
      </c>
      <c r="Y7" s="8">
        <v>-1906981</v>
      </c>
      <c r="Z7" s="2">
        <v>-7.23</v>
      </c>
      <c r="AA7" s="6">
        <v>110222680</v>
      </c>
    </row>
    <row r="8" spans="1:27" ht="12.75">
      <c r="A8" s="29" t="s">
        <v>35</v>
      </c>
      <c r="B8" s="28"/>
      <c r="C8" s="6">
        <v>15164646</v>
      </c>
      <c r="D8" s="6">
        <v>0</v>
      </c>
      <c r="E8" s="7">
        <v>18372299</v>
      </c>
      <c r="F8" s="8">
        <v>18372299</v>
      </c>
      <c r="G8" s="8">
        <v>901088</v>
      </c>
      <c r="H8" s="8">
        <v>3954272</v>
      </c>
      <c r="I8" s="8">
        <v>-2025802</v>
      </c>
      <c r="J8" s="8">
        <v>2829558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2829558</v>
      </c>
      <c r="X8" s="8">
        <v>3334286</v>
      </c>
      <c r="Y8" s="8">
        <v>-504728</v>
      </c>
      <c r="Z8" s="2">
        <v>-15.14</v>
      </c>
      <c r="AA8" s="6">
        <v>18372299</v>
      </c>
    </row>
    <row r="9" spans="1:27" ht="12.75">
      <c r="A9" s="29" t="s">
        <v>36</v>
      </c>
      <c r="B9" s="28"/>
      <c r="C9" s="6">
        <v>12974262</v>
      </c>
      <c r="D9" s="6">
        <v>0</v>
      </c>
      <c r="E9" s="7">
        <v>14837145</v>
      </c>
      <c r="F9" s="8">
        <v>14837145</v>
      </c>
      <c r="G9" s="8">
        <v>1214920</v>
      </c>
      <c r="H9" s="8">
        <v>1193482</v>
      </c>
      <c r="I9" s="8">
        <v>1176682</v>
      </c>
      <c r="J9" s="8">
        <v>3585084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3585084</v>
      </c>
      <c r="X9" s="8">
        <v>3709287</v>
      </c>
      <c r="Y9" s="8">
        <v>-124203</v>
      </c>
      <c r="Z9" s="2">
        <v>-3.35</v>
      </c>
      <c r="AA9" s="6">
        <v>14837145</v>
      </c>
    </row>
    <row r="10" spans="1:27" ht="12.75">
      <c r="A10" s="29" t="s">
        <v>37</v>
      </c>
      <c r="B10" s="28"/>
      <c r="C10" s="6">
        <v>13310190</v>
      </c>
      <c r="D10" s="6">
        <v>0</v>
      </c>
      <c r="E10" s="7">
        <v>14784317</v>
      </c>
      <c r="F10" s="30">
        <v>14784317</v>
      </c>
      <c r="G10" s="30">
        <v>1255024</v>
      </c>
      <c r="H10" s="30">
        <v>1226715</v>
      </c>
      <c r="I10" s="30">
        <v>1215290</v>
      </c>
      <c r="J10" s="30">
        <v>3697029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3697029</v>
      </c>
      <c r="X10" s="30">
        <v>3696078</v>
      </c>
      <c r="Y10" s="30">
        <v>951</v>
      </c>
      <c r="Z10" s="31">
        <v>0.03</v>
      </c>
      <c r="AA10" s="32">
        <v>14784317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3982559</v>
      </c>
      <c r="D12" s="6">
        <v>0</v>
      </c>
      <c r="E12" s="7">
        <v>3882083</v>
      </c>
      <c r="F12" s="8">
        <v>3882083</v>
      </c>
      <c r="G12" s="8">
        <v>220841</v>
      </c>
      <c r="H12" s="8">
        <v>275603</v>
      </c>
      <c r="I12" s="8">
        <v>436821</v>
      </c>
      <c r="J12" s="8">
        <v>933265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933265</v>
      </c>
      <c r="X12" s="8">
        <v>649286</v>
      </c>
      <c r="Y12" s="8">
        <v>283979</v>
      </c>
      <c r="Z12" s="2">
        <v>43.74</v>
      </c>
      <c r="AA12" s="6">
        <v>3882083</v>
      </c>
    </row>
    <row r="13" spans="1:27" ht="12.75">
      <c r="A13" s="27" t="s">
        <v>40</v>
      </c>
      <c r="B13" s="33"/>
      <c r="C13" s="6">
        <v>1603629</v>
      </c>
      <c r="D13" s="6">
        <v>0</v>
      </c>
      <c r="E13" s="7">
        <v>1117987</v>
      </c>
      <c r="F13" s="8">
        <v>1117987</v>
      </c>
      <c r="G13" s="8">
        <v>118806</v>
      </c>
      <c r="H13" s="8">
        <v>128930</v>
      </c>
      <c r="I13" s="8">
        <v>124444</v>
      </c>
      <c r="J13" s="8">
        <v>372180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372180</v>
      </c>
      <c r="X13" s="8">
        <v>279498</v>
      </c>
      <c r="Y13" s="8">
        <v>92682</v>
      </c>
      <c r="Z13" s="2">
        <v>33.16</v>
      </c>
      <c r="AA13" s="6">
        <v>1117987</v>
      </c>
    </row>
    <row r="14" spans="1:27" ht="12.75">
      <c r="A14" s="27" t="s">
        <v>41</v>
      </c>
      <c r="B14" s="33"/>
      <c r="C14" s="6">
        <v>3124535</v>
      </c>
      <c r="D14" s="6">
        <v>0</v>
      </c>
      <c r="E14" s="7">
        <v>2971528</v>
      </c>
      <c r="F14" s="8">
        <v>2971528</v>
      </c>
      <c r="G14" s="8">
        <v>246798</v>
      </c>
      <c r="H14" s="8">
        <v>231996</v>
      </c>
      <c r="I14" s="8">
        <v>257556</v>
      </c>
      <c r="J14" s="8">
        <v>736350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736350</v>
      </c>
      <c r="X14" s="8">
        <v>742881</v>
      </c>
      <c r="Y14" s="8">
        <v>-6531</v>
      </c>
      <c r="Z14" s="2">
        <v>-0.88</v>
      </c>
      <c r="AA14" s="6">
        <v>2971528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3474876</v>
      </c>
      <c r="D16" s="6">
        <v>0</v>
      </c>
      <c r="E16" s="7">
        <v>2382572</v>
      </c>
      <c r="F16" s="8">
        <v>2382572</v>
      </c>
      <c r="G16" s="8">
        <v>127792</v>
      </c>
      <c r="H16" s="8">
        <v>76740</v>
      </c>
      <c r="I16" s="8">
        <v>19414</v>
      </c>
      <c r="J16" s="8">
        <v>223946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223946</v>
      </c>
      <c r="X16" s="8">
        <v>595644</v>
      </c>
      <c r="Y16" s="8">
        <v>-371698</v>
      </c>
      <c r="Z16" s="2">
        <v>-62.4</v>
      </c>
      <c r="AA16" s="6">
        <v>2382572</v>
      </c>
    </row>
    <row r="17" spans="1:27" ht="12.75">
      <c r="A17" s="27" t="s">
        <v>44</v>
      </c>
      <c r="B17" s="33"/>
      <c r="C17" s="6">
        <v>1122173</v>
      </c>
      <c r="D17" s="6">
        <v>0</v>
      </c>
      <c r="E17" s="7">
        <v>1243207</v>
      </c>
      <c r="F17" s="8">
        <v>1243207</v>
      </c>
      <c r="G17" s="8">
        <v>20991</v>
      </c>
      <c r="H17" s="8">
        <v>183454</v>
      </c>
      <c r="I17" s="8">
        <v>147384</v>
      </c>
      <c r="J17" s="8">
        <v>351829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351829</v>
      </c>
      <c r="X17" s="8">
        <v>510366</v>
      </c>
      <c r="Y17" s="8">
        <v>-158537</v>
      </c>
      <c r="Z17" s="2">
        <v>-31.06</v>
      </c>
      <c r="AA17" s="6">
        <v>1243207</v>
      </c>
    </row>
    <row r="18" spans="1:27" ht="12.75">
      <c r="A18" s="29" t="s">
        <v>45</v>
      </c>
      <c r="B18" s="28"/>
      <c r="C18" s="6">
        <v>2628230</v>
      </c>
      <c r="D18" s="6">
        <v>0</v>
      </c>
      <c r="E18" s="7">
        <v>2886274</v>
      </c>
      <c r="F18" s="8">
        <v>2886274</v>
      </c>
      <c r="G18" s="8">
        <v>-797679</v>
      </c>
      <c r="H18" s="8">
        <v>861335</v>
      </c>
      <c r="I18" s="8">
        <v>279655</v>
      </c>
      <c r="J18" s="8">
        <v>343311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343311</v>
      </c>
      <c r="X18" s="8">
        <v>721569</v>
      </c>
      <c r="Y18" s="8">
        <v>-378258</v>
      </c>
      <c r="Z18" s="2">
        <v>-52.42</v>
      </c>
      <c r="AA18" s="6">
        <v>2886274</v>
      </c>
    </row>
    <row r="19" spans="1:27" ht="12.75">
      <c r="A19" s="27" t="s">
        <v>46</v>
      </c>
      <c r="B19" s="33"/>
      <c r="C19" s="6">
        <v>52131111</v>
      </c>
      <c r="D19" s="6">
        <v>0</v>
      </c>
      <c r="E19" s="7">
        <v>52951224</v>
      </c>
      <c r="F19" s="8">
        <v>52951224</v>
      </c>
      <c r="G19" s="8">
        <v>18375000</v>
      </c>
      <c r="H19" s="8">
        <v>0</v>
      </c>
      <c r="I19" s="8">
        <v>0</v>
      </c>
      <c r="J19" s="8">
        <v>18375000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18375000</v>
      </c>
      <c r="X19" s="8">
        <v>13237806</v>
      </c>
      <c r="Y19" s="8">
        <v>5137194</v>
      </c>
      <c r="Z19" s="2">
        <v>38.81</v>
      </c>
      <c r="AA19" s="6">
        <v>52951224</v>
      </c>
    </row>
    <row r="20" spans="1:27" ht="12.75">
      <c r="A20" s="27" t="s">
        <v>47</v>
      </c>
      <c r="B20" s="33"/>
      <c r="C20" s="6">
        <v>4559032</v>
      </c>
      <c r="D20" s="6">
        <v>0</v>
      </c>
      <c r="E20" s="7">
        <v>2742926</v>
      </c>
      <c r="F20" s="30">
        <v>2742926</v>
      </c>
      <c r="G20" s="30">
        <v>124765</v>
      </c>
      <c r="H20" s="30">
        <v>91016</v>
      </c>
      <c r="I20" s="30">
        <v>131256</v>
      </c>
      <c r="J20" s="30">
        <v>347037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347037</v>
      </c>
      <c r="X20" s="30">
        <v>486168</v>
      </c>
      <c r="Y20" s="30">
        <v>-139131</v>
      </c>
      <c r="Z20" s="31">
        <v>-28.62</v>
      </c>
      <c r="AA20" s="32">
        <v>2742926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4092374</v>
      </c>
      <c r="F21" s="8">
        <v>4092374</v>
      </c>
      <c r="G21" s="8">
        <v>30702</v>
      </c>
      <c r="H21" s="8">
        <v>128246</v>
      </c>
      <c r="I21" s="34">
        <v>89035</v>
      </c>
      <c r="J21" s="8">
        <v>247983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247983</v>
      </c>
      <c r="X21" s="8">
        <v>1023093</v>
      </c>
      <c r="Y21" s="8">
        <v>-775110</v>
      </c>
      <c r="Z21" s="2">
        <v>-75.76</v>
      </c>
      <c r="AA21" s="6">
        <v>4092374</v>
      </c>
    </row>
    <row r="22" spans="1:27" ht="24.75" customHeight="1">
      <c r="A22" s="35" t="s">
        <v>49</v>
      </c>
      <c r="B22" s="36"/>
      <c r="C22" s="37">
        <f aca="true" t="shared" si="0" ref="C22:Y22">SUM(C5:C21)</f>
        <v>244446738</v>
      </c>
      <c r="D22" s="37">
        <f>SUM(D5:D21)</f>
        <v>0</v>
      </c>
      <c r="E22" s="38">
        <f t="shared" si="0"/>
        <v>275760567</v>
      </c>
      <c r="F22" s="39">
        <f t="shared" si="0"/>
        <v>275760567</v>
      </c>
      <c r="G22" s="39">
        <f t="shared" si="0"/>
        <v>44166534</v>
      </c>
      <c r="H22" s="39">
        <f t="shared" si="0"/>
        <v>18205312</v>
      </c>
      <c r="I22" s="39">
        <f t="shared" si="0"/>
        <v>12733626</v>
      </c>
      <c r="J22" s="39">
        <f t="shared" si="0"/>
        <v>75105472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75105472</v>
      </c>
      <c r="X22" s="39">
        <f t="shared" si="0"/>
        <v>74590566</v>
      </c>
      <c r="Y22" s="39">
        <f t="shared" si="0"/>
        <v>514906</v>
      </c>
      <c r="Z22" s="40">
        <f>+IF(X22&lt;&gt;0,+(Y22/X22)*100,0)</f>
        <v>0.6903098174640476</v>
      </c>
      <c r="AA22" s="37">
        <f>SUM(AA5:AA21)</f>
        <v>275760567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93529498</v>
      </c>
      <c r="D25" s="6">
        <v>0</v>
      </c>
      <c r="E25" s="7">
        <v>101585796</v>
      </c>
      <c r="F25" s="8">
        <v>101585796</v>
      </c>
      <c r="G25" s="8">
        <v>6654925</v>
      </c>
      <c r="H25" s="8">
        <v>7951616</v>
      </c>
      <c r="I25" s="8">
        <v>7490164</v>
      </c>
      <c r="J25" s="8">
        <v>22096705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22096705</v>
      </c>
      <c r="X25" s="8">
        <v>23391651</v>
      </c>
      <c r="Y25" s="8">
        <v>-1294946</v>
      </c>
      <c r="Z25" s="2">
        <v>-5.54</v>
      </c>
      <c r="AA25" s="6">
        <v>101585796</v>
      </c>
    </row>
    <row r="26" spans="1:27" ht="12.75">
      <c r="A26" s="29" t="s">
        <v>52</v>
      </c>
      <c r="B26" s="28"/>
      <c r="C26" s="6">
        <v>5907831</v>
      </c>
      <c r="D26" s="6">
        <v>0</v>
      </c>
      <c r="E26" s="7">
        <v>6468707</v>
      </c>
      <c r="F26" s="8">
        <v>6468707</v>
      </c>
      <c r="G26" s="8">
        <v>503809</v>
      </c>
      <c r="H26" s="8">
        <v>455350</v>
      </c>
      <c r="I26" s="8">
        <v>503809</v>
      </c>
      <c r="J26" s="8">
        <v>1462968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1462968</v>
      </c>
      <c r="X26" s="8">
        <v>1542999</v>
      </c>
      <c r="Y26" s="8">
        <v>-80031</v>
      </c>
      <c r="Z26" s="2">
        <v>-5.19</v>
      </c>
      <c r="AA26" s="6">
        <v>6468707</v>
      </c>
    </row>
    <row r="27" spans="1:27" ht="12.75">
      <c r="A27" s="29" t="s">
        <v>53</v>
      </c>
      <c r="B27" s="28"/>
      <c r="C27" s="6">
        <v>11551089</v>
      </c>
      <c r="D27" s="6">
        <v>0</v>
      </c>
      <c r="E27" s="7">
        <v>15700000</v>
      </c>
      <c r="F27" s="8">
        <v>15700000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3924999</v>
      </c>
      <c r="Y27" s="8">
        <v>-3924999</v>
      </c>
      <c r="Z27" s="2">
        <v>-100</v>
      </c>
      <c r="AA27" s="6">
        <v>15700000</v>
      </c>
    </row>
    <row r="28" spans="1:27" ht="12.75">
      <c r="A28" s="29" t="s">
        <v>54</v>
      </c>
      <c r="B28" s="28"/>
      <c r="C28" s="6">
        <v>12884744</v>
      </c>
      <c r="D28" s="6">
        <v>0</v>
      </c>
      <c r="E28" s="7">
        <v>12528767</v>
      </c>
      <c r="F28" s="8">
        <v>12528767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3089232</v>
      </c>
      <c r="Y28" s="8">
        <v>-3089232</v>
      </c>
      <c r="Z28" s="2">
        <v>-100</v>
      </c>
      <c r="AA28" s="6">
        <v>12528767</v>
      </c>
    </row>
    <row r="29" spans="1:27" ht="12.75">
      <c r="A29" s="29" t="s">
        <v>55</v>
      </c>
      <c r="B29" s="28"/>
      <c r="C29" s="6">
        <v>8357838</v>
      </c>
      <c r="D29" s="6">
        <v>0</v>
      </c>
      <c r="E29" s="7">
        <v>8593978</v>
      </c>
      <c r="F29" s="8">
        <v>8593978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1484835</v>
      </c>
      <c r="Y29" s="8">
        <v>-1484835</v>
      </c>
      <c r="Z29" s="2">
        <v>-100</v>
      </c>
      <c r="AA29" s="6">
        <v>8593978</v>
      </c>
    </row>
    <row r="30" spans="1:27" ht="12.75">
      <c r="A30" s="29" t="s">
        <v>56</v>
      </c>
      <c r="B30" s="28"/>
      <c r="C30" s="6">
        <v>82655571</v>
      </c>
      <c r="D30" s="6">
        <v>0</v>
      </c>
      <c r="E30" s="7">
        <v>89661814</v>
      </c>
      <c r="F30" s="8">
        <v>89661814</v>
      </c>
      <c r="G30" s="8">
        <v>6287966</v>
      </c>
      <c r="H30" s="8">
        <v>9603955</v>
      </c>
      <c r="I30" s="8">
        <v>10760753</v>
      </c>
      <c r="J30" s="8">
        <v>26652674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26652674</v>
      </c>
      <c r="X30" s="8">
        <v>22415454</v>
      </c>
      <c r="Y30" s="8">
        <v>4237220</v>
      </c>
      <c r="Z30" s="2">
        <v>18.9</v>
      </c>
      <c r="AA30" s="6">
        <v>89661814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128560</v>
      </c>
      <c r="F32" s="8">
        <v>128560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32139</v>
      </c>
      <c r="Y32" s="8">
        <v>-32139</v>
      </c>
      <c r="Z32" s="2">
        <v>-100</v>
      </c>
      <c r="AA32" s="6">
        <v>128560</v>
      </c>
    </row>
    <row r="33" spans="1:27" ht="12.75">
      <c r="A33" s="29" t="s">
        <v>59</v>
      </c>
      <c r="B33" s="28"/>
      <c r="C33" s="6">
        <v>956876</v>
      </c>
      <c r="D33" s="6">
        <v>0</v>
      </c>
      <c r="E33" s="7">
        <v>1037671</v>
      </c>
      <c r="F33" s="8">
        <v>1037671</v>
      </c>
      <c r="G33" s="8">
        <v>1526</v>
      </c>
      <c r="H33" s="8">
        <v>1600</v>
      </c>
      <c r="I33" s="8">
        <v>1491</v>
      </c>
      <c r="J33" s="8">
        <v>4617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4617</v>
      </c>
      <c r="X33" s="8">
        <v>259418</v>
      </c>
      <c r="Y33" s="8">
        <v>-254801</v>
      </c>
      <c r="Z33" s="2">
        <v>-98.22</v>
      </c>
      <c r="AA33" s="6">
        <v>1037671</v>
      </c>
    </row>
    <row r="34" spans="1:27" ht="12.75">
      <c r="A34" s="29" t="s">
        <v>60</v>
      </c>
      <c r="B34" s="28"/>
      <c r="C34" s="6">
        <v>37736032</v>
      </c>
      <c r="D34" s="6">
        <v>0</v>
      </c>
      <c r="E34" s="7">
        <v>36666282</v>
      </c>
      <c r="F34" s="8">
        <v>36666282</v>
      </c>
      <c r="G34" s="8">
        <v>951352</v>
      </c>
      <c r="H34" s="8">
        <v>2968872</v>
      </c>
      <c r="I34" s="8">
        <v>3846129</v>
      </c>
      <c r="J34" s="8">
        <v>7766353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7766353</v>
      </c>
      <c r="X34" s="8">
        <v>10055295</v>
      </c>
      <c r="Y34" s="8">
        <v>-2288942</v>
      </c>
      <c r="Z34" s="2">
        <v>-22.76</v>
      </c>
      <c r="AA34" s="6">
        <v>36666282</v>
      </c>
    </row>
    <row r="35" spans="1:27" ht="12.75">
      <c r="A35" s="27" t="s">
        <v>61</v>
      </c>
      <c r="B35" s="33"/>
      <c r="C35" s="6">
        <v>1454507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255033986</v>
      </c>
      <c r="D36" s="37">
        <f>SUM(D25:D35)</f>
        <v>0</v>
      </c>
      <c r="E36" s="38">
        <f t="shared" si="1"/>
        <v>272371575</v>
      </c>
      <c r="F36" s="39">
        <f t="shared" si="1"/>
        <v>272371575</v>
      </c>
      <c r="G36" s="39">
        <f t="shared" si="1"/>
        <v>14399578</v>
      </c>
      <c r="H36" s="39">
        <f t="shared" si="1"/>
        <v>20981393</v>
      </c>
      <c r="I36" s="39">
        <f t="shared" si="1"/>
        <v>22602346</v>
      </c>
      <c r="J36" s="39">
        <f t="shared" si="1"/>
        <v>57983317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57983317</v>
      </c>
      <c r="X36" s="39">
        <f t="shared" si="1"/>
        <v>66196022</v>
      </c>
      <c r="Y36" s="39">
        <f t="shared" si="1"/>
        <v>-8212705</v>
      </c>
      <c r="Z36" s="40">
        <f>+IF(X36&lt;&gt;0,+(Y36/X36)*100,0)</f>
        <v>-12.40664431466894</v>
      </c>
      <c r="AA36" s="37">
        <f>SUM(AA25:AA35)</f>
        <v>272371575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-10587248</v>
      </c>
      <c r="D38" s="50">
        <f>+D22-D36</f>
        <v>0</v>
      </c>
      <c r="E38" s="51">
        <f t="shared" si="2"/>
        <v>3388992</v>
      </c>
      <c r="F38" s="52">
        <f t="shared" si="2"/>
        <v>3388992</v>
      </c>
      <c r="G38" s="52">
        <f t="shared" si="2"/>
        <v>29766956</v>
      </c>
      <c r="H38" s="52">
        <f t="shared" si="2"/>
        <v>-2776081</v>
      </c>
      <c r="I38" s="52">
        <f t="shared" si="2"/>
        <v>-9868720</v>
      </c>
      <c r="J38" s="52">
        <f t="shared" si="2"/>
        <v>17122155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17122155</v>
      </c>
      <c r="X38" s="52">
        <f>IF(F22=F36,0,X22-X36)</f>
        <v>8394544</v>
      </c>
      <c r="Y38" s="52">
        <f t="shared" si="2"/>
        <v>8727611</v>
      </c>
      <c r="Z38" s="53">
        <f>+IF(X38&lt;&gt;0,+(Y38/X38)*100,0)</f>
        <v>103.96766042324634</v>
      </c>
      <c r="AA38" s="50">
        <f>+AA22-AA36</f>
        <v>3388992</v>
      </c>
    </row>
    <row r="39" spans="1:27" ht="12.75">
      <c r="A39" s="27" t="s">
        <v>64</v>
      </c>
      <c r="B39" s="33"/>
      <c r="C39" s="6">
        <v>25497322</v>
      </c>
      <c r="D39" s="6">
        <v>0</v>
      </c>
      <c r="E39" s="7">
        <v>23702776</v>
      </c>
      <c r="F39" s="8">
        <v>23702776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5925693</v>
      </c>
      <c r="Y39" s="8">
        <v>-5925693</v>
      </c>
      <c r="Z39" s="2">
        <v>-100</v>
      </c>
      <c r="AA39" s="6">
        <v>23702776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-27281333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-12371259</v>
      </c>
      <c r="D42" s="59">
        <f>SUM(D38:D41)</f>
        <v>0</v>
      </c>
      <c r="E42" s="60">
        <f t="shared" si="3"/>
        <v>27091768</v>
      </c>
      <c r="F42" s="61">
        <f t="shared" si="3"/>
        <v>27091768</v>
      </c>
      <c r="G42" s="61">
        <f t="shared" si="3"/>
        <v>29766956</v>
      </c>
      <c r="H42" s="61">
        <f t="shared" si="3"/>
        <v>-2776081</v>
      </c>
      <c r="I42" s="61">
        <f t="shared" si="3"/>
        <v>-9868720</v>
      </c>
      <c r="J42" s="61">
        <f t="shared" si="3"/>
        <v>17122155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17122155</v>
      </c>
      <c r="X42" s="61">
        <f t="shared" si="3"/>
        <v>14320237</v>
      </c>
      <c r="Y42" s="61">
        <f t="shared" si="3"/>
        <v>2801918</v>
      </c>
      <c r="Z42" s="62">
        <f>+IF(X42&lt;&gt;0,+(Y42/X42)*100,0)</f>
        <v>19.56614265532058</v>
      </c>
      <c r="AA42" s="59">
        <f>SUM(AA38:AA41)</f>
        <v>27091768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-12371259</v>
      </c>
      <c r="D44" s="67">
        <f>+D42-D43</f>
        <v>0</v>
      </c>
      <c r="E44" s="68">
        <f t="shared" si="4"/>
        <v>27091768</v>
      </c>
      <c r="F44" s="69">
        <f t="shared" si="4"/>
        <v>27091768</v>
      </c>
      <c r="G44" s="69">
        <f t="shared" si="4"/>
        <v>29766956</v>
      </c>
      <c r="H44" s="69">
        <f t="shared" si="4"/>
        <v>-2776081</v>
      </c>
      <c r="I44" s="69">
        <f t="shared" si="4"/>
        <v>-9868720</v>
      </c>
      <c r="J44" s="69">
        <f t="shared" si="4"/>
        <v>17122155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17122155</v>
      </c>
      <c r="X44" s="69">
        <f t="shared" si="4"/>
        <v>14320237</v>
      </c>
      <c r="Y44" s="69">
        <f t="shared" si="4"/>
        <v>2801918</v>
      </c>
      <c r="Z44" s="70">
        <f>+IF(X44&lt;&gt;0,+(Y44/X44)*100,0)</f>
        <v>19.56614265532058</v>
      </c>
      <c r="AA44" s="67">
        <f>+AA42-AA43</f>
        <v>27091768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-12371259</v>
      </c>
      <c r="D46" s="59">
        <f>SUM(D44:D45)</f>
        <v>0</v>
      </c>
      <c r="E46" s="60">
        <f t="shared" si="5"/>
        <v>27091768</v>
      </c>
      <c r="F46" s="61">
        <f t="shared" si="5"/>
        <v>27091768</v>
      </c>
      <c r="G46" s="61">
        <f t="shared" si="5"/>
        <v>29766956</v>
      </c>
      <c r="H46" s="61">
        <f t="shared" si="5"/>
        <v>-2776081</v>
      </c>
      <c r="I46" s="61">
        <f t="shared" si="5"/>
        <v>-9868720</v>
      </c>
      <c r="J46" s="61">
        <f t="shared" si="5"/>
        <v>17122155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17122155</v>
      </c>
      <c r="X46" s="61">
        <f t="shared" si="5"/>
        <v>14320237</v>
      </c>
      <c r="Y46" s="61">
        <f t="shared" si="5"/>
        <v>2801918</v>
      </c>
      <c r="Z46" s="62">
        <f>+IF(X46&lt;&gt;0,+(Y46/X46)*100,0)</f>
        <v>19.56614265532058</v>
      </c>
      <c r="AA46" s="59">
        <f>SUM(AA44:AA45)</f>
        <v>27091768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-12371259</v>
      </c>
      <c r="D48" s="75">
        <f>SUM(D46:D47)</f>
        <v>0</v>
      </c>
      <c r="E48" s="76">
        <f t="shared" si="6"/>
        <v>27091768</v>
      </c>
      <c r="F48" s="77">
        <f t="shared" si="6"/>
        <v>27091768</v>
      </c>
      <c r="G48" s="77">
        <f t="shared" si="6"/>
        <v>29766956</v>
      </c>
      <c r="H48" s="78">
        <f t="shared" si="6"/>
        <v>-2776081</v>
      </c>
      <c r="I48" s="78">
        <f t="shared" si="6"/>
        <v>-9868720</v>
      </c>
      <c r="J48" s="78">
        <f t="shared" si="6"/>
        <v>17122155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17122155</v>
      </c>
      <c r="X48" s="78">
        <f t="shared" si="6"/>
        <v>14320237</v>
      </c>
      <c r="Y48" s="78">
        <f t="shared" si="6"/>
        <v>2801918</v>
      </c>
      <c r="Z48" s="79">
        <f>+IF(X48&lt;&gt;0,+(Y48/X48)*100,0)</f>
        <v>19.56614265532058</v>
      </c>
      <c r="AA48" s="80">
        <f>SUM(AA46:AA47)</f>
        <v>27091768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72130371</v>
      </c>
      <c r="D5" s="6">
        <v>0</v>
      </c>
      <c r="E5" s="7">
        <v>69913736</v>
      </c>
      <c r="F5" s="8">
        <v>69913736</v>
      </c>
      <c r="G5" s="8">
        <v>77598447</v>
      </c>
      <c r="H5" s="8">
        <v>2002</v>
      </c>
      <c r="I5" s="8">
        <v>119</v>
      </c>
      <c r="J5" s="8">
        <v>77600568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77600568</v>
      </c>
      <c r="X5" s="8">
        <v>71177823</v>
      </c>
      <c r="Y5" s="8">
        <v>6422745</v>
      </c>
      <c r="Z5" s="2">
        <v>9.02</v>
      </c>
      <c r="AA5" s="6">
        <v>69913736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120276304</v>
      </c>
      <c r="D7" s="6">
        <v>0</v>
      </c>
      <c r="E7" s="7">
        <v>127043226</v>
      </c>
      <c r="F7" s="8">
        <v>127043226</v>
      </c>
      <c r="G7" s="8">
        <v>14841960</v>
      </c>
      <c r="H7" s="8">
        <v>10600438</v>
      </c>
      <c r="I7" s="8">
        <v>6434241</v>
      </c>
      <c r="J7" s="8">
        <v>31876639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31876639</v>
      </c>
      <c r="X7" s="8">
        <v>35427470</v>
      </c>
      <c r="Y7" s="8">
        <v>-3550831</v>
      </c>
      <c r="Z7" s="2">
        <v>-10.02</v>
      </c>
      <c r="AA7" s="6">
        <v>127043226</v>
      </c>
    </row>
    <row r="8" spans="1:27" ht="12.75">
      <c r="A8" s="29" t="s">
        <v>35</v>
      </c>
      <c r="B8" s="28"/>
      <c r="C8" s="6">
        <v>34796857</v>
      </c>
      <c r="D8" s="6">
        <v>0</v>
      </c>
      <c r="E8" s="7">
        <v>29312136</v>
      </c>
      <c r="F8" s="8">
        <v>29312136</v>
      </c>
      <c r="G8" s="8">
        <v>4716902</v>
      </c>
      <c r="H8" s="8">
        <v>2597728</v>
      </c>
      <c r="I8" s="8">
        <v>1957098</v>
      </c>
      <c r="J8" s="8">
        <v>9271728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9271728</v>
      </c>
      <c r="X8" s="8">
        <v>8903469</v>
      </c>
      <c r="Y8" s="8">
        <v>368259</v>
      </c>
      <c r="Z8" s="2">
        <v>4.14</v>
      </c>
      <c r="AA8" s="6">
        <v>29312136</v>
      </c>
    </row>
    <row r="9" spans="1:27" ht="12.75">
      <c r="A9" s="29" t="s">
        <v>36</v>
      </c>
      <c r="B9" s="28"/>
      <c r="C9" s="6">
        <v>22852225</v>
      </c>
      <c r="D9" s="6">
        <v>0</v>
      </c>
      <c r="E9" s="7">
        <v>16265579</v>
      </c>
      <c r="F9" s="8">
        <v>16265579</v>
      </c>
      <c r="G9" s="8">
        <v>4417979</v>
      </c>
      <c r="H9" s="8">
        <v>1800279</v>
      </c>
      <c r="I9" s="8">
        <v>1798945</v>
      </c>
      <c r="J9" s="8">
        <v>8017203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8017203</v>
      </c>
      <c r="X9" s="8">
        <v>5447675</v>
      </c>
      <c r="Y9" s="8">
        <v>2569528</v>
      </c>
      <c r="Z9" s="2">
        <v>47.17</v>
      </c>
      <c r="AA9" s="6">
        <v>16265579</v>
      </c>
    </row>
    <row r="10" spans="1:27" ht="12.75">
      <c r="A10" s="29" t="s">
        <v>37</v>
      </c>
      <c r="B10" s="28"/>
      <c r="C10" s="6">
        <v>16999542</v>
      </c>
      <c r="D10" s="6">
        <v>0</v>
      </c>
      <c r="E10" s="7">
        <v>12580335</v>
      </c>
      <c r="F10" s="30">
        <v>12580335</v>
      </c>
      <c r="G10" s="30">
        <v>1521115</v>
      </c>
      <c r="H10" s="30">
        <v>1519613</v>
      </c>
      <c r="I10" s="30">
        <v>1506042</v>
      </c>
      <c r="J10" s="30">
        <v>4546770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4546770</v>
      </c>
      <c r="X10" s="30">
        <v>3145086</v>
      </c>
      <c r="Y10" s="30">
        <v>1401684</v>
      </c>
      <c r="Z10" s="31">
        <v>44.57</v>
      </c>
      <c r="AA10" s="32">
        <v>12580335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2142445</v>
      </c>
      <c r="D12" s="6">
        <v>0</v>
      </c>
      <c r="E12" s="7">
        <v>1511495</v>
      </c>
      <c r="F12" s="8">
        <v>1511495</v>
      </c>
      <c r="G12" s="8">
        <v>191561</v>
      </c>
      <c r="H12" s="8">
        <v>173913</v>
      </c>
      <c r="I12" s="8">
        <v>223782</v>
      </c>
      <c r="J12" s="8">
        <v>589256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589256</v>
      </c>
      <c r="X12" s="8">
        <v>377877</v>
      </c>
      <c r="Y12" s="8">
        <v>211379</v>
      </c>
      <c r="Z12" s="2">
        <v>55.94</v>
      </c>
      <c r="AA12" s="6">
        <v>1511495</v>
      </c>
    </row>
    <row r="13" spans="1:27" ht="12.75">
      <c r="A13" s="27" t="s">
        <v>40</v>
      </c>
      <c r="B13" s="33"/>
      <c r="C13" s="6">
        <v>12637014</v>
      </c>
      <c r="D13" s="6">
        <v>0</v>
      </c>
      <c r="E13" s="7">
        <v>5227950</v>
      </c>
      <c r="F13" s="8">
        <v>5227950</v>
      </c>
      <c r="G13" s="8">
        <v>1250651</v>
      </c>
      <c r="H13" s="8">
        <v>971901</v>
      </c>
      <c r="I13" s="8">
        <v>-2631660</v>
      </c>
      <c r="J13" s="8">
        <v>-409108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-409108</v>
      </c>
      <c r="X13" s="8">
        <v>953806</v>
      </c>
      <c r="Y13" s="8">
        <v>-1362914</v>
      </c>
      <c r="Z13" s="2">
        <v>-142.89</v>
      </c>
      <c r="AA13" s="6">
        <v>5227950</v>
      </c>
    </row>
    <row r="14" spans="1:27" ht="12.75">
      <c r="A14" s="27" t="s">
        <v>41</v>
      </c>
      <c r="B14" s="33"/>
      <c r="C14" s="6">
        <v>1034591</v>
      </c>
      <c r="D14" s="6">
        <v>0</v>
      </c>
      <c r="E14" s="7">
        <v>1188378</v>
      </c>
      <c r="F14" s="8">
        <v>1188378</v>
      </c>
      <c r="G14" s="8">
        <v>68543</v>
      </c>
      <c r="H14" s="8">
        <v>93862</v>
      </c>
      <c r="I14" s="8">
        <v>78301</v>
      </c>
      <c r="J14" s="8">
        <v>240706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240706</v>
      </c>
      <c r="X14" s="8">
        <v>297096</v>
      </c>
      <c r="Y14" s="8">
        <v>-56390</v>
      </c>
      <c r="Z14" s="2">
        <v>-18.98</v>
      </c>
      <c r="AA14" s="6">
        <v>1188378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44051886</v>
      </c>
      <c r="D16" s="6">
        <v>0</v>
      </c>
      <c r="E16" s="7">
        <v>41205010</v>
      </c>
      <c r="F16" s="8">
        <v>41205010</v>
      </c>
      <c r="G16" s="8">
        <v>727137</v>
      </c>
      <c r="H16" s="8">
        <v>775145</v>
      </c>
      <c r="I16" s="8">
        <v>1354001</v>
      </c>
      <c r="J16" s="8">
        <v>2856283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2856283</v>
      </c>
      <c r="X16" s="8">
        <v>10301253</v>
      </c>
      <c r="Y16" s="8">
        <v>-7444970</v>
      </c>
      <c r="Z16" s="2">
        <v>-72.27</v>
      </c>
      <c r="AA16" s="6">
        <v>41205010</v>
      </c>
    </row>
    <row r="17" spans="1:27" ht="12.75">
      <c r="A17" s="27" t="s">
        <v>44</v>
      </c>
      <c r="B17" s="33"/>
      <c r="C17" s="6">
        <v>1245121</v>
      </c>
      <c r="D17" s="6">
        <v>0</v>
      </c>
      <c r="E17" s="7">
        <v>1186158</v>
      </c>
      <c r="F17" s="8">
        <v>1186158</v>
      </c>
      <c r="G17" s="8">
        <v>87935</v>
      </c>
      <c r="H17" s="8">
        <v>93610</v>
      </c>
      <c r="I17" s="8">
        <v>97413</v>
      </c>
      <c r="J17" s="8">
        <v>278958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278958</v>
      </c>
      <c r="X17" s="8">
        <v>252942</v>
      </c>
      <c r="Y17" s="8">
        <v>26016</v>
      </c>
      <c r="Z17" s="2">
        <v>10.29</v>
      </c>
      <c r="AA17" s="6">
        <v>1186158</v>
      </c>
    </row>
    <row r="18" spans="1:27" ht="12.75">
      <c r="A18" s="29" t="s">
        <v>45</v>
      </c>
      <c r="B18" s="28"/>
      <c r="C18" s="6">
        <v>1778356</v>
      </c>
      <c r="D18" s="6">
        <v>0</v>
      </c>
      <c r="E18" s="7">
        <v>1673115</v>
      </c>
      <c r="F18" s="8">
        <v>1673115</v>
      </c>
      <c r="G18" s="8">
        <v>99482</v>
      </c>
      <c r="H18" s="8">
        <v>137756</v>
      </c>
      <c r="I18" s="8">
        <v>156158</v>
      </c>
      <c r="J18" s="8">
        <v>393396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393396</v>
      </c>
      <c r="X18" s="8">
        <v>418278</v>
      </c>
      <c r="Y18" s="8">
        <v>-24882</v>
      </c>
      <c r="Z18" s="2">
        <v>-5.95</v>
      </c>
      <c r="AA18" s="6">
        <v>1673115</v>
      </c>
    </row>
    <row r="19" spans="1:27" ht="12.75">
      <c r="A19" s="27" t="s">
        <v>46</v>
      </c>
      <c r="B19" s="33"/>
      <c r="C19" s="6">
        <v>52848112</v>
      </c>
      <c r="D19" s="6">
        <v>0</v>
      </c>
      <c r="E19" s="7">
        <v>73134500</v>
      </c>
      <c r="F19" s="8">
        <v>73134500</v>
      </c>
      <c r="G19" s="8">
        <v>14399000</v>
      </c>
      <c r="H19" s="8">
        <v>0</v>
      </c>
      <c r="I19" s="8">
        <v>2193099</v>
      </c>
      <c r="J19" s="8">
        <v>16592099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16592099</v>
      </c>
      <c r="X19" s="8">
        <v>18125628</v>
      </c>
      <c r="Y19" s="8">
        <v>-1533529</v>
      </c>
      <c r="Z19" s="2">
        <v>-8.46</v>
      </c>
      <c r="AA19" s="6">
        <v>73134500</v>
      </c>
    </row>
    <row r="20" spans="1:27" ht="12.75">
      <c r="A20" s="27" t="s">
        <v>47</v>
      </c>
      <c r="B20" s="33"/>
      <c r="C20" s="6">
        <v>15499342</v>
      </c>
      <c r="D20" s="6">
        <v>0</v>
      </c>
      <c r="E20" s="7">
        <v>13919365</v>
      </c>
      <c r="F20" s="30">
        <v>13919365</v>
      </c>
      <c r="G20" s="30">
        <v>744853</v>
      </c>
      <c r="H20" s="30">
        <v>1616843</v>
      </c>
      <c r="I20" s="30">
        <v>2315745</v>
      </c>
      <c r="J20" s="30">
        <v>4677441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4677441</v>
      </c>
      <c r="X20" s="30">
        <v>3726526</v>
      </c>
      <c r="Y20" s="30">
        <v>950915</v>
      </c>
      <c r="Z20" s="31">
        <v>25.52</v>
      </c>
      <c r="AA20" s="32">
        <v>13919365</v>
      </c>
    </row>
    <row r="21" spans="1:27" ht="12.75">
      <c r="A21" s="27" t="s">
        <v>48</v>
      </c>
      <c r="B21" s="33"/>
      <c r="C21" s="6">
        <v>4816329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1250000</v>
      </c>
      <c r="Y21" s="8">
        <v>-1250000</v>
      </c>
      <c r="Z21" s="2">
        <v>-100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403108495</v>
      </c>
      <c r="D22" s="37">
        <f>SUM(D5:D21)</f>
        <v>0</v>
      </c>
      <c r="E22" s="38">
        <f t="shared" si="0"/>
        <v>399160983</v>
      </c>
      <c r="F22" s="39">
        <f t="shared" si="0"/>
        <v>399160983</v>
      </c>
      <c r="G22" s="39">
        <f t="shared" si="0"/>
        <v>120665565</v>
      </c>
      <c r="H22" s="39">
        <f t="shared" si="0"/>
        <v>20383090</v>
      </c>
      <c r="I22" s="39">
        <f t="shared" si="0"/>
        <v>15483284</v>
      </c>
      <c r="J22" s="39">
        <f t="shared" si="0"/>
        <v>156531939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156531939</v>
      </c>
      <c r="X22" s="39">
        <f t="shared" si="0"/>
        <v>159804929</v>
      </c>
      <c r="Y22" s="39">
        <f t="shared" si="0"/>
        <v>-3272990</v>
      </c>
      <c r="Z22" s="40">
        <f>+IF(X22&lt;&gt;0,+(Y22/X22)*100,0)</f>
        <v>-2.0481157999826154</v>
      </c>
      <c r="AA22" s="37">
        <f>SUM(AA5:AA21)</f>
        <v>399160983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120573511</v>
      </c>
      <c r="D25" s="6">
        <v>0</v>
      </c>
      <c r="E25" s="7">
        <v>141439878</v>
      </c>
      <c r="F25" s="8">
        <v>141339878</v>
      </c>
      <c r="G25" s="8">
        <v>9285372</v>
      </c>
      <c r="H25" s="8">
        <v>9704569</v>
      </c>
      <c r="I25" s="8">
        <v>9345636</v>
      </c>
      <c r="J25" s="8">
        <v>28335577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28335577</v>
      </c>
      <c r="X25" s="8">
        <v>33444405</v>
      </c>
      <c r="Y25" s="8">
        <v>-5108828</v>
      </c>
      <c r="Z25" s="2">
        <v>-15.28</v>
      </c>
      <c r="AA25" s="6">
        <v>141339878</v>
      </c>
    </row>
    <row r="26" spans="1:27" ht="12.75">
      <c r="A26" s="29" t="s">
        <v>52</v>
      </c>
      <c r="B26" s="28"/>
      <c r="C26" s="6">
        <v>6046658</v>
      </c>
      <c r="D26" s="6">
        <v>0</v>
      </c>
      <c r="E26" s="7">
        <v>7001944</v>
      </c>
      <c r="F26" s="8">
        <v>7001944</v>
      </c>
      <c r="G26" s="8">
        <v>479973</v>
      </c>
      <c r="H26" s="8">
        <v>477412</v>
      </c>
      <c r="I26" s="8">
        <v>550467</v>
      </c>
      <c r="J26" s="8">
        <v>1507852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1507852</v>
      </c>
      <c r="X26" s="8">
        <v>1750485</v>
      </c>
      <c r="Y26" s="8">
        <v>-242633</v>
      </c>
      <c r="Z26" s="2">
        <v>-13.86</v>
      </c>
      <c r="AA26" s="6">
        <v>7001944</v>
      </c>
    </row>
    <row r="27" spans="1:27" ht="12.75">
      <c r="A27" s="29" t="s">
        <v>53</v>
      </c>
      <c r="B27" s="28"/>
      <c r="C27" s="6">
        <v>38268449</v>
      </c>
      <c r="D27" s="6">
        <v>0</v>
      </c>
      <c r="E27" s="7">
        <v>34619258</v>
      </c>
      <c r="F27" s="8">
        <v>34619258</v>
      </c>
      <c r="G27" s="8">
        <v>2288</v>
      </c>
      <c r="H27" s="8">
        <v>200426</v>
      </c>
      <c r="I27" s="8">
        <v>103451</v>
      </c>
      <c r="J27" s="8">
        <v>306165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306165</v>
      </c>
      <c r="X27" s="8">
        <v>8654814</v>
      </c>
      <c r="Y27" s="8">
        <v>-8348649</v>
      </c>
      <c r="Z27" s="2">
        <v>-96.46</v>
      </c>
      <c r="AA27" s="6">
        <v>34619258</v>
      </c>
    </row>
    <row r="28" spans="1:27" ht="12.75">
      <c r="A28" s="29" t="s">
        <v>54</v>
      </c>
      <c r="B28" s="28"/>
      <c r="C28" s="6">
        <v>25481069</v>
      </c>
      <c r="D28" s="6">
        <v>0</v>
      </c>
      <c r="E28" s="7">
        <v>33694301</v>
      </c>
      <c r="F28" s="8">
        <v>33694301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33694301</v>
      </c>
    </row>
    <row r="29" spans="1:27" ht="12.75">
      <c r="A29" s="29" t="s">
        <v>55</v>
      </c>
      <c r="B29" s="28"/>
      <c r="C29" s="6">
        <v>13694690</v>
      </c>
      <c r="D29" s="6">
        <v>0</v>
      </c>
      <c r="E29" s="7">
        <v>17789306</v>
      </c>
      <c r="F29" s="8">
        <v>17789306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17789306</v>
      </c>
    </row>
    <row r="30" spans="1:27" ht="12.75">
      <c r="A30" s="29" t="s">
        <v>56</v>
      </c>
      <c r="B30" s="28"/>
      <c r="C30" s="6">
        <v>80485459</v>
      </c>
      <c r="D30" s="6">
        <v>0</v>
      </c>
      <c r="E30" s="7">
        <v>93370519</v>
      </c>
      <c r="F30" s="8">
        <v>86528947</v>
      </c>
      <c r="G30" s="8">
        <v>7862115</v>
      </c>
      <c r="H30" s="8">
        <v>10280570</v>
      </c>
      <c r="I30" s="8">
        <v>5402992</v>
      </c>
      <c r="J30" s="8">
        <v>23545677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23545677</v>
      </c>
      <c r="X30" s="8">
        <v>23342631</v>
      </c>
      <c r="Y30" s="8">
        <v>203046</v>
      </c>
      <c r="Z30" s="2">
        <v>0.87</v>
      </c>
      <c r="AA30" s="6">
        <v>86528947</v>
      </c>
    </row>
    <row r="31" spans="1:27" ht="12.75">
      <c r="A31" s="29" t="s">
        <v>57</v>
      </c>
      <c r="B31" s="28"/>
      <c r="C31" s="6">
        <v>19205587</v>
      </c>
      <c r="D31" s="6">
        <v>0</v>
      </c>
      <c r="E31" s="7">
        <v>17613419</v>
      </c>
      <c r="F31" s="8">
        <v>24502455</v>
      </c>
      <c r="G31" s="8">
        <v>110812</v>
      </c>
      <c r="H31" s="8">
        <v>1154241</v>
      </c>
      <c r="I31" s="8">
        <v>1727901</v>
      </c>
      <c r="J31" s="8">
        <v>2992954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2992954</v>
      </c>
      <c r="X31" s="8">
        <v>4368507</v>
      </c>
      <c r="Y31" s="8">
        <v>-1375553</v>
      </c>
      <c r="Z31" s="2">
        <v>-31.49</v>
      </c>
      <c r="AA31" s="6">
        <v>24502455</v>
      </c>
    </row>
    <row r="32" spans="1:27" ht="12.75">
      <c r="A32" s="29" t="s">
        <v>58</v>
      </c>
      <c r="B32" s="28"/>
      <c r="C32" s="6">
        <v>28598591</v>
      </c>
      <c r="D32" s="6">
        <v>0</v>
      </c>
      <c r="E32" s="7">
        <v>53707439</v>
      </c>
      <c r="F32" s="8">
        <v>53636439</v>
      </c>
      <c r="G32" s="8">
        <v>277781</v>
      </c>
      <c r="H32" s="8">
        <v>605240</v>
      </c>
      <c r="I32" s="8">
        <v>1432090</v>
      </c>
      <c r="J32" s="8">
        <v>2315111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2315111</v>
      </c>
      <c r="X32" s="8">
        <v>12974957</v>
      </c>
      <c r="Y32" s="8">
        <v>-10659846</v>
      </c>
      <c r="Z32" s="2">
        <v>-82.16</v>
      </c>
      <c r="AA32" s="6">
        <v>53636439</v>
      </c>
    </row>
    <row r="33" spans="1:27" ht="12.75">
      <c r="A33" s="29" t="s">
        <v>59</v>
      </c>
      <c r="B33" s="28"/>
      <c r="C33" s="6">
        <v>584931</v>
      </c>
      <c r="D33" s="6">
        <v>0</v>
      </c>
      <c r="E33" s="7">
        <v>817830</v>
      </c>
      <c r="F33" s="8">
        <v>817830</v>
      </c>
      <c r="G33" s="8">
        <v>44674</v>
      </c>
      <c r="H33" s="8">
        <v>11800</v>
      </c>
      <c r="I33" s="8">
        <v>31910</v>
      </c>
      <c r="J33" s="8">
        <v>88384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88384</v>
      </c>
      <c r="X33" s="8">
        <v>207955</v>
      </c>
      <c r="Y33" s="8">
        <v>-119571</v>
      </c>
      <c r="Z33" s="2">
        <v>-57.5</v>
      </c>
      <c r="AA33" s="6">
        <v>817830</v>
      </c>
    </row>
    <row r="34" spans="1:27" ht="12.75">
      <c r="A34" s="29" t="s">
        <v>60</v>
      </c>
      <c r="B34" s="28"/>
      <c r="C34" s="6">
        <v>46341297</v>
      </c>
      <c r="D34" s="6">
        <v>0</v>
      </c>
      <c r="E34" s="7">
        <v>22725226</v>
      </c>
      <c r="F34" s="8">
        <v>22848762</v>
      </c>
      <c r="G34" s="8">
        <v>8144004</v>
      </c>
      <c r="H34" s="8">
        <v>2523290</v>
      </c>
      <c r="I34" s="8">
        <v>4244026</v>
      </c>
      <c r="J34" s="8">
        <v>14911320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14911320</v>
      </c>
      <c r="X34" s="8">
        <v>5994444</v>
      </c>
      <c r="Y34" s="8">
        <v>8916876</v>
      </c>
      <c r="Z34" s="2">
        <v>148.75</v>
      </c>
      <c r="AA34" s="6">
        <v>22848762</v>
      </c>
    </row>
    <row r="35" spans="1:27" ht="12.75">
      <c r="A35" s="27" t="s">
        <v>61</v>
      </c>
      <c r="B35" s="33"/>
      <c r="C35" s="6">
        <v>801772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380082014</v>
      </c>
      <c r="D36" s="37">
        <f>SUM(D25:D35)</f>
        <v>0</v>
      </c>
      <c r="E36" s="38">
        <f t="shared" si="1"/>
        <v>422779120</v>
      </c>
      <c r="F36" s="39">
        <f t="shared" si="1"/>
        <v>422779120</v>
      </c>
      <c r="G36" s="39">
        <f t="shared" si="1"/>
        <v>26207019</v>
      </c>
      <c r="H36" s="39">
        <f t="shared" si="1"/>
        <v>24957548</v>
      </c>
      <c r="I36" s="39">
        <f t="shared" si="1"/>
        <v>22838473</v>
      </c>
      <c r="J36" s="39">
        <f t="shared" si="1"/>
        <v>74003040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74003040</v>
      </c>
      <c r="X36" s="39">
        <f t="shared" si="1"/>
        <v>90738198</v>
      </c>
      <c r="Y36" s="39">
        <f t="shared" si="1"/>
        <v>-16735158</v>
      </c>
      <c r="Z36" s="40">
        <f>+IF(X36&lt;&gt;0,+(Y36/X36)*100,0)</f>
        <v>-18.443344003811934</v>
      </c>
      <c r="AA36" s="37">
        <f>SUM(AA25:AA35)</f>
        <v>422779120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23026481</v>
      </c>
      <c r="D38" s="50">
        <f>+D22-D36</f>
        <v>0</v>
      </c>
      <c r="E38" s="51">
        <f t="shared" si="2"/>
        <v>-23618137</v>
      </c>
      <c r="F38" s="52">
        <f t="shared" si="2"/>
        <v>-23618137</v>
      </c>
      <c r="G38" s="52">
        <f t="shared" si="2"/>
        <v>94458546</v>
      </c>
      <c r="H38" s="52">
        <f t="shared" si="2"/>
        <v>-4574458</v>
      </c>
      <c r="I38" s="52">
        <f t="shared" si="2"/>
        <v>-7355189</v>
      </c>
      <c r="J38" s="52">
        <f t="shared" si="2"/>
        <v>82528899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82528899</v>
      </c>
      <c r="X38" s="52">
        <f>IF(F22=F36,0,X22-X36)</f>
        <v>69066731</v>
      </c>
      <c r="Y38" s="52">
        <f t="shared" si="2"/>
        <v>13462168</v>
      </c>
      <c r="Z38" s="53">
        <f>+IF(X38&lt;&gt;0,+(Y38/X38)*100,0)</f>
        <v>19.491537828828182</v>
      </c>
      <c r="AA38" s="50">
        <f>+AA22-AA36</f>
        <v>-23618137</v>
      </c>
    </row>
    <row r="39" spans="1:27" ht="12.75">
      <c r="A39" s="27" t="s">
        <v>64</v>
      </c>
      <c r="B39" s="33"/>
      <c r="C39" s="6">
        <v>27000311</v>
      </c>
      <c r="D39" s="6">
        <v>0</v>
      </c>
      <c r="E39" s="7">
        <v>105211761</v>
      </c>
      <c r="F39" s="8">
        <v>105211761</v>
      </c>
      <c r="G39" s="8">
        <v>0</v>
      </c>
      <c r="H39" s="8">
        <v>0</v>
      </c>
      <c r="I39" s="8">
        <v>3723874</v>
      </c>
      <c r="J39" s="8">
        <v>3723874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3723874</v>
      </c>
      <c r="X39" s="8">
        <v>19261592</v>
      </c>
      <c r="Y39" s="8">
        <v>-15537718</v>
      </c>
      <c r="Z39" s="2">
        <v>-80.67</v>
      </c>
      <c r="AA39" s="6">
        <v>105211761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50026792</v>
      </c>
      <c r="D42" s="59">
        <f>SUM(D38:D41)</f>
        <v>0</v>
      </c>
      <c r="E42" s="60">
        <f t="shared" si="3"/>
        <v>81593624</v>
      </c>
      <c r="F42" s="61">
        <f t="shared" si="3"/>
        <v>81593624</v>
      </c>
      <c r="G42" s="61">
        <f t="shared" si="3"/>
        <v>94458546</v>
      </c>
      <c r="H42" s="61">
        <f t="shared" si="3"/>
        <v>-4574458</v>
      </c>
      <c r="I42" s="61">
        <f t="shared" si="3"/>
        <v>-3631315</v>
      </c>
      <c r="J42" s="61">
        <f t="shared" si="3"/>
        <v>86252773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86252773</v>
      </c>
      <c r="X42" s="61">
        <f t="shared" si="3"/>
        <v>88328323</v>
      </c>
      <c r="Y42" s="61">
        <f t="shared" si="3"/>
        <v>-2075550</v>
      </c>
      <c r="Z42" s="62">
        <f>+IF(X42&lt;&gt;0,+(Y42/X42)*100,0)</f>
        <v>-2.3498125284230746</v>
      </c>
      <c r="AA42" s="59">
        <f>SUM(AA38:AA41)</f>
        <v>81593624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50026792</v>
      </c>
      <c r="D44" s="67">
        <f>+D42-D43</f>
        <v>0</v>
      </c>
      <c r="E44" s="68">
        <f t="shared" si="4"/>
        <v>81593624</v>
      </c>
      <c r="F44" s="69">
        <f t="shared" si="4"/>
        <v>81593624</v>
      </c>
      <c r="G44" s="69">
        <f t="shared" si="4"/>
        <v>94458546</v>
      </c>
      <c r="H44" s="69">
        <f t="shared" si="4"/>
        <v>-4574458</v>
      </c>
      <c r="I44" s="69">
        <f t="shared" si="4"/>
        <v>-3631315</v>
      </c>
      <c r="J44" s="69">
        <f t="shared" si="4"/>
        <v>86252773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86252773</v>
      </c>
      <c r="X44" s="69">
        <f t="shared" si="4"/>
        <v>88328323</v>
      </c>
      <c r="Y44" s="69">
        <f t="shared" si="4"/>
        <v>-2075550</v>
      </c>
      <c r="Z44" s="70">
        <f>+IF(X44&lt;&gt;0,+(Y44/X44)*100,0)</f>
        <v>-2.3498125284230746</v>
      </c>
      <c r="AA44" s="67">
        <f>+AA42-AA43</f>
        <v>81593624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50026792</v>
      </c>
      <c r="D46" s="59">
        <f>SUM(D44:D45)</f>
        <v>0</v>
      </c>
      <c r="E46" s="60">
        <f t="shared" si="5"/>
        <v>81593624</v>
      </c>
      <c r="F46" s="61">
        <f t="shared" si="5"/>
        <v>81593624</v>
      </c>
      <c r="G46" s="61">
        <f t="shared" si="5"/>
        <v>94458546</v>
      </c>
      <c r="H46" s="61">
        <f t="shared" si="5"/>
        <v>-4574458</v>
      </c>
      <c r="I46" s="61">
        <f t="shared" si="5"/>
        <v>-3631315</v>
      </c>
      <c r="J46" s="61">
        <f t="shared" si="5"/>
        <v>86252773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86252773</v>
      </c>
      <c r="X46" s="61">
        <f t="shared" si="5"/>
        <v>88328323</v>
      </c>
      <c r="Y46" s="61">
        <f t="shared" si="5"/>
        <v>-2075550</v>
      </c>
      <c r="Z46" s="62">
        <f>+IF(X46&lt;&gt;0,+(Y46/X46)*100,0)</f>
        <v>-2.3498125284230746</v>
      </c>
      <c r="AA46" s="59">
        <f>SUM(AA44:AA45)</f>
        <v>81593624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50026792</v>
      </c>
      <c r="D48" s="75">
        <f>SUM(D46:D47)</f>
        <v>0</v>
      </c>
      <c r="E48" s="76">
        <f t="shared" si="6"/>
        <v>81593624</v>
      </c>
      <c r="F48" s="77">
        <f t="shared" si="6"/>
        <v>81593624</v>
      </c>
      <c r="G48" s="77">
        <f t="shared" si="6"/>
        <v>94458546</v>
      </c>
      <c r="H48" s="78">
        <f t="shared" si="6"/>
        <v>-4574458</v>
      </c>
      <c r="I48" s="78">
        <f t="shared" si="6"/>
        <v>-3631315</v>
      </c>
      <c r="J48" s="78">
        <f t="shared" si="6"/>
        <v>86252773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86252773</v>
      </c>
      <c r="X48" s="78">
        <f t="shared" si="6"/>
        <v>88328323</v>
      </c>
      <c r="Y48" s="78">
        <f t="shared" si="6"/>
        <v>-2075550</v>
      </c>
      <c r="Z48" s="79">
        <f>+IF(X48&lt;&gt;0,+(Y48/X48)*100,0)</f>
        <v>-2.3498125284230746</v>
      </c>
      <c r="AA48" s="80">
        <f>SUM(AA46:AA47)</f>
        <v>81593624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94874776</v>
      </c>
      <c r="D5" s="6">
        <v>0</v>
      </c>
      <c r="E5" s="7">
        <v>101476673</v>
      </c>
      <c r="F5" s="8">
        <v>101476673</v>
      </c>
      <c r="G5" s="8">
        <v>103241414</v>
      </c>
      <c r="H5" s="8">
        <v>30822</v>
      </c>
      <c r="I5" s="8">
        <v>-35136</v>
      </c>
      <c r="J5" s="8">
        <v>103237100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103237100</v>
      </c>
      <c r="X5" s="8">
        <v>101288851</v>
      </c>
      <c r="Y5" s="8">
        <v>1948249</v>
      </c>
      <c r="Z5" s="2">
        <v>1.92</v>
      </c>
      <c r="AA5" s="6">
        <v>101476673</v>
      </c>
    </row>
    <row r="6" spans="1:27" ht="12.75">
      <c r="A6" s="27" t="s">
        <v>33</v>
      </c>
      <c r="B6" s="28"/>
      <c r="C6" s="6">
        <v>365338</v>
      </c>
      <c r="D6" s="6">
        <v>0</v>
      </c>
      <c r="E6" s="7">
        <v>324000</v>
      </c>
      <c r="F6" s="8">
        <v>324000</v>
      </c>
      <c r="G6" s="8">
        <v>38170</v>
      </c>
      <c r="H6" s="8">
        <v>39644</v>
      </c>
      <c r="I6" s="8">
        <v>38853</v>
      </c>
      <c r="J6" s="8">
        <v>116667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116667</v>
      </c>
      <c r="X6" s="8">
        <v>68702</v>
      </c>
      <c r="Y6" s="8">
        <v>47965</v>
      </c>
      <c r="Z6" s="2">
        <v>69.82</v>
      </c>
      <c r="AA6" s="6">
        <v>324000</v>
      </c>
    </row>
    <row r="7" spans="1:27" ht="12.75">
      <c r="A7" s="29" t="s">
        <v>34</v>
      </c>
      <c r="B7" s="28"/>
      <c r="C7" s="6">
        <v>346166031</v>
      </c>
      <c r="D7" s="6">
        <v>0</v>
      </c>
      <c r="E7" s="7">
        <v>356578992</v>
      </c>
      <c r="F7" s="8">
        <v>356578992</v>
      </c>
      <c r="G7" s="8">
        <v>37582060</v>
      </c>
      <c r="H7" s="8">
        <v>29735342</v>
      </c>
      <c r="I7" s="8">
        <v>29723639</v>
      </c>
      <c r="J7" s="8">
        <v>97041041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97041041</v>
      </c>
      <c r="X7" s="8">
        <v>90126362</v>
      </c>
      <c r="Y7" s="8">
        <v>6914679</v>
      </c>
      <c r="Z7" s="2">
        <v>7.67</v>
      </c>
      <c r="AA7" s="6">
        <v>356578992</v>
      </c>
    </row>
    <row r="8" spans="1:27" ht="12.75">
      <c r="A8" s="29" t="s">
        <v>35</v>
      </c>
      <c r="B8" s="28"/>
      <c r="C8" s="6">
        <v>98851217</v>
      </c>
      <c r="D8" s="6">
        <v>0</v>
      </c>
      <c r="E8" s="7">
        <v>94832217</v>
      </c>
      <c r="F8" s="8">
        <v>94832217</v>
      </c>
      <c r="G8" s="8">
        <v>14462523</v>
      </c>
      <c r="H8" s="8">
        <v>7571697</v>
      </c>
      <c r="I8" s="8">
        <v>7162852</v>
      </c>
      <c r="J8" s="8">
        <v>29197072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29197072</v>
      </c>
      <c r="X8" s="8">
        <v>19028099</v>
      </c>
      <c r="Y8" s="8">
        <v>10168973</v>
      </c>
      <c r="Z8" s="2">
        <v>53.44</v>
      </c>
      <c r="AA8" s="6">
        <v>94832217</v>
      </c>
    </row>
    <row r="9" spans="1:27" ht="12.75">
      <c r="A9" s="29" t="s">
        <v>36</v>
      </c>
      <c r="B9" s="28"/>
      <c r="C9" s="6">
        <v>54253141</v>
      </c>
      <c r="D9" s="6">
        <v>0</v>
      </c>
      <c r="E9" s="7">
        <v>54134029</v>
      </c>
      <c r="F9" s="8">
        <v>54134029</v>
      </c>
      <c r="G9" s="8">
        <v>74185970</v>
      </c>
      <c r="H9" s="8">
        <v>-1511485</v>
      </c>
      <c r="I9" s="8">
        <v>-2992727</v>
      </c>
      <c r="J9" s="8">
        <v>69681758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69681758</v>
      </c>
      <c r="X9" s="8">
        <v>65315261</v>
      </c>
      <c r="Y9" s="8">
        <v>4366497</v>
      </c>
      <c r="Z9" s="2">
        <v>6.69</v>
      </c>
      <c r="AA9" s="6">
        <v>54134029</v>
      </c>
    </row>
    <row r="10" spans="1:27" ht="12.75">
      <c r="A10" s="29" t="s">
        <v>37</v>
      </c>
      <c r="B10" s="28"/>
      <c r="C10" s="6">
        <v>35745632</v>
      </c>
      <c r="D10" s="6">
        <v>0</v>
      </c>
      <c r="E10" s="7">
        <v>36583101</v>
      </c>
      <c r="F10" s="30">
        <v>36583101</v>
      </c>
      <c r="G10" s="30">
        <v>3030418</v>
      </c>
      <c r="H10" s="30">
        <v>3072545</v>
      </c>
      <c r="I10" s="30">
        <v>3067288</v>
      </c>
      <c r="J10" s="30">
        <v>9170251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9170251</v>
      </c>
      <c r="X10" s="30">
        <v>8921961</v>
      </c>
      <c r="Y10" s="30">
        <v>248290</v>
      </c>
      <c r="Z10" s="31">
        <v>2.78</v>
      </c>
      <c r="AA10" s="32">
        <v>36583101</v>
      </c>
    </row>
    <row r="11" spans="1:27" ht="12.75">
      <c r="A11" s="29" t="s">
        <v>38</v>
      </c>
      <c r="B11" s="33"/>
      <c r="C11" s="6">
        <v>10978753</v>
      </c>
      <c r="D11" s="6">
        <v>0</v>
      </c>
      <c r="E11" s="7">
        <v>9389481</v>
      </c>
      <c r="F11" s="8">
        <v>9389481</v>
      </c>
      <c r="G11" s="8">
        <v>680460</v>
      </c>
      <c r="H11" s="8">
        <v>2413944</v>
      </c>
      <c r="I11" s="8">
        <v>1854334</v>
      </c>
      <c r="J11" s="8">
        <v>4948738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4948738</v>
      </c>
      <c r="X11" s="8">
        <v>25477173</v>
      </c>
      <c r="Y11" s="8">
        <v>-20528435</v>
      </c>
      <c r="Z11" s="2">
        <v>-80.58</v>
      </c>
      <c r="AA11" s="6">
        <v>9389481</v>
      </c>
    </row>
    <row r="12" spans="1:27" ht="12.75">
      <c r="A12" s="29" t="s">
        <v>39</v>
      </c>
      <c r="B12" s="33"/>
      <c r="C12" s="6">
        <v>5014282</v>
      </c>
      <c r="D12" s="6">
        <v>0</v>
      </c>
      <c r="E12" s="7">
        <v>4842050</v>
      </c>
      <c r="F12" s="8">
        <v>4841050</v>
      </c>
      <c r="G12" s="8">
        <v>517056</v>
      </c>
      <c r="H12" s="8">
        <v>390161</v>
      </c>
      <c r="I12" s="8">
        <v>738750</v>
      </c>
      <c r="J12" s="8">
        <v>1645967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1645967</v>
      </c>
      <c r="X12" s="8">
        <v>1263575</v>
      </c>
      <c r="Y12" s="8">
        <v>382392</v>
      </c>
      <c r="Z12" s="2">
        <v>30.26</v>
      </c>
      <c r="AA12" s="6">
        <v>4841050</v>
      </c>
    </row>
    <row r="13" spans="1:27" ht="12.75">
      <c r="A13" s="27" t="s">
        <v>40</v>
      </c>
      <c r="B13" s="33"/>
      <c r="C13" s="6">
        <v>28187131</v>
      </c>
      <c r="D13" s="6">
        <v>0</v>
      </c>
      <c r="E13" s="7">
        <v>24810472</v>
      </c>
      <c r="F13" s="8">
        <v>24810472</v>
      </c>
      <c r="G13" s="8">
        <v>2254394</v>
      </c>
      <c r="H13" s="8">
        <v>2886116</v>
      </c>
      <c r="I13" s="8">
        <v>2727592</v>
      </c>
      <c r="J13" s="8">
        <v>7868102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7868102</v>
      </c>
      <c r="X13" s="8">
        <v>6163557</v>
      </c>
      <c r="Y13" s="8">
        <v>1704545</v>
      </c>
      <c r="Z13" s="2">
        <v>27.66</v>
      </c>
      <c r="AA13" s="6">
        <v>24810472</v>
      </c>
    </row>
    <row r="14" spans="1:27" ht="12.75">
      <c r="A14" s="27" t="s">
        <v>41</v>
      </c>
      <c r="B14" s="33"/>
      <c r="C14" s="6">
        <v>1333917</v>
      </c>
      <c r="D14" s="6">
        <v>0</v>
      </c>
      <c r="E14" s="7">
        <v>1316847</v>
      </c>
      <c r="F14" s="8">
        <v>1316847</v>
      </c>
      <c r="G14" s="8">
        <v>117651</v>
      </c>
      <c r="H14" s="8">
        <v>125479</v>
      </c>
      <c r="I14" s="8">
        <v>130916</v>
      </c>
      <c r="J14" s="8">
        <v>374046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374046</v>
      </c>
      <c r="X14" s="8">
        <v>271116</v>
      </c>
      <c r="Y14" s="8">
        <v>102930</v>
      </c>
      <c r="Z14" s="2">
        <v>37.97</v>
      </c>
      <c r="AA14" s="6">
        <v>1316847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26633968</v>
      </c>
      <c r="D16" s="6">
        <v>0</v>
      </c>
      <c r="E16" s="7">
        <v>28027304</v>
      </c>
      <c r="F16" s="8">
        <v>28027304</v>
      </c>
      <c r="G16" s="8">
        <v>25575217</v>
      </c>
      <c r="H16" s="8">
        <v>106655</v>
      </c>
      <c r="I16" s="8">
        <v>125803</v>
      </c>
      <c r="J16" s="8">
        <v>25807675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25807675</v>
      </c>
      <c r="X16" s="8">
        <v>-114160</v>
      </c>
      <c r="Y16" s="8">
        <v>25921835</v>
      </c>
      <c r="Z16" s="2">
        <v>-22706.58</v>
      </c>
      <c r="AA16" s="6">
        <v>28027304</v>
      </c>
    </row>
    <row r="17" spans="1:27" ht="12.75">
      <c r="A17" s="27" t="s">
        <v>44</v>
      </c>
      <c r="B17" s="33"/>
      <c r="C17" s="6">
        <v>1156593</v>
      </c>
      <c r="D17" s="6">
        <v>0</v>
      </c>
      <c r="E17" s="7">
        <v>1395439</v>
      </c>
      <c r="F17" s="8">
        <v>1395439</v>
      </c>
      <c r="G17" s="8">
        <v>93782</v>
      </c>
      <c r="H17" s="8">
        <v>102538</v>
      </c>
      <c r="I17" s="8">
        <v>107591</v>
      </c>
      <c r="J17" s="8">
        <v>303911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303911</v>
      </c>
      <c r="X17" s="8">
        <v>356396</v>
      </c>
      <c r="Y17" s="8">
        <v>-52485</v>
      </c>
      <c r="Z17" s="2">
        <v>-14.73</v>
      </c>
      <c r="AA17" s="6">
        <v>1395439</v>
      </c>
    </row>
    <row r="18" spans="1:27" ht="12.75">
      <c r="A18" s="29" t="s">
        <v>45</v>
      </c>
      <c r="B18" s="28"/>
      <c r="C18" s="6">
        <v>4968817</v>
      </c>
      <c r="D18" s="6">
        <v>0</v>
      </c>
      <c r="E18" s="7">
        <v>4727722</v>
      </c>
      <c r="F18" s="8">
        <v>4727722</v>
      </c>
      <c r="G18" s="8">
        <v>452107</v>
      </c>
      <c r="H18" s="8">
        <v>439695</v>
      </c>
      <c r="I18" s="8">
        <v>172929</v>
      </c>
      <c r="J18" s="8">
        <v>1064731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1064731</v>
      </c>
      <c r="X18" s="8">
        <v>1234037</v>
      </c>
      <c r="Y18" s="8">
        <v>-169306</v>
      </c>
      <c r="Z18" s="2">
        <v>-13.72</v>
      </c>
      <c r="AA18" s="6">
        <v>4727722</v>
      </c>
    </row>
    <row r="19" spans="1:27" ht="12.75">
      <c r="A19" s="27" t="s">
        <v>46</v>
      </c>
      <c r="B19" s="33"/>
      <c r="C19" s="6">
        <v>86524266</v>
      </c>
      <c r="D19" s="6">
        <v>0</v>
      </c>
      <c r="E19" s="7">
        <v>129502339</v>
      </c>
      <c r="F19" s="8">
        <v>141195402</v>
      </c>
      <c r="G19" s="8">
        <v>7665</v>
      </c>
      <c r="H19" s="8">
        <v>41523</v>
      </c>
      <c r="I19" s="8">
        <v>34672129</v>
      </c>
      <c r="J19" s="8">
        <v>34721317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34721317</v>
      </c>
      <c r="X19" s="8">
        <v>16439811</v>
      </c>
      <c r="Y19" s="8">
        <v>18281506</v>
      </c>
      <c r="Z19" s="2">
        <v>111.2</v>
      </c>
      <c r="AA19" s="6">
        <v>141195402</v>
      </c>
    </row>
    <row r="20" spans="1:27" ht="12.75">
      <c r="A20" s="27" t="s">
        <v>47</v>
      </c>
      <c r="B20" s="33"/>
      <c r="C20" s="6">
        <v>21757748</v>
      </c>
      <c r="D20" s="6">
        <v>0</v>
      </c>
      <c r="E20" s="7">
        <v>10244069</v>
      </c>
      <c r="F20" s="30">
        <v>10315734</v>
      </c>
      <c r="G20" s="30">
        <v>1108912</v>
      </c>
      <c r="H20" s="30">
        <v>930124</v>
      </c>
      <c r="I20" s="30">
        <v>1418896</v>
      </c>
      <c r="J20" s="30">
        <v>3457932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3457932</v>
      </c>
      <c r="X20" s="30">
        <v>3958758</v>
      </c>
      <c r="Y20" s="30">
        <v>-500826</v>
      </c>
      <c r="Z20" s="31">
        <v>-12.65</v>
      </c>
      <c r="AA20" s="32">
        <v>10315734</v>
      </c>
    </row>
    <row r="21" spans="1:27" ht="12.75">
      <c r="A21" s="27" t="s">
        <v>48</v>
      </c>
      <c r="B21" s="33"/>
      <c r="C21" s="6">
        <v>827526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817639136</v>
      </c>
      <c r="D22" s="37">
        <f>SUM(D5:D21)</f>
        <v>0</v>
      </c>
      <c r="E22" s="38">
        <f t="shared" si="0"/>
        <v>858184735</v>
      </c>
      <c r="F22" s="39">
        <f t="shared" si="0"/>
        <v>869948463</v>
      </c>
      <c r="G22" s="39">
        <f t="shared" si="0"/>
        <v>263347799</v>
      </c>
      <c r="H22" s="39">
        <f t="shared" si="0"/>
        <v>46374800</v>
      </c>
      <c r="I22" s="39">
        <f t="shared" si="0"/>
        <v>78913709</v>
      </c>
      <c r="J22" s="39">
        <f t="shared" si="0"/>
        <v>388636308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388636308</v>
      </c>
      <c r="X22" s="39">
        <f t="shared" si="0"/>
        <v>339799499</v>
      </c>
      <c r="Y22" s="39">
        <f t="shared" si="0"/>
        <v>48836809</v>
      </c>
      <c r="Z22" s="40">
        <f>+IF(X22&lt;&gt;0,+(Y22/X22)*100,0)</f>
        <v>14.372242791329128</v>
      </c>
      <c r="AA22" s="37">
        <f>SUM(AA5:AA21)</f>
        <v>869948463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228749095</v>
      </c>
      <c r="D25" s="6">
        <v>0</v>
      </c>
      <c r="E25" s="7">
        <v>257593105</v>
      </c>
      <c r="F25" s="8">
        <v>258774145</v>
      </c>
      <c r="G25" s="8">
        <v>16824879</v>
      </c>
      <c r="H25" s="8">
        <v>19411143</v>
      </c>
      <c r="I25" s="8">
        <v>18506403</v>
      </c>
      <c r="J25" s="8">
        <v>54742425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54742425</v>
      </c>
      <c r="X25" s="8">
        <v>57547094</v>
      </c>
      <c r="Y25" s="8">
        <v>-2804669</v>
      </c>
      <c r="Z25" s="2">
        <v>-4.87</v>
      </c>
      <c r="AA25" s="6">
        <v>258774145</v>
      </c>
    </row>
    <row r="26" spans="1:27" ht="12.75">
      <c r="A26" s="29" t="s">
        <v>52</v>
      </c>
      <c r="B26" s="28"/>
      <c r="C26" s="6">
        <v>9713125</v>
      </c>
      <c r="D26" s="6">
        <v>0</v>
      </c>
      <c r="E26" s="7">
        <v>10301035</v>
      </c>
      <c r="F26" s="8">
        <v>9164587</v>
      </c>
      <c r="G26" s="8">
        <v>696776</v>
      </c>
      <c r="H26" s="8">
        <v>722395</v>
      </c>
      <c r="I26" s="8">
        <v>763503</v>
      </c>
      <c r="J26" s="8">
        <v>2182674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2182674</v>
      </c>
      <c r="X26" s="8">
        <v>2498831</v>
      </c>
      <c r="Y26" s="8">
        <v>-316157</v>
      </c>
      <c r="Z26" s="2">
        <v>-12.65</v>
      </c>
      <c r="AA26" s="6">
        <v>9164587</v>
      </c>
    </row>
    <row r="27" spans="1:27" ht="12.75">
      <c r="A27" s="29" t="s">
        <v>53</v>
      </c>
      <c r="B27" s="28"/>
      <c r="C27" s="6">
        <v>28025301</v>
      </c>
      <c r="D27" s="6">
        <v>0</v>
      </c>
      <c r="E27" s="7">
        <v>32807858</v>
      </c>
      <c r="F27" s="8">
        <v>32807858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32807858</v>
      </c>
    </row>
    <row r="28" spans="1:27" ht="12.75">
      <c r="A28" s="29" t="s">
        <v>54</v>
      </c>
      <c r="B28" s="28"/>
      <c r="C28" s="6">
        <v>65586483</v>
      </c>
      <c r="D28" s="6">
        <v>0</v>
      </c>
      <c r="E28" s="7">
        <v>70262566</v>
      </c>
      <c r="F28" s="8">
        <v>70262566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17565642</v>
      </c>
      <c r="Y28" s="8">
        <v>-17565642</v>
      </c>
      <c r="Z28" s="2">
        <v>-100</v>
      </c>
      <c r="AA28" s="6">
        <v>70262566</v>
      </c>
    </row>
    <row r="29" spans="1:27" ht="12.75">
      <c r="A29" s="29" t="s">
        <v>55</v>
      </c>
      <c r="B29" s="28"/>
      <c r="C29" s="6">
        <v>6236695</v>
      </c>
      <c r="D29" s="6">
        <v>0</v>
      </c>
      <c r="E29" s="7">
        <v>3093834</v>
      </c>
      <c r="F29" s="8">
        <v>3093834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15412</v>
      </c>
      <c r="Y29" s="8">
        <v>-15412</v>
      </c>
      <c r="Z29" s="2">
        <v>-100</v>
      </c>
      <c r="AA29" s="6">
        <v>3093834</v>
      </c>
    </row>
    <row r="30" spans="1:27" ht="12.75">
      <c r="A30" s="29" t="s">
        <v>56</v>
      </c>
      <c r="B30" s="28"/>
      <c r="C30" s="6">
        <v>253667481</v>
      </c>
      <c r="D30" s="6">
        <v>0</v>
      </c>
      <c r="E30" s="7">
        <v>273514200</v>
      </c>
      <c r="F30" s="8">
        <v>273514200</v>
      </c>
      <c r="G30" s="8">
        <v>0</v>
      </c>
      <c r="H30" s="8">
        <v>31569595</v>
      </c>
      <c r="I30" s="8">
        <v>32248702</v>
      </c>
      <c r="J30" s="8">
        <v>63818297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63818297</v>
      </c>
      <c r="X30" s="8">
        <v>67227823</v>
      </c>
      <c r="Y30" s="8">
        <v>-3409526</v>
      </c>
      <c r="Z30" s="2">
        <v>-5.07</v>
      </c>
      <c r="AA30" s="6">
        <v>273514200</v>
      </c>
    </row>
    <row r="31" spans="1:27" ht="12.75">
      <c r="A31" s="29" t="s">
        <v>57</v>
      </c>
      <c r="B31" s="28"/>
      <c r="C31" s="6">
        <v>11383546</v>
      </c>
      <c r="D31" s="6">
        <v>0</v>
      </c>
      <c r="E31" s="7">
        <v>10688334</v>
      </c>
      <c r="F31" s="8">
        <v>10688334</v>
      </c>
      <c r="G31" s="8">
        <v>262411</v>
      </c>
      <c r="H31" s="8">
        <v>585880</v>
      </c>
      <c r="I31" s="8">
        <v>815526</v>
      </c>
      <c r="J31" s="8">
        <v>1663817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1663817</v>
      </c>
      <c r="X31" s="8">
        <v>3512929</v>
      </c>
      <c r="Y31" s="8">
        <v>-1849112</v>
      </c>
      <c r="Z31" s="2">
        <v>-52.64</v>
      </c>
      <c r="AA31" s="6">
        <v>10688334</v>
      </c>
    </row>
    <row r="32" spans="1:27" ht="12.75">
      <c r="A32" s="29" t="s">
        <v>58</v>
      </c>
      <c r="B32" s="28"/>
      <c r="C32" s="6">
        <v>38445646</v>
      </c>
      <c r="D32" s="6">
        <v>0</v>
      </c>
      <c r="E32" s="7">
        <v>39840155</v>
      </c>
      <c r="F32" s="8">
        <v>39895155</v>
      </c>
      <c r="G32" s="8">
        <v>1349379</v>
      </c>
      <c r="H32" s="8">
        <v>1903906</v>
      </c>
      <c r="I32" s="8">
        <v>3362212</v>
      </c>
      <c r="J32" s="8">
        <v>6615497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6615497</v>
      </c>
      <c r="X32" s="8">
        <v>6959617</v>
      </c>
      <c r="Y32" s="8">
        <v>-344120</v>
      </c>
      <c r="Z32" s="2">
        <v>-4.94</v>
      </c>
      <c r="AA32" s="6">
        <v>39895155</v>
      </c>
    </row>
    <row r="33" spans="1:27" ht="12.75">
      <c r="A33" s="29" t="s">
        <v>59</v>
      </c>
      <c r="B33" s="28"/>
      <c r="C33" s="6">
        <v>1164351</v>
      </c>
      <c r="D33" s="6">
        <v>0</v>
      </c>
      <c r="E33" s="7">
        <v>1320000</v>
      </c>
      <c r="F33" s="8">
        <v>1320000</v>
      </c>
      <c r="G33" s="8">
        <v>220154</v>
      </c>
      <c r="H33" s="8">
        <v>20154</v>
      </c>
      <c r="I33" s="8">
        <v>20154</v>
      </c>
      <c r="J33" s="8">
        <v>260462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260462</v>
      </c>
      <c r="X33" s="8">
        <v>281007</v>
      </c>
      <c r="Y33" s="8">
        <v>-20545</v>
      </c>
      <c r="Z33" s="2">
        <v>-7.31</v>
      </c>
      <c r="AA33" s="6">
        <v>1320000</v>
      </c>
    </row>
    <row r="34" spans="1:27" ht="12.75">
      <c r="A34" s="29" t="s">
        <v>60</v>
      </c>
      <c r="B34" s="28"/>
      <c r="C34" s="6">
        <v>140310767</v>
      </c>
      <c r="D34" s="6">
        <v>0</v>
      </c>
      <c r="E34" s="7">
        <v>173832408</v>
      </c>
      <c r="F34" s="8">
        <v>183116377</v>
      </c>
      <c r="G34" s="8">
        <v>4621611</v>
      </c>
      <c r="H34" s="8">
        <v>7200014</v>
      </c>
      <c r="I34" s="8">
        <v>10560276</v>
      </c>
      <c r="J34" s="8">
        <v>22381901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22381901</v>
      </c>
      <c r="X34" s="8">
        <v>34267107</v>
      </c>
      <c r="Y34" s="8">
        <v>-11885206</v>
      </c>
      <c r="Z34" s="2">
        <v>-34.68</v>
      </c>
      <c r="AA34" s="6">
        <v>183116377</v>
      </c>
    </row>
    <row r="35" spans="1:27" ht="12.75">
      <c r="A35" s="27" t="s">
        <v>61</v>
      </c>
      <c r="B35" s="33"/>
      <c r="C35" s="6">
        <v>8511898</v>
      </c>
      <c r="D35" s="6">
        <v>0</v>
      </c>
      <c r="E35" s="7">
        <v>918500</v>
      </c>
      <c r="F35" s="8">
        <v>918500</v>
      </c>
      <c r="G35" s="8">
        <v>2844</v>
      </c>
      <c r="H35" s="8">
        <v>4431</v>
      </c>
      <c r="I35" s="8">
        <v>2779</v>
      </c>
      <c r="J35" s="8">
        <v>10054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10054</v>
      </c>
      <c r="X35" s="8"/>
      <c r="Y35" s="8">
        <v>10054</v>
      </c>
      <c r="Z35" s="2">
        <v>0</v>
      </c>
      <c r="AA35" s="6">
        <v>918500</v>
      </c>
    </row>
    <row r="36" spans="1:27" ht="12.75">
      <c r="A36" s="44" t="s">
        <v>62</v>
      </c>
      <c r="B36" s="36"/>
      <c r="C36" s="37">
        <f aca="true" t="shared" si="1" ref="C36:Y36">SUM(C25:C35)</f>
        <v>791794388</v>
      </c>
      <c r="D36" s="37">
        <f>SUM(D25:D35)</f>
        <v>0</v>
      </c>
      <c r="E36" s="38">
        <f t="shared" si="1"/>
        <v>874171995</v>
      </c>
      <c r="F36" s="39">
        <f t="shared" si="1"/>
        <v>883555556</v>
      </c>
      <c r="G36" s="39">
        <f t="shared" si="1"/>
        <v>23978054</v>
      </c>
      <c r="H36" s="39">
        <f t="shared" si="1"/>
        <v>61417518</v>
      </c>
      <c r="I36" s="39">
        <f t="shared" si="1"/>
        <v>66279555</v>
      </c>
      <c r="J36" s="39">
        <f t="shared" si="1"/>
        <v>151675127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151675127</v>
      </c>
      <c r="X36" s="39">
        <f t="shared" si="1"/>
        <v>189875462</v>
      </c>
      <c r="Y36" s="39">
        <f t="shared" si="1"/>
        <v>-38200335</v>
      </c>
      <c r="Z36" s="40">
        <f>+IF(X36&lt;&gt;0,+(Y36/X36)*100,0)</f>
        <v>-20.118626492137253</v>
      </c>
      <c r="AA36" s="37">
        <f>SUM(AA25:AA35)</f>
        <v>883555556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25844748</v>
      </c>
      <c r="D38" s="50">
        <f>+D22-D36</f>
        <v>0</v>
      </c>
      <c r="E38" s="51">
        <f t="shared" si="2"/>
        <v>-15987260</v>
      </c>
      <c r="F38" s="52">
        <f t="shared" si="2"/>
        <v>-13607093</v>
      </c>
      <c r="G38" s="52">
        <f t="shared" si="2"/>
        <v>239369745</v>
      </c>
      <c r="H38" s="52">
        <f t="shared" si="2"/>
        <v>-15042718</v>
      </c>
      <c r="I38" s="52">
        <f t="shared" si="2"/>
        <v>12634154</v>
      </c>
      <c r="J38" s="52">
        <f t="shared" si="2"/>
        <v>236961181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236961181</v>
      </c>
      <c r="X38" s="52">
        <f>IF(F22=F36,0,X22-X36)</f>
        <v>149924037</v>
      </c>
      <c r="Y38" s="52">
        <f t="shared" si="2"/>
        <v>87037144</v>
      </c>
      <c r="Z38" s="53">
        <f>+IF(X38&lt;&gt;0,+(Y38/X38)*100,0)</f>
        <v>58.054162455617444</v>
      </c>
      <c r="AA38" s="50">
        <f>+AA22-AA36</f>
        <v>-13607093</v>
      </c>
    </row>
    <row r="39" spans="1:27" ht="12.75">
      <c r="A39" s="27" t="s">
        <v>64</v>
      </c>
      <c r="B39" s="33"/>
      <c r="C39" s="6">
        <v>53804028</v>
      </c>
      <c r="D39" s="6">
        <v>0</v>
      </c>
      <c r="E39" s="7">
        <v>36223336</v>
      </c>
      <c r="F39" s="8">
        <v>44750671</v>
      </c>
      <c r="G39" s="8">
        <v>0</v>
      </c>
      <c r="H39" s="8">
        <v>0</v>
      </c>
      <c r="I39" s="8">
        <v>3913136</v>
      </c>
      <c r="J39" s="8">
        <v>3913136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3913136</v>
      </c>
      <c r="X39" s="8">
        <v>3586938</v>
      </c>
      <c r="Y39" s="8">
        <v>326198</v>
      </c>
      <c r="Z39" s="2">
        <v>9.09</v>
      </c>
      <c r="AA39" s="6">
        <v>44750671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7596780</v>
      </c>
      <c r="D41" s="54">
        <v>0</v>
      </c>
      <c r="E41" s="7">
        <v>1236400</v>
      </c>
      <c r="F41" s="8">
        <v>1236400</v>
      </c>
      <c r="G41" s="55">
        <v>78430</v>
      </c>
      <c r="H41" s="55">
        <v>-78430</v>
      </c>
      <c r="I41" s="55">
        <v>41430</v>
      </c>
      <c r="J41" s="8">
        <v>41430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41430</v>
      </c>
      <c r="X41" s="8">
        <v>512832</v>
      </c>
      <c r="Y41" s="55">
        <v>-471402</v>
      </c>
      <c r="Z41" s="56">
        <v>-91.92</v>
      </c>
      <c r="AA41" s="57">
        <v>1236400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87245556</v>
      </c>
      <c r="D42" s="59">
        <f>SUM(D38:D41)</f>
        <v>0</v>
      </c>
      <c r="E42" s="60">
        <f t="shared" si="3"/>
        <v>21472476</v>
      </c>
      <c r="F42" s="61">
        <f t="shared" si="3"/>
        <v>32379978</v>
      </c>
      <c r="G42" s="61">
        <f t="shared" si="3"/>
        <v>239448175</v>
      </c>
      <c r="H42" s="61">
        <f t="shared" si="3"/>
        <v>-15121148</v>
      </c>
      <c r="I42" s="61">
        <f t="shared" si="3"/>
        <v>16588720</v>
      </c>
      <c r="J42" s="61">
        <f t="shared" si="3"/>
        <v>240915747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240915747</v>
      </c>
      <c r="X42" s="61">
        <f t="shared" si="3"/>
        <v>154023807</v>
      </c>
      <c r="Y42" s="61">
        <f t="shared" si="3"/>
        <v>86891940</v>
      </c>
      <c r="Z42" s="62">
        <f>+IF(X42&lt;&gt;0,+(Y42/X42)*100,0)</f>
        <v>56.414616475490696</v>
      </c>
      <c r="AA42" s="59">
        <f>SUM(AA38:AA41)</f>
        <v>32379978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87245556</v>
      </c>
      <c r="D44" s="67">
        <f>+D42-D43</f>
        <v>0</v>
      </c>
      <c r="E44" s="68">
        <f t="shared" si="4"/>
        <v>21472476</v>
      </c>
      <c r="F44" s="69">
        <f t="shared" si="4"/>
        <v>32379978</v>
      </c>
      <c r="G44" s="69">
        <f t="shared" si="4"/>
        <v>239448175</v>
      </c>
      <c r="H44" s="69">
        <f t="shared" si="4"/>
        <v>-15121148</v>
      </c>
      <c r="I44" s="69">
        <f t="shared" si="4"/>
        <v>16588720</v>
      </c>
      <c r="J44" s="69">
        <f t="shared" si="4"/>
        <v>240915747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240915747</v>
      </c>
      <c r="X44" s="69">
        <f t="shared" si="4"/>
        <v>154023807</v>
      </c>
      <c r="Y44" s="69">
        <f t="shared" si="4"/>
        <v>86891940</v>
      </c>
      <c r="Z44" s="70">
        <f>+IF(X44&lt;&gt;0,+(Y44/X44)*100,0)</f>
        <v>56.414616475490696</v>
      </c>
      <c r="AA44" s="67">
        <f>+AA42-AA43</f>
        <v>32379978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87245556</v>
      </c>
      <c r="D46" s="59">
        <f>SUM(D44:D45)</f>
        <v>0</v>
      </c>
      <c r="E46" s="60">
        <f t="shared" si="5"/>
        <v>21472476</v>
      </c>
      <c r="F46" s="61">
        <f t="shared" si="5"/>
        <v>32379978</v>
      </c>
      <c r="G46" s="61">
        <f t="shared" si="5"/>
        <v>239448175</v>
      </c>
      <c r="H46" s="61">
        <f t="shared" si="5"/>
        <v>-15121148</v>
      </c>
      <c r="I46" s="61">
        <f t="shared" si="5"/>
        <v>16588720</v>
      </c>
      <c r="J46" s="61">
        <f t="shared" si="5"/>
        <v>240915747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240915747</v>
      </c>
      <c r="X46" s="61">
        <f t="shared" si="5"/>
        <v>154023807</v>
      </c>
      <c r="Y46" s="61">
        <f t="shared" si="5"/>
        <v>86891940</v>
      </c>
      <c r="Z46" s="62">
        <f>+IF(X46&lt;&gt;0,+(Y46/X46)*100,0)</f>
        <v>56.414616475490696</v>
      </c>
      <c r="AA46" s="59">
        <f>SUM(AA44:AA45)</f>
        <v>32379978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87245556</v>
      </c>
      <c r="D48" s="75">
        <f>SUM(D46:D47)</f>
        <v>0</v>
      </c>
      <c r="E48" s="76">
        <f t="shared" si="6"/>
        <v>21472476</v>
      </c>
      <c r="F48" s="77">
        <f t="shared" si="6"/>
        <v>32379978</v>
      </c>
      <c r="G48" s="77">
        <f t="shared" si="6"/>
        <v>239448175</v>
      </c>
      <c r="H48" s="78">
        <f t="shared" si="6"/>
        <v>-15121148</v>
      </c>
      <c r="I48" s="78">
        <f t="shared" si="6"/>
        <v>16588720</v>
      </c>
      <c r="J48" s="78">
        <f t="shared" si="6"/>
        <v>240915747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240915747</v>
      </c>
      <c r="X48" s="78">
        <f t="shared" si="6"/>
        <v>154023807</v>
      </c>
      <c r="Y48" s="78">
        <f t="shared" si="6"/>
        <v>86891940</v>
      </c>
      <c r="Z48" s="79">
        <f>+IF(X48&lt;&gt;0,+(Y48/X48)*100,0)</f>
        <v>56.414616475490696</v>
      </c>
      <c r="AA48" s="80">
        <f>SUM(AA46:AA47)</f>
        <v>32379978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192653692</v>
      </c>
      <c r="D5" s="6">
        <v>0</v>
      </c>
      <c r="E5" s="7">
        <v>205620896</v>
      </c>
      <c r="F5" s="8">
        <v>205620896</v>
      </c>
      <c r="G5" s="8">
        <v>28817514</v>
      </c>
      <c r="H5" s="8">
        <v>16471415</v>
      </c>
      <c r="I5" s="8">
        <v>17215964</v>
      </c>
      <c r="J5" s="8">
        <v>62504893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62504893</v>
      </c>
      <c r="X5" s="8">
        <v>54580769</v>
      </c>
      <c r="Y5" s="8">
        <v>7924124</v>
      </c>
      <c r="Z5" s="2">
        <v>14.52</v>
      </c>
      <c r="AA5" s="6">
        <v>205620896</v>
      </c>
    </row>
    <row r="6" spans="1:27" ht="12.75">
      <c r="A6" s="27" t="s">
        <v>33</v>
      </c>
      <c r="B6" s="28"/>
      <c r="C6" s="6">
        <v>5009483</v>
      </c>
      <c r="D6" s="6">
        <v>0</v>
      </c>
      <c r="E6" s="7">
        <v>5683490</v>
      </c>
      <c r="F6" s="8">
        <v>5683490</v>
      </c>
      <c r="G6" s="8">
        <v>98766</v>
      </c>
      <c r="H6" s="8">
        <v>201707</v>
      </c>
      <c r="I6" s="8">
        <v>964554</v>
      </c>
      <c r="J6" s="8">
        <v>1265027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1265027</v>
      </c>
      <c r="X6" s="8">
        <v>1391170</v>
      </c>
      <c r="Y6" s="8">
        <v>-126143</v>
      </c>
      <c r="Z6" s="2">
        <v>-9.07</v>
      </c>
      <c r="AA6" s="6">
        <v>5683490</v>
      </c>
    </row>
    <row r="7" spans="1:27" ht="12.75">
      <c r="A7" s="29" t="s">
        <v>34</v>
      </c>
      <c r="B7" s="28"/>
      <c r="C7" s="6">
        <v>534778495</v>
      </c>
      <c r="D7" s="6">
        <v>0</v>
      </c>
      <c r="E7" s="7">
        <v>574863237</v>
      </c>
      <c r="F7" s="8">
        <v>574863237</v>
      </c>
      <c r="G7" s="8">
        <v>17748351</v>
      </c>
      <c r="H7" s="8">
        <v>30668316</v>
      </c>
      <c r="I7" s="8">
        <v>30804392</v>
      </c>
      <c r="J7" s="8">
        <v>79221059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79221059</v>
      </c>
      <c r="X7" s="8">
        <v>142301316</v>
      </c>
      <c r="Y7" s="8">
        <v>-63080257</v>
      </c>
      <c r="Z7" s="2">
        <v>-44.33</v>
      </c>
      <c r="AA7" s="6">
        <v>574863237</v>
      </c>
    </row>
    <row r="8" spans="1:27" ht="12.75">
      <c r="A8" s="29" t="s">
        <v>35</v>
      </c>
      <c r="B8" s="28"/>
      <c r="C8" s="6">
        <v>110115289</v>
      </c>
      <c r="D8" s="6">
        <v>0</v>
      </c>
      <c r="E8" s="7">
        <v>110632531</v>
      </c>
      <c r="F8" s="8">
        <v>110632531</v>
      </c>
      <c r="G8" s="8">
        <v>5028126</v>
      </c>
      <c r="H8" s="8">
        <v>7283481</v>
      </c>
      <c r="I8" s="8">
        <v>10580745</v>
      </c>
      <c r="J8" s="8">
        <v>22892352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22892352</v>
      </c>
      <c r="X8" s="8">
        <v>27591950</v>
      </c>
      <c r="Y8" s="8">
        <v>-4699598</v>
      </c>
      <c r="Z8" s="2">
        <v>-17.03</v>
      </c>
      <c r="AA8" s="6">
        <v>110632531</v>
      </c>
    </row>
    <row r="9" spans="1:27" ht="12.75">
      <c r="A9" s="29" t="s">
        <v>36</v>
      </c>
      <c r="B9" s="28"/>
      <c r="C9" s="6">
        <v>77683156</v>
      </c>
      <c r="D9" s="6">
        <v>0</v>
      </c>
      <c r="E9" s="7">
        <v>71451725</v>
      </c>
      <c r="F9" s="8">
        <v>71451725</v>
      </c>
      <c r="G9" s="8">
        <v>4062009</v>
      </c>
      <c r="H9" s="8">
        <v>10195089</v>
      </c>
      <c r="I9" s="8">
        <v>6396506</v>
      </c>
      <c r="J9" s="8">
        <v>20653604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20653604</v>
      </c>
      <c r="X9" s="8">
        <v>17953290</v>
      </c>
      <c r="Y9" s="8">
        <v>2700314</v>
      </c>
      <c r="Z9" s="2">
        <v>15.04</v>
      </c>
      <c r="AA9" s="6">
        <v>71451725</v>
      </c>
    </row>
    <row r="10" spans="1:27" ht="12.75">
      <c r="A10" s="29" t="s">
        <v>37</v>
      </c>
      <c r="B10" s="28"/>
      <c r="C10" s="6">
        <v>54000706</v>
      </c>
      <c r="D10" s="6">
        <v>0</v>
      </c>
      <c r="E10" s="7">
        <v>52374262</v>
      </c>
      <c r="F10" s="30">
        <v>52374262</v>
      </c>
      <c r="G10" s="30">
        <v>7138515</v>
      </c>
      <c r="H10" s="30">
        <v>3506213</v>
      </c>
      <c r="I10" s="30">
        <v>4887031</v>
      </c>
      <c r="J10" s="30">
        <v>15531759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15531759</v>
      </c>
      <c r="X10" s="30">
        <v>13527104</v>
      </c>
      <c r="Y10" s="30">
        <v>2004655</v>
      </c>
      <c r="Z10" s="31">
        <v>14.82</v>
      </c>
      <c r="AA10" s="32">
        <v>52374262</v>
      </c>
    </row>
    <row r="11" spans="1:27" ht="12.75">
      <c r="A11" s="29" t="s">
        <v>38</v>
      </c>
      <c r="B11" s="33"/>
      <c r="C11" s="6">
        <v>318920</v>
      </c>
      <c r="D11" s="6">
        <v>0</v>
      </c>
      <c r="E11" s="7">
        <v>14170</v>
      </c>
      <c r="F11" s="8">
        <v>14170</v>
      </c>
      <c r="G11" s="8">
        <v>0</v>
      </c>
      <c r="H11" s="8">
        <v>1402</v>
      </c>
      <c r="I11" s="8">
        <v>549</v>
      </c>
      <c r="J11" s="8">
        <v>1951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1951</v>
      </c>
      <c r="X11" s="8">
        <v>1609</v>
      </c>
      <c r="Y11" s="8">
        <v>342</v>
      </c>
      <c r="Z11" s="2">
        <v>21.26</v>
      </c>
      <c r="AA11" s="6">
        <v>14170</v>
      </c>
    </row>
    <row r="12" spans="1:27" ht="12.75">
      <c r="A12" s="29" t="s">
        <v>39</v>
      </c>
      <c r="B12" s="33"/>
      <c r="C12" s="6">
        <v>2422717</v>
      </c>
      <c r="D12" s="6">
        <v>0</v>
      </c>
      <c r="E12" s="7">
        <v>2670410</v>
      </c>
      <c r="F12" s="8">
        <v>2670410</v>
      </c>
      <c r="G12" s="8">
        <v>1675144</v>
      </c>
      <c r="H12" s="8">
        <v>122256</v>
      </c>
      <c r="I12" s="8">
        <v>283679</v>
      </c>
      <c r="J12" s="8">
        <v>2081079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2081079</v>
      </c>
      <c r="X12" s="8">
        <v>1382626</v>
      </c>
      <c r="Y12" s="8">
        <v>698453</v>
      </c>
      <c r="Z12" s="2">
        <v>50.52</v>
      </c>
      <c r="AA12" s="6">
        <v>2670410</v>
      </c>
    </row>
    <row r="13" spans="1:27" ht="12.75">
      <c r="A13" s="27" t="s">
        <v>40</v>
      </c>
      <c r="B13" s="33"/>
      <c r="C13" s="6">
        <v>30704018</v>
      </c>
      <c r="D13" s="6">
        <v>0</v>
      </c>
      <c r="E13" s="7">
        <v>27416780</v>
      </c>
      <c r="F13" s="8">
        <v>27416780</v>
      </c>
      <c r="G13" s="8">
        <v>1277906</v>
      </c>
      <c r="H13" s="8">
        <v>2685077</v>
      </c>
      <c r="I13" s="8">
        <v>1556988</v>
      </c>
      <c r="J13" s="8">
        <v>5519971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5519971</v>
      </c>
      <c r="X13" s="8">
        <v>7167418</v>
      </c>
      <c r="Y13" s="8">
        <v>-1647447</v>
      </c>
      <c r="Z13" s="2">
        <v>-22.99</v>
      </c>
      <c r="AA13" s="6">
        <v>27416780</v>
      </c>
    </row>
    <row r="14" spans="1:27" ht="12.75">
      <c r="A14" s="27" t="s">
        <v>41</v>
      </c>
      <c r="B14" s="33"/>
      <c r="C14" s="6">
        <v>4709789</v>
      </c>
      <c r="D14" s="6">
        <v>0</v>
      </c>
      <c r="E14" s="7">
        <v>4878690</v>
      </c>
      <c r="F14" s="8">
        <v>4878690</v>
      </c>
      <c r="G14" s="8">
        <v>0</v>
      </c>
      <c r="H14" s="8">
        <v>695319</v>
      </c>
      <c r="I14" s="8">
        <v>310546</v>
      </c>
      <c r="J14" s="8">
        <v>1005865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1005865</v>
      </c>
      <c r="X14" s="8">
        <v>1298949</v>
      </c>
      <c r="Y14" s="8">
        <v>-293084</v>
      </c>
      <c r="Z14" s="2">
        <v>-22.56</v>
      </c>
      <c r="AA14" s="6">
        <v>4878690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56052721</v>
      </c>
      <c r="D16" s="6">
        <v>0</v>
      </c>
      <c r="E16" s="7">
        <v>62212960</v>
      </c>
      <c r="F16" s="8">
        <v>62212960</v>
      </c>
      <c r="G16" s="8">
        <v>257535</v>
      </c>
      <c r="H16" s="8">
        <v>2001858</v>
      </c>
      <c r="I16" s="8">
        <v>941215</v>
      </c>
      <c r="J16" s="8">
        <v>3200608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3200608</v>
      </c>
      <c r="X16" s="8">
        <v>14375254</v>
      </c>
      <c r="Y16" s="8">
        <v>-11174646</v>
      </c>
      <c r="Z16" s="2">
        <v>-77.74</v>
      </c>
      <c r="AA16" s="6">
        <v>62212960</v>
      </c>
    </row>
    <row r="17" spans="1:27" ht="12.75">
      <c r="A17" s="27" t="s">
        <v>44</v>
      </c>
      <c r="B17" s="33"/>
      <c r="C17" s="6">
        <v>2262046</v>
      </c>
      <c r="D17" s="6">
        <v>0</v>
      </c>
      <c r="E17" s="7">
        <v>2950700</v>
      </c>
      <c r="F17" s="8">
        <v>2950700</v>
      </c>
      <c r="G17" s="8">
        <v>67771</v>
      </c>
      <c r="H17" s="8">
        <v>271118</v>
      </c>
      <c r="I17" s="8">
        <v>320052</v>
      </c>
      <c r="J17" s="8">
        <v>658941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658941</v>
      </c>
      <c r="X17" s="8">
        <v>721068</v>
      </c>
      <c r="Y17" s="8">
        <v>-62127</v>
      </c>
      <c r="Z17" s="2">
        <v>-8.62</v>
      </c>
      <c r="AA17" s="6">
        <v>2950700</v>
      </c>
    </row>
    <row r="18" spans="1:27" ht="12.75">
      <c r="A18" s="29" t="s">
        <v>45</v>
      </c>
      <c r="B18" s="28"/>
      <c r="C18" s="6">
        <v>8538652</v>
      </c>
      <c r="D18" s="6">
        <v>0</v>
      </c>
      <c r="E18" s="7">
        <v>7470260</v>
      </c>
      <c r="F18" s="8">
        <v>7470260</v>
      </c>
      <c r="G18" s="8">
        <v>0</v>
      </c>
      <c r="H18" s="8">
        <v>461013</v>
      </c>
      <c r="I18" s="8">
        <v>1786324</v>
      </c>
      <c r="J18" s="8">
        <v>2247337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2247337</v>
      </c>
      <c r="X18" s="8">
        <v>1779341</v>
      </c>
      <c r="Y18" s="8">
        <v>467996</v>
      </c>
      <c r="Z18" s="2">
        <v>26.3</v>
      </c>
      <c r="AA18" s="6">
        <v>7470260</v>
      </c>
    </row>
    <row r="19" spans="1:27" ht="12.75">
      <c r="A19" s="27" t="s">
        <v>46</v>
      </c>
      <c r="B19" s="33"/>
      <c r="C19" s="6">
        <v>297573818</v>
      </c>
      <c r="D19" s="6">
        <v>0</v>
      </c>
      <c r="E19" s="7">
        <v>312430056</v>
      </c>
      <c r="F19" s="8">
        <v>312430056</v>
      </c>
      <c r="G19" s="8">
        <v>0</v>
      </c>
      <c r="H19" s="8">
        <v>0</v>
      </c>
      <c r="I19" s="8">
        <v>47831455</v>
      </c>
      <c r="J19" s="8">
        <v>47831455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47831455</v>
      </c>
      <c r="X19" s="8">
        <v>76693213</v>
      </c>
      <c r="Y19" s="8">
        <v>-28861758</v>
      </c>
      <c r="Z19" s="2">
        <v>-37.63</v>
      </c>
      <c r="AA19" s="6">
        <v>312430056</v>
      </c>
    </row>
    <row r="20" spans="1:27" ht="12.75">
      <c r="A20" s="27" t="s">
        <v>47</v>
      </c>
      <c r="B20" s="33"/>
      <c r="C20" s="6">
        <v>81616643</v>
      </c>
      <c r="D20" s="6">
        <v>0</v>
      </c>
      <c r="E20" s="7">
        <v>78505263</v>
      </c>
      <c r="F20" s="30">
        <v>78505263</v>
      </c>
      <c r="G20" s="30">
        <v>3195528</v>
      </c>
      <c r="H20" s="30">
        <v>5545277</v>
      </c>
      <c r="I20" s="30">
        <v>5941765</v>
      </c>
      <c r="J20" s="30">
        <v>14682570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14682570</v>
      </c>
      <c r="X20" s="30">
        <v>18231527</v>
      </c>
      <c r="Y20" s="30">
        <v>-3548957</v>
      </c>
      <c r="Z20" s="31">
        <v>-19.47</v>
      </c>
      <c r="AA20" s="32">
        <v>78505263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36617</v>
      </c>
      <c r="H21" s="8">
        <v>6894</v>
      </c>
      <c r="I21" s="34">
        <v>-17471</v>
      </c>
      <c r="J21" s="8">
        <v>26040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26040</v>
      </c>
      <c r="X21" s="8"/>
      <c r="Y21" s="8">
        <v>26040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1458440145</v>
      </c>
      <c r="D22" s="37">
        <f>SUM(D5:D21)</f>
        <v>0</v>
      </c>
      <c r="E22" s="38">
        <f t="shared" si="0"/>
        <v>1519175430</v>
      </c>
      <c r="F22" s="39">
        <f t="shared" si="0"/>
        <v>1519175430</v>
      </c>
      <c r="G22" s="39">
        <f t="shared" si="0"/>
        <v>69403782</v>
      </c>
      <c r="H22" s="39">
        <f t="shared" si="0"/>
        <v>80116435</v>
      </c>
      <c r="I22" s="39">
        <f t="shared" si="0"/>
        <v>129804294</v>
      </c>
      <c r="J22" s="39">
        <f t="shared" si="0"/>
        <v>279324511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279324511</v>
      </c>
      <c r="X22" s="39">
        <f t="shared" si="0"/>
        <v>378996604</v>
      </c>
      <c r="Y22" s="39">
        <f t="shared" si="0"/>
        <v>-99672093</v>
      </c>
      <c r="Z22" s="40">
        <f>+IF(X22&lt;&gt;0,+(Y22/X22)*100,0)</f>
        <v>-26.298940926658016</v>
      </c>
      <c r="AA22" s="37">
        <f>SUM(AA5:AA21)</f>
        <v>1519175430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356552456</v>
      </c>
      <c r="D25" s="6">
        <v>0</v>
      </c>
      <c r="E25" s="7">
        <v>417680597</v>
      </c>
      <c r="F25" s="8">
        <v>417680597</v>
      </c>
      <c r="G25" s="8">
        <v>29578639</v>
      </c>
      <c r="H25" s="8">
        <v>27238510</v>
      </c>
      <c r="I25" s="8">
        <v>31342365</v>
      </c>
      <c r="J25" s="8">
        <v>88159514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88159514</v>
      </c>
      <c r="X25" s="8">
        <v>94030063</v>
      </c>
      <c r="Y25" s="8">
        <v>-5870549</v>
      </c>
      <c r="Z25" s="2">
        <v>-6.24</v>
      </c>
      <c r="AA25" s="6">
        <v>417680597</v>
      </c>
    </row>
    <row r="26" spans="1:27" ht="12.75">
      <c r="A26" s="29" t="s">
        <v>52</v>
      </c>
      <c r="B26" s="28"/>
      <c r="C26" s="6">
        <v>17466635</v>
      </c>
      <c r="D26" s="6">
        <v>0</v>
      </c>
      <c r="E26" s="7">
        <v>20760983</v>
      </c>
      <c r="F26" s="8">
        <v>20760983</v>
      </c>
      <c r="G26" s="8">
        <v>1207125</v>
      </c>
      <c r="H26" s="8">
        <v>1266926</v>
      </c>
      <c r="I26" s="8">
        <v>1487041</v>
      </c>
      <c r="J26" s="8">
        <v>3961092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3961092</v>
      </c>
      <c r="X26" s="8">
        <v>4853457</v>
      </c>
      <c r="Y26" s="8">
        <v>-892365</v>
      </c>
      <c r="Z26" s="2">
        <v>-18.39</v>
      </c>
      <c r="AA26" s="6">
        <v>20760983</v>
      </c>
    </row>
    <row r="27" spans="1:27" ht="12.75">
      <c r="A27" s="29" t="s">
        <v>53</v>
      </c>
      <c r="B27" s="28"/>
      <c r="C27" s="6">
        <v>88516206</v>
      </c>
      <c r="D27" s="6">
        <v>0</v>
      </c>
      <c r="E27" s="7">
        <v>63424000</v>
      </c>
      <c r="F27" s="8">
        <v>63424000</v>
      </c>
      <c r="G27" s="8">
        <v>0</v>
      </c>
      <c r="H27" s="8">
        <v>3077602</v>
      </c>
      <c r="I27" s="8">
        <v>2257355</v>
      </c>
      <c r="J27" s="8">
        <v>5334957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5334957</v>
      </c>
      <c r="X27" s="8"/>
      <c r="Y27" s="8">
        <v>5334957</v>
      </c>
      <c r="Z27" s="2">
        <v>0</v>
      </c>
      <c r="AA27" s="6">
        <v>63424000</v>
      </c>
    </row>
    <row r="28" spans="1:27" ht="12.75">
      <c r="A28" s="29" t="s">
        <v>54</v>
      </c>
      <c r="B28" s="28"/>
      <c r="C28" s="6">
        <v>141581653</v>
      </c>
      <c r="D28" s="6">
        <v>0</v>
      </c>
      <c r="E28" s="7">
        <v>159420982</v>
      </c>
      <c r="F28" s="8">
        <v>159420982</v>
      </c>
      <c r="G28" s="8">
        <v>1905</v>
      </c>
      <c r="H28" s="8">
        <v>1019</v>
      </c>
      <c r="I28" s="8">
        <v>8788</v>
      </c>
      <c r="J28" s="8">
        <v>11712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11712</v>
      </c>
      <c r="X28" s="8">
        <v>34344723</v>
      </c>
      <c r="Y28" s="8">
        <v>-34333011</v>
      </c>
      <c r="Z28" s="2">
        <v>-99.97</v>
      </c>
      <c r="AA28" s="6">
        <v>159420982</v>
      </c>
    </row>
    <row r="29" spans="1:27" ht="12.75">
      <c r="A29" s="29" t="s">
        <v>55</v>
      </c>
      <c r="B29" s="28"/>
      <c r="C29" s="6">
        <v>48714950</v>
      </c>
      <c r="D29" s="6">
        <v>0</v>
      </c>
      <c r="E29" s="7">
        <v>39320325</v>
      </c>
      <c r="F29" s="8">
        <v>39320325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39320325</v>
      </c>
    </row>
    <row r="30" spans="1:27" ht="12.75">
      <c r="A30" s="29" t="s">
        <v>56</v>
      </c>
      <c r="B30" s="28"/>
      <c r="C30" s="6">
        <v>359854084</v>
      </c>
      <c r="D30" s="6">
        <v>0</v>
      </c>
      <c r="E30" s="7">
        <v>394767416</v>
      </c>
      <c r="F30" s="8">
        <v>394767416</v>
      </c>
      <c r="G30" s="8">
        <v>0</v>
      </c>
      <c r="H30" s="8">
        <v>47913219</v>
      </c>
      <c r="I30" s="8">
        <v>47793396</v>
      </c>
      <c r="J30" s="8">
        <v>95706615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95706615</v>
      </c>
      <c r="X30" s="8">
        <v>136973584</v>
      </c>
      <c r="Y30" s="8">
        <v>-41266969</v>
      </c>
      <c r="Z30" s="2">
        <v>-30.13</v>
      </c>
      <c r="AA30" s="6">
        <v>394767416</v>
      </c>
    </row>
    <row r="31" spans="1:27" ht="12.75">
      <c r="A31" s="29" t="s">
        <v>57</v>
      </c>
      <c r="B31" s="28"/>
      <c r="C31" s="6">
        <v>206600</v>
      </c>
      <c r="D31" s="6">
        <v>0</v>
      </c>
      <c r="E31" s="7">
        <v>414310</v>
      </c>
      <c r="F31" s="8">
        <v>414310</v>
      </c>
      <c r="G31" s="8">
        <v>0</v>
      </c>
      <c r="H31" s="8">
        <v>3064331</v>
      </c>
      <c r="I31" s="8">
        <v>2511100</v>
      </c>
      <c r="J31" s="8">
        <v>5575431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5575431</v>
      </c>
      <c r="X31" s="8">
        <v>92572</v>
      </c>
      <c r="Y31" s="8">
        <v>5482859</v>
      </c>
      <c r="Z31" s="2">
        <v>5922.8</v>
      </c>
      <c r="AA31" s="6">
        <v>414310</v>
      </c>
    </row>
    <row r="32" spans="1:27" ht="12.75">
      <c r="A32" s="29" t="s">
        <v>58</v>
      </c>
      <c r="B32" s="28"/>
      <c r="C32" s="6">
        <v>223343455</v>
      </c>
      <c r="D32" s="6">
        <v>0</v>
      </c>
      <c r="E32" s="7">
        <v>252477592</v>
      </c>
      <c r="F32" s="8">
        <v>252477592</v>
      </c>
      <c r="G32" s="8">
        <v>4201190</v>
      </c>
      <c r="H32" s="8">
        <v>31213971</v>
      </c>
      <c r="I32" s="8">
        <v>20251308</v>
      </c>
      <c r="J32" s="8">
        <v>55666469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55666469</v>
      </c>
      <c r="X32" s="8">
        <v>69721862</v>
      </c>
      <c r="Y32" s="8">
        <v>-14055393</v>
      </c>
      <c r="Z32" s="2">
        <v>-20.16</v>
      </c>
      <c r="AA32" s="6">
        <v>252477592</v>
      </c>
    </row>
    <row r="33" spans="1:27" ht="12.75">
      <c r="A33" s="29" t="s">
        <v>59</v>
      </c>
      <c r="B33" s="28"/>
      <c r="C33" s="6">
        <v>2971834</v>
      </c>
      <c r="D33" s="6">
        <v>0</v>
      </c>
      <c r="E33" s="7">
        <v>4988000</v>
      </c>
      <c r="F33" s="8">
        <v>4988000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1342326</v>
      </c>
      <c r="Y33" s="8">
        <v>-1342326</v>
      </c>
      <c r="Z33" s="2">
        <v>-100</v>
      </c>
      <c r="AA33" s="6">
        <v>4988000</v>
      </c>
    </row>
    <row r="34" spans="1:27" ht="12.75">
      <c r="A34" s="29" t="s">
        <v>60</v>
      </c>
      <c r="B34" s="28"/>
      <c r="C34" s="6">
        <v>229613063</v>
      </c>
      <c r="D34" s="6">
        <v>0</v>
      </c>
      <c r="E34" s="7">
        <v>273872172</v>
      </c>
      <c r="F34" s="8">
        <v>273872172</v>
      </c>
      <c r="G34" s="8">
        <v>2213787</v>
      </c>
      <c r="H34" s="8">
        <v>3145278</v>
      </c>
      <c r="I34" s="8">
        <v>4062615</v>
      </c>
      <c r="J34" s="8">
        <v>9421680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9421680</v>
      </c>
      <c r="X34" s="8">
        <v>58973062</v>
      </c>
      <c r="Y34" s="8">
        <v>-49551382</v>
      </c>
      <c r="Z34" s="2">
        <v>-84.02</v>
      </c>
      <c r="AA34" s="6">
        <v>273872172</v>
      </c>
    </row>
    <row r="35" spans="1:27" ht="12.75">
      <c r="A35" s="27" t="s">
        <v>61</v>
      </c>
      <c r="B35" s="33"/>
      <c r="C35" s="6">
        <v>10454914</v>
      </c>
      <c r="D35" s="6">
        <v>0</v>
      </c>
      <c r="E35" s="7">
        <v>0</v>
      </c>
      <c r="F35" s="8">
        <v>0</v>
      </c>
      <c r="G35" s="8">
        <v>0</v>
      </c>
      <c r="H35" s="8">
        <v>-68140</v>
      </c>
      <c r="I35" s="8">
        <v>-72</v>
      </c>
      <c r="J35" s="8">
        <v>-68212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-68212</v>
      </c>
      <c r="X35" s="8"/>
      <c r="Y35" s="8">
        <v>-68212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1479275850</v>
      </c>
      <c r="D36" s="37">
        <f>SUM(D25:D35)</f>
        <v>0</v>
      </c>
      <c r="E36" s="38">
        <f t="shared" si="1"/>
        <v>1627126377</v>
      </c>
      <c r="F36" s="39">
        <f t="shared" si="1"/>
        <v>1627126377</v>
      </c>
      <c r="G36" s="39">
        <f t="shared" si="1"/>
        <v>37202646</v>
      </c>
      <c r="H36" s="39">
        <f t="shared" si="1"/>
        <v>116852716</v>
      </c>
      <c r="I36" s="39">
        <f t="shared" si="1"/>
        <v>109713896</v>
      </c>
      <c r="J36" s="39">
        <f t="shared" si="1"/>
        <v>263769258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263769258</v>
      </c>
      <c r="X36" s="39">
        <f t="shared" si="1"/>
        <v>400331649</v>
      </c>
      <c r="Y36" s="39">
        <f t="shared" si="1"/>
        <v>-136562391</v>
      </c>
      <c r="Z36" s="40">
        <f>+IF(X36&lt;&gt;0,+(Y36/X36)*100,0)</f>
        <v>-34.11231446255202</v>
      </c>
      <c r="AA36" s="37">
        <f>SUM(AA25:AA35)</f>
        <v>1627126377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-20835705</v>
      </c>
      <c r="D38" s="50">
        <f>+D22-D36</f>
        <v>0</v>
      </c>
      <c r="E38" s="51">
        <f t="shared" si="2"/>
        <v>-107950947</v>
      </c>
      <c r="F38" s="52">
        <f t="shared" si="2"/>
        <v>-107950947</v>
      </c>
      <c r="G38" s="52">
        <f t="shared" si="2"/>
        <v>32201136</v>
      </c>
      <c r="H38" s="52">
        <f t="shared" si="2"/>
        <v>-36736281</v>
      </c>
      <c r="I38" s="52">
        <f t="shared" si="2"/>
        <v>20090398</v>
      </c>
      <c r="J38" s="52">
        <f t="shared" si="2"/>
        <v>15555253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15555253</v>
      </c>
      <c r="X38" s="52">
        <f>IF(F22=F36,0,X22-X36)</f>
        <v>-21335045</v>
      </c>
      <c r="Y38" s="52">
        <f t="shared" si="2"/>
        <v>36890298</v>
      </c>
      <c r="Z38" s="53">
        <f>+IF(X38&lt;&gt;0,+(Y38/X38)*100,0)</f>
        <v>-172.9093985974719</v>
      </c>
      <c r="AA38" s="50">
        <f>+AA22-AA36</f>
        <v>-107950947</v>
      </c>
    </row>
    <row r="39" spans="1:27" ht="12.75">
      <c r="A39" s="27" t="s">
        <v>64</v>
      </c>
      <c r="B39" s="33"/>
      <c r="C39" s="6">
        <v>129384729</v>
      </c>
      <c r="D39" s="6">
        <v>0</v>
      </c>
      <c r="E39" s="7">
        <v>147268312</v>
      </c>
      <c r="F39" s="8">
        <v>147268312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33571254</v>
      </c>
      <c r="Y39" s="8">
        <v>-33571254</v>
      </c>
      <c r="Z39" s="2">
        <v>-100</v>
      </c>
      <c r="AA39" s="6">
        <v>147268312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1861518</v>
      </c>
      <c r="Y40" s="30">
        <v>-1861518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10731090</v>
      </c>
      <c r="F41" s="8">
        <v>10731090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10731090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108549024</v>
      </c>
      <c r="D42" s="59">
        <f>SUM(D38:D41)</f>
        <v>0</v>
      </c>
      <c r="E42" s="60">
        <f t="shared" si="3"/>
        <v>50048455</v>
      </c>
      <c r="F42" s="61">
        <f t="shared" si="3"/>
        <v>50048455</v>
      </c>
      <c r="G42" s="61">
        <f t="shared" si="3"/>
        <v>32201136</v>
      </c>
      <c r="H42" s="61">
        <f t="shared" si="3"/>
        <v>-36736281</v>
      </c>
      <c r="I42" s="61">
        <f t="shared" si="3"/>
        <v>20090398</v>
      </c>
      <c r="J42" s="61">
        <f t="shared" si="3"/>
        <v>15555253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15555253</v>
      </c>
      <c r="X42" s="61">
        <f t="shared" si="3"/>
        <v>14097727</v>
      </c>
      <c r="Y42" s="61">
        <f t="shared" si="3"/>
        <v>1457526</v>
      </c>
      <c r="Z42" s="62">
        <f>+IF(X42&lt;&gt;0,+(Y42/X42)*100,0)</f>
        <v>10.338730491801975</v>
      </c>
      <c r="AA42" s="59">
        <f>SUM(AA38:AA41)</f>
        <v>50048455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108549024</v>
      </c>
      <c r="D44" s="67">
        <f>+D42-D43</f>
        <v>0</v>
      </c>
      <c r="E44" s="68">
        <f t="shared" si="4"/>
        <v>50048455</v>
      </c>
      <c r="F44" s="69">
        <f t="shared" si="4"/>
        <v>50048455</v>
      </c>
      <c r="G44" s="69">
        <f t="shared" si="4"/>
        <v>32201136</v>
      </c>
      <c r="H44" s="69">
        <f t="shared" si="4"/>
        <v>-36736281</v>
      </c>
      <c r="I44" s="69">
        <f t="shared" si="4"/>
        <v>20090398</v>
      </c>
      <c r="J44" s="69">
        <f t="shared" si="4"/>
        <v>15555253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15555253</v>
      </c>
      <c r="X44" s="69">
        <f t="shared" si="4"/>
        <v>14097727</v>
      </c>
      <c r="Y44" s="69">
        <f t="shared" si="4"/>
        <v>1457526</v>
      </c>
      <c r="Z44" s="70">
        <f>+IF(X44&lt;&gt;0,+(Y44/X44)*100,0)</f>
        <v>10.338730491801975</v>
      </c>
      <c r="AA44" s="67">
        <f>+AA42-AA43</f>
        <v>50048455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108549024</v>
      </c>
      <c r="D46" s="59">
        <f>SUM(D44:D45)</f>
        <v>0</v>
      </c>
      <c r="E46" s="60">
        <f t="shared" si="5"/>
        <v>50048455</v>
      </c>
      <c r="F46" s="61">
        <f t="shared" si="5"/>
        <v>50048455</v>
      </c>
      <c r="G46" s="61">
        <f t="shared" si="5"/>
        <v>32201136</v>
      </c>
      <c r="H46" s="61">
        <f t="shared" si="5"/>
        <v>-36736281</v>
      </c>
      <c r="I46" s="61">
        <f t="shared" si="5"/>
        <v>20090398</v>
      </c>
      <c r="J46" s="61">
        <f t="shared" si="5"/>
        <v>15555253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15555253</v>
      </c>
      <c r="X46" s="61">
        <f t="shared" si="5"/>
        <v>14097727</v>
      </c>
      <c r="Y46" s="61">
        <f t="shared" si="5"/>
        <v>1457526</v>
      </c>
      <c r="Z46" s="62">
        <f>+IF(X46&lt;&gt;0,+(Y46/X46)*100,0)</f>
        <v>10.338730491801975</v>
      </c>
      <c r="AA46" s="59">
        <f>SUM(AA44:AA45)</f>
        <v>50048455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108549024</v>
      </c>
      <c r="D48" s="75">
        <f>SUM(D46:D47)</f>
        <v>0</v>
      </c>
      <c r="E48" s="76">
        <f t="shared" si="6"/>
        <v>50048455</v>
      </c>
      <c r="F48" s="77">
        <f t="shared" si="6"/>
        <v>50048455</v>
      </c>
      <c r="G48" s="77">
        <f t="shared" si="6"/>
        <v>32201136</v>
      </c>
      <c r="H48" s="78">
        <f t="shared" si="6"/>
        <v>-36736281</v>
      </c>
      <c r="I48" s="78">
        <f t="shared" si="6"/>
        <v>20090398</v>
      </c>
      <c r="J48" s="78">
        <f t="shared" si="6"/>
        <v>15555253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15555253</v>
      </c>
      <c r="X48" s="78">
        <f t="shared" si="6"/>
        <v>14097727</v>
      </c>
      <c r="Y48" s="78">
        <f t="shared" si="6"/>
        <v>1457526</v>
      </c>
      <c r="Z48" s="79">
        <f>+IF(X48&lt;&gt;0,+(Y48/X48)*100,0)</f>
        <v>10.338730491801975</v>
      </c>
      <c r="AA48" s="80">
        <f>SUM(AA46:AA47)</f>
        <v>50048455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62589460</v>
      </c>
      <c r="D5" s="6">
        <v>0</v>
      </c>
      <c r="E5" s="7">
        <v>71152042</v>
      </c>
      <c r="F5" s="8">
        <v>71152042</v>
      </c>
      <c r="G5" s="8">
        <v>75713754</v>
      </c>
      <c r="H5" s="8">
        <v>-5709</v>
      </c>
      <c r="I5" s="8">
        <v>-9509</v>
      </c>
      <c r="J5" s="8">
        <v>75698536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75698536</v>
      </c>
      <c r="X5" s="8">
        <v>17076490</v>
      </c>
      <c r="Y5" s="8">
        <v>58622046</v>
      </c>
      <c r="Z5" s="2">
        <v>343.29</v>
      </c>
      <c r="AA5" s="6">
        <v>71152042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194757397</v>
      </c>
      <c r="D7" s="6">
        <v>0</v>
      </c>
      <c r="E7" s="7">
        <v>225135432</v>
      </c>
      <c r="F7" s="8">
        <v>225135432</v>
      </c>
      <c r="G7" s="8">
        <v>19573081</v>
      </c>
      <c r="H7" s="8">
        <v>19689842</v>
      </c>
      <c r="I7" s="8">
        <v>17851689</v>
      </c>
      <c r="J7" s="8">
        <v>57114612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57114612</v>
      </c>
      <c r="X7" s="8">
        <v>47107087</v>
      </c>
      <c r="Y7" s="8">
        <v>10007525</v>
      </c>
      <c r="Z7" s="2">
        <v>21.24</v>
      </c>
      <c r="AA7" s="6">
        <v>225135432</v>
      </c>
    </row>
    <row r="8" spans="1:27" ht="12.75">
      <c r="A8" s="29" t="s">
        <v>35</v>
      </c>
      <c r="B8" s="28"/>
      <c r="C8" s="6">
        <v>56695687</v>
      </c>
      <c r="D8" s="6">
        <v>0</v>
      </c>
      <c r="E8" s="7">
        <v>70270716</v>
      </c>
      <c r="F8" s="8">
        <v>70270716</v>
      </c>
      <c r="G8" s="8">
        <v>5102290</v>
      </c>
      <c r="H8" s="8">
        <v>4787094</v>
      </c>
      <c r="I8" s="8">
        <v>5604943</v>
      </c>
      <c r="J8" s="8">
        <v>15494327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15494327</v>
      </c>
      <c r="X8" s="8">
        <v>13645509</v>
      </c>
      <c r="Y8" s="8">
        <v>1848818</v>
      </c>
      <c r="Z8" s="2">
        <v>13.55</v>
      </c>
      <c r="AA8" s="6">
        <v>70270716</v>
      </c>
    </row>
    <row r="9" spans="1:27" ht="12.75">
      <c r="A9" s="29" t="s">
        <v>36</v>
      </c>
      <c r="B9" s="28"/>
      <c r="C9" s="6">
        <v>31536062</v>
      </c>
      <c r="D9" s="6">
        <v>0</v>
      </c>
      <c r="E9" s="7">
        <v>34531761</v>
      </c>
      <c r="F9" s="8">
        <v>34531761</v>
      </c>
      <c r="G9" s="8">
        <v>32875532</v>
      </c>
      <c r="H9" s="8">
        <v>451993</v>
      </c>
      <c r="I9" s="8">
        <v>-57186</v>
      </c>
      <c r="J9" s="8">
        <v>33270339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33270339</v>
      </c>
      <c r="X9" s="8">
        <v>6818352</v>
      </c>
      <c r="Y9" s="8">
        <v>26451987</v>
      </c>
      <c r="Z9" s="2">
        <v>387.95</v>
      </c>
      <c r="AA9" s="6">
        <v>34531761</v>
      </c>
    </row>
    <row r="10" spans="1:27" ht="12.75">
      <c r="A10" s="29" t="s">
        <v>37</v>
      </c>
      <c r="B10" s="28"/>
      <c r="C10" s="6">
        <v>18567942</v>
      </c>
      <c r="D10" s="6">
        <v>0</v>
      </c>
      <c r="E10" s="7">
        <v>20042696</v>
      </c>
      <c r="F10" s="30">
        <v>20042696</v>
      </c>
      <c r="G10" s="30">
        <v>22706048</v>
      </c>
      <c r="H10" s="30">
        <v>22044</v>
      </c>
      <c r="I10" s="30">
        <v>-80723</v>
      </c>
      <c r="J10" s="30">
        <v>22647369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22647369</v>
      </c>
      <c r="X10" s="30">
        <v>4008540</v>
      </c>
      <c r="Y10" s="30">
        <v>18638829</v>
      </c>
      <c r="Z10" s="31">
        <v>464.98</v>
      </c>
      <c r="AA10" s="32">
        <v>20042696</v>
      </c>
    </row>
    <row r="11" spans="1:27" ht="12.75">
      <c r="A11" s="29" t="s">
        <v>38</v>
      </c>
      <c r="B11" s="33"/>
      <c r="C11" s="6">
        <v>-32163871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2277866</v>
      </c>
      <c r="D12" s="6">
        <v>0</v>
      </c>
      <c r="E12" s="7">
        <v>2161885</v>
      </c>
      <c r="F12" s="8">
        <v>2161885</v>
      </c>
      <c r="G12" s="8">
        <v>165592</v>
      </c>
      <c r="H12" s="8">
        <v>168466</v>
      </c>
      <c r="I12" s="8">
        <v>211402</v>
      </c>
      <c r="J12" s="8">
        <v>545460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545460</v>
      </c>
      <c r="X12" s="8">
        <v>324282</v>
      </c>
      <c r="Y12" s="8">
        <v>221178</v>
      </c>
      <c r="Z12" s="2">
        <v>68.21</v>
      </c>
      <c r="AA12" s="6">
        <v>2161885</v>
      </c>
    </row>
    <row r="13" spans="1:27" ht="12.75">
      <c r="A13" s="27" t="s">
        <v>40</v>
      </c>
      <c r="B13" s="33"/>
      <c r="C13" s="6">
        <v>1018148</v>
      </c>
      <c r="D13" s="6">
        <v>0</v>
      </c>
      <c r="E13" s="7">
        <v>273790</v>
      </c>
      <c r="F13" s="8">
        <v>273790</v>
      </c>
      <c r="G13" s="8">
        <v>158489</v>
      </c>
      <c r="H13" s="8">
        <v>210309</v>
      </c>
      <c r="I13" s="8">
        <v>179329</v>
      </c>
      <c r="J13" s="8">
        <v>548127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548127</v>
      </c>
      <c r="X13" s="8">
        <v>41069</v>
      </c>
      <c r="Y13" s="8">
        <v>507058</v>
      </c>
      <c r="Z13" s="2">
        <v>1234.65</v>
      </c>
      <c r="AA13" s="6">
        <v>273790</v>
      </c>
    </row>
    <row r="14" spans="1:27" ht="12.75">
      <c r="A14" s="27" t="s">
        <v>41</v>
      </c>
      <c r="B14" s="33"/>
      <c r="C14" s="6">
        <v>9546918</v>
      </c>
      <c r="D14" s="6">
        <v>0</v>
      </c>
      <c r="E14" s="7">
        <v>8649641</v>
      </c>
      <c r="F14" s="8">
        <v>8649641</v>
      </c>
      <c r="G14" s="8">
        <v>578557</v>
      </c>
      <c r="H14" s="8">
        <v>575783</v>
      </c>
      <c r="I14" s="8">
        <v>598255</v>
      </c>
      <c r="J14" s="8">
        <v>1752595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1752595</v>
      </c>
      <c r="X14" s="8">
        <v>2421899</v>
      </c>
      <c r="Y14" s="8">
        <v>-669304</v>
      </c>
      <c r="Z14" s="2">
        <v>-27.64</v>
      </c>
      <c r="AA14" s="6">
        <v>8649641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11873900</v>
      </c>
      <c r="D16" s="6">
        <v>0</v>
      </c>
      <c r="E16" s="7">
        <v>11020207</v>
      </c>
      <c r="F16" s="8">
        <v>11020207</v>
      </c>
      <c r="G16" s="8">
        <v>66268</v>
      </c>
      <c r="H16" s="8">
        <v>465787</v>
      </c>
      <c r="I16" s="8">
        <v>165268</v>
      </c>
      <c r="J16" s="8">
        <v>697323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697323</v>
      </c>
      <c r="X16" s="8">
        <v>324064</v>
      </c>
      <c r="Y16" s="8">
        <v>373259</v>
      </c>
      <c r="Z16" s="2">
        <v>115.18</v>
      </c>
      <c r="AA16" s="6">
        <v>11020207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15575500</v>
      </c>
      <c r="F17" s="8">
        <v>15575500</v>
      </c>
      <c r="G17" s="8">
        <v>264740</v>
      </c>
      <c r="H17" s="8">
        <v>2026197</v>
      </c>
      <c r="I17" s="8">
        <v>1419730</v>
      </c>
      <c r="J17" s="8">
        <v>3710667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3710667</v>
      </c>
      <c r="X17" s="8">
        <v>3117080</v>
      </c>
      <c r="Y17" s="8">
        <v>593587</v>
      </c>
      <c r="Z17" s="2">
        <v>19.04</v>
      </c>
      <c r="AA17" s="6">
        <v>15575500</v>
      </c>
    </row>
    <row r="18" spans="1:27" ht="12.75">
      <c r="A18" s="29" t="s">
        <v>45</v>
      </c>
      <c r="B18" s="28"/>
      <c r="C18" s="6">
        <v>2199629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67801503</v>
      </c>
      <c r="D19" s="6">
        <v>0</v>
      </c>
      <c r="E19" s="7">
        <v>99807000</v>
      </c>
      <c r="F19" s="8">
        <v>101932762</v>
      </c>
      <c r="G19" s="8">
        <v>24247000</v>
      </c>
      <c r="H19" s="8">
        <v>0</v>
      </c>
      <c r="I19" s="8">
        <v>0</v>
      </c>
      <c r="J19" s="8">
        <v>24247000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24247000</v>
      </c>
      <c r="X19" s="8">
        <v>21823780</v>
      </c>
      <c r="Y19" s="8">
        <v>2423220</v>
      </c>
      <c r="Z19" s="2">
        <v>11.1</v>
      </c>
      <c r="AA19" s="6">
        <v>101932762</v>
      </c>
    </row>
    <row r="20" spans="1:27" ht="12.75">
      <c r="A20" s="27" t="s">
        <v>47</v>
      </c>
      <c r="B20" s="33"/>
      <c r="C20" s="6">
        <v>21586460</v>
      </c>
      <c r="D20" s="6">
        <v>0</v>
      </c>
      <c r="E20" s="7">
        <v>20823296</v>
      </c>
      <c r="F20" s="30">
        <v>20823296</v>
      </c>
      <c r="G20" s="30">
        <v>1102699</v>
      </c>
      <c r="H20" s="30">
        <v>1546743</v>
      </c>
      <c r="I20" s="30">
        <v>1694596</v>
      </c>
      <c r="J20" s="30">
        <v>4344038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4344038</v>
      </c>
      <c r="X20" s="30">
        <v>418626</v>
      </c>
      <c r="Y20" s="30">
        <v>3925412</v>
      </c>
      <c r="Z20" s="31">
        <v>937.69</v>
      </c>
      <c r="AA20" s="32">
        <v>20823296</v>
      </c>
    </row>
    <row r="21" spans="1:27" ht="12.75">
      <c r="A21" s="27" t="s">
        <v>48</v>
      </c>
      <c r="B21" s="33"/>
      <c r="C21" s="6">
        <v>14200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448301301</v>
      </c>
      <c r="D22" s="37">
        <f>SUM(D5:D21)</f>
        <v>0</v>
      </c>
      <c r="E22" s="38">
        <f t="shared" si="0"/>
        <v>579443966</v>
      </c>
      <c r="F22" s="39">
        <f t="shared" si="0"/>
        <v>581569728</v>
      </c>
      <c r="G22" s="39">
        <f t="shared" si="0"/>
        <v>182554050</v>
      </c>
      <c r="H22" s="39">
        <f t="shared" si="0"/>
        <v>29938549</v>
      </c>
      <c r="I22" s="39">
        <f t="shared" si="0"/>
        <v>27577794</v>
      </c>
      <c r="J22" s="39">
        <f t="shared" si="0"/>
        <v>240070393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240070393</v>
      </c>
      <c r="X22" s="39">
        <f t="shared" si="0"/>
        <v>117126778</v>
      </c>
      <c r="Y22" s="39">
        <f t="shared" si="0"/>
        <v>122943615</v>
      </c>
      <c r="Z22" s="40">
        <f>+IF(X22&lt;&gt;0,+(Y22/X22)*100,0)</f>
        <v>104.96627423662248</v>
      </c>
      <c r="AA22" s="37">
        <f>SUM(AA5:AA21)</f>
        <v>581569728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185089500</v>
      </c>
      <c r="D25" s="6">
        <v>0</v>
      </c>
      <c r="E25" s="7">
        <v>191965284</v>
      </c>
      <c r="F25" s="8">
        <v>191965284</v>
      </c>
      <c r="G25" s="8">
        <v>12665087</v>
      </c>
      <c r="H25" s="8">
        <v>12660129</v>
      </c>
      <c r="I25" s="8">
        <v>12889520</v>
      </c>
      <c r="J25" s="8">
        <v>38214736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38214736</v>
      </c>
      <c r="X25" s="8">
        <v>45476706</v>
      </c>
      <c r="Y25" s="8">
        <v>-7261970</v>
      </c>
      <c r="Z25" s="2">
        <v>-15.97</v>
      </c>
      <c r="AA25" s="6">
        <v>191965284</v>
      </c>
    </row>
    <row r="26" spans="1:27" ht="12.75">
      <c r="A26" s="29" t="s">
        <v>52</v>
      </c>
      <c r="B26" s="28"/>
      <c r="C26" s="6">
        <v>6742223</v>
      </c>
      <c r="D26" s="6">
        <v>0</v>
      </c>
      <c r="E26" s="7">
        <v>9622359</v>
      </c>
      <c r="F26" s="8">
        <v>9622359</v>
      </c>
      <c r="G26" s="8">
        <v>312630</v>
      </c>
      <c r="H26" s="8">
        <v>677402</v>
      </c>
      <c r="I26" s="8">
        <v>708397</v>
      </c>
      <c r="J26" s="8">
        <v>1698429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1698429</v>
      </c>
      <c r="X26" s="8">
        <v>1347131</v>
      </c>
      <c r="Y26" s="8">
        <v>351298</v>
      </c>
      <c r="Z26" s="2">
        <v>26.08</v>
      </c>
      <c r="AA26" s="6">
        <v>9622359</v>
      </c>
    </row>
    <row r="27" spans="1:27" ht="12.75">
      <c r="A27" s="29" t="s">
        <v>53</v>
      </c>
      <c r="B27" s="28"/>
      <c r="C27" s="6">
        <v>50945477</v>
      </c>
      <c r="D27" s="6">
        <v>0</v>
      </c>
      <c r="E27" s="7">
        <v>25203588</v>
      </c>
      <c r="F27" s="8">
        <v>25203588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25203588</v>
      </c>
    </row>
    <row r="28" spans="1:27" ht="12.75">
      <c r="A28" s="29" t="s">
        <v>54</v>
      </c>
      <c r="B28" s="28"/>
      <c r="C28" s="6">
        <v>19265370</v>
      </c>
      <c r="D28" s="6">
        <v>0</v>
      </c>
      <c r="E28" s="7">
        <v>22273044</v>
      </c>
      <c r="F28" s="8">
        <v>22273044</v>
      </c>
      <c r="G28" s="8">
        <v>0</v>
      </c>
      <c r="H28" s="8">
        <v>0</v>
      </c>
      <c r="I28" s="8">
        <v>5568260</v>
      </c>
      <c r="J28" s="8">
        <v>5568260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5568260</v>
      </c>
      <c r="X28" s="8">
        <v>5568261</v>
      </c>
      <c r="Y28" s="8">
        <v>-1</v>
      </c>
      <c r="Z28" s="2">
        <v>0</v>
      </c>
      <c r="AA28" s="6">
        <v>22273044</v>
      </c>
    </row>
    <row r="29" spans="1:27" ht="12.75">
      <c r="A29" s="29" t="s">
        <v>55</v>
      </c>
      <c r="B29" s="28"/>
      <c r="C29" s="6">
        <v>16980371</v>
      </c>
      <c r="D29" s="6">
        <v>0</v>
      </c>
      <c r="E29" s="7">
        <v>7879382</v>
      </c>
      <c r="F29" s="8">
        <v>7879382</v>
      </c>
      <c r="G29" s="8">
        <v>14861</v>
      </c>
      <c r="H29" s="8">
        <v>0</v>
      </c>
      <c r="I29" s="8">
        <v>0</v>
      </c>
      <c r="J29" s="8">
        <v>14861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14861</v>
      </c>
      <c r="X29" s="8"/>
      <c r="Y29" s="8">
        <v>14861</v>
      </c>
      <c r="Z29" s="2">
        <v>0</v>
      </c>
      <c r="AA29" s="6">
        <v>7879382</v>
      </c>
    </row>
    <row r="30" spans="1:27" ht="12.75">
      <c r="A30" s="29" t="s">
        <v>56</v>
      </c>
      <c r="B30" s="28"/>
      <c r="C30" s="6">
        <v>146023884</v>
      </c>
      <c r="D30" s="6">
        <v>0</v>
      </c>
      <c r="E30" s="7">
        <v>150329344</v>
      </c>
      <c r="F30" s="8">
        <v>150329344</v>
      </c>
      <c r="G30" s="8">
        <v>1121722</v>
      </c>
      <c r="H30" s="8">
        <v>17989114</v>
      </c>
      <c r="I30" s="8">
        <v>17273073</v>
      </c>
      <c r="J30" s="8">
        <v>36383909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36383909</v>
      </c>
      <c r="X30" s="8">
        <v>39085628</v>
      </c>
      <c r="Y30" s="8">
        <v>-2701719</v>
      </c>
      <c r="Z30" s="2">
        <v>-6.91</v>
      </c>
      <c r="AA30" s="6">
        <v>150329344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24895603</v>
      </c>
      <c r="D32" s="6">
        <v>0</v>
      </c>
      <c r="E32" s="7">
        <v>32602622</v>
      </c>
      <c r="F32" s="8">
        <v>32602622</v>
      </c>
      <c r="G32" s="8">
        <v>2205047</v>
      </c>
      <c r="H32" s="8">
        <v>3637652</v>
      </c>
      <c r="I32" s="8">
        <v>4095680</v>
      </c>
      <c r="J32" s="8">
        <v>9938379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9938379</v>
      </c>
      <c r="X32" s="8">
        <v>7771626</v>
      </c>
      <c r="Y32" s="8">
        <v>2166753</v>
      </c>
      <c r="Z32" s="2">
        <v>27.88</v>
      </c>
      <c r="AA32" s="6">
        <v>32602622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1500000</v>
      </c>
      <c r="F33" s="8">
        <v>1500000</v>
      </c>
      <c r="G33" s="8">
        <v>5159</v>
      </c>
      <c r="H33" s="8">
        <v>0</v>
      </c>
      <c r="I33" s="8">
        <v>46625</v>
      </c>
      <c r="J33" s="8">
        <v>51784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51784</v>
      </c>
      <c r="X33" s="8">
        <v>60000</v>
      </c>
      <c r="Y33" s="8">
        <v>-8216</v>
      </c>
      <c r="Z33" s="2">
        <v>-13.69</v>
      </c>
      <c r="AA33" s="6">
        <v>1500000</v>
      </c>
    </row>
    <row r="34" spans="1:27" ht="12.75">
      <c r="A34" s="29" t="s">
        <v>60</v>
      </c>
      <c r="B34" s="28"/>
      <c r="C34" s="6">
        <v>59855559</v>
      </c>
      <c r="D34" s="6">
        <v>0</v>
      </c>
      <c r="E34" s="7">
        <v>149299708</v>
      </c>
      <c r="F34" s="8">
        <v>151945471</v>
      </c>
      <c r="G34" s="8">
        <v>16126985</v>
      </c>
      <c r="H34" s="8">
        <v>6587561</v>
      </c>
      <c r="I34" s="8">
        <v>6182812</v>
      </c>
      <c r="J34" s="8">
        <v>28897358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28897358</v>
      </c>
      <c r="X34" s="8">
        <v>28522848</v>
      </c>
      <c r="Y34" s="8">
        <v>374510</v>
      </c>
      <c r="Z34" s="2">
        <v>1.31</v>
      </c>
      <c r="AA34" s="6">
        <v>151945471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509797987</v>
      </c>
      <c r="D36" s="37">
        <f>SUM(D25:D35)</f>
        <v>0</v>
      </c>
      <c r="E36" s="38">
        <f t="shared" si="1"/>
        <v>590675331</v>
      </c>
      <c r="F36" s="39">
        <f t="shared" si="1"/>
        <v>593321094</v>
      </c>
      <c r="G36" s="39">
        <f t="shared" si="1"/>
        <v>32451491</v>
      </c>
      <c r="H36" s="39">
        <f t="shared" si="1"/>
        <v>41551858</v>
      </c>
      <c r="I36" s="39">
        <f t="shared" si="1"/>
        <v>46764367</v>
      </c>
      <c r="J36" s="39">
        <f t="shared" si="1"/>
        <v>120767716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120767716</v>
      </c>
      <c r="X36" s="39">
        <f t="shared" si="1"/>
        <v>127832200</v>
      </c>
      <c r="Y36" s="39">
        <f t="shared" si="1"/>
        <v>-7064484</v>
      </c>
      <c r="Z36" s="40">
        <f>+IF(X36&lt;&gt;0,+(Y36/X36)*100,0)</f>
        <v>-5.526372854413833</v>
      </c>
      <c r="AA36" s="37">
        <f>SUM(AA25:AA35)</f>
        <v>593321094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-61496686</v>
      </c>
      <c r="D38" s="50">
        <f>+D22-D36</f>
        <v>0</v>
      </c>
      <c r="E38" s="51">
        <f t="shared" si="2"/>
        <v>-11231365</v>
      </c>
      <c r="F38" s="52">
        <f t="shared" si="2"/>
        <v>-11751366</v>
      </c>
      <c r="G38" s="52">
        <f t="shared" si="2"/>
        <v>150102559</v>
      </c>
      <c r="H38" s="52">
        <f t="shared" si="2"/>
        <v>-11613309</v>
      </c>
      <c r="I38" s="52">
        <f t="shared" si="2"/>
        <v>-19186573</v>
      </c>
      <c r="J38" s="52">
        <f t="shared" si="2"/>
        <v>119302677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119302677</v>
      </c>
      <c r="X38" s="52">
        <f>IF(F22=F36,0,X22-X36)</f>
        <v>-10705422</v>
      </c>
      <c r="Y38" s="52">
        <f t="shared" si="2"/>
        <v>130008099</v>
      </c>
      <c r="Z38" s="53">
        <f>+IF(X38&lt;&gt;0,+(Y38/X38)*100,0)</f>
        <v>-1214.4135840698293</v>
      </c>
      <c r="AA38" s="50">
        <f>+AA22-AA36</f>
        <v>-11751366</v>
      </c>
    </row>
    <row r="39" spans="1:27" ht="12.75">
      <c r="A39" s="27" t="s">
        <v>64</v>
      </c>
      <c r="B39" s="33"/>
      <c r="C39" s="6">
        <v>39371448</v>
      </c>
      <c r="D39" s="6">
        <v>0</v>
      </c>
      <c r="E39" s="7">
        <v>48504000</v>
      </c>
      <c r="F39" s="8">
        <v>61185107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1701895</v>
      </c>
      <c r="Y39" s="8">
        <v>-1701895</v>
      </c>
      <c r="Z39" s="2">
        <v>-100</v>
      </c>
      <c r="AA39" s="6">
        <v>61185107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-22125238</v>
      </c>
      <c r="D42" s="59">
        <f>SUM(D38:D41)</f>
        <v>0</v>
      </c>
      <c r="E42" s="60">
        <f t="shared" si="3"/>
        <v>37272635</v>
      </c>
      <c r="F42" s="61">
        <f t="shared" si="3"/>
        <v>49433741</v>
      </c>
      <c r="G42" s="61">
        <f t="shared" si="3"/>
        <v>150102559</v>
      </c>
      <c r="H42" s="61">
        <f t="shared" si="3"/>
        <v>-11613309</v>
      </c>
      <c r="I42" s="61">
        <f t="shared" si="3"/>
        <v>-19186573</v>
      </c>
      <c r="J42" s="61">
        <f t="shared" si="3"/>
        <v>119302677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119302677</v>
      </c>
      <c r="X42" s="61">
        <f t="shared" si="3"/>
        <v>-9003527</v>
      </c>
      <c r="Y42" s="61">
        <f t="shared" si="3"/>
        <v>128306204</v>
      </c>
      <c r="Z42" s="62">
        <f>+IF(X42&lt;&gt;0,+(Y42/X42)*100,0)</f>
        <v>-1425.066021349189</v>
      </c>
      <c r="AA42" s="59">
        <f>SUM(AA38:AA41)</f>
        <v>49433741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-22125238</v>
      </c>
      <c r="D44" s="67">
        <f>+D42-D43</f>
        <v>0</v>
      </c>
      <c r="E44" s="68">
        <f t="shared" si="4"/>
        <v>37272635</v>
      </c>
      <c r="F44" s="69">
        <f t="shared" si="4"/>
        <v>49433741</v>
      </c>
      <c r="G44" s="69">
        <f t="shared" si="4"/>
        <v>150102559</v>
      </c>
      <c r="H44" s="69">
        <f t="shared" si="4"/>
        <v>-11613309</v>
      </c>
      <c r="I44" s="69">
        <f t="shared" si="4"/>
        <v>-19186573</v>
      </c>
      <c r="J44" s="69">
        <f t="shared" si="4"/>
        <v>119302677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119302677</v>
      </c>
      <c r="X44" s="69">
        <f t="shared" si="4"/>
        <v>-9003527</v>
      </c>
      <c r="Y44" s="69">
        <f t="shared" si="4"/>
        <v>128306204</v>
      </c>
      <c r="Z44" s="70">
        <f>+IF(X44&lt;&gt;0,+(Y44/X44)*100,0)</f>
        <v>-1425.066021349189</v>
      </c>
      <c r="AA44" s="67">
        <f>+AA42-AA43</f>
        <v>49433741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-22125238</v>
      </c>
      <c r="D46" s="59">
        <f>SUM(D44:D45)</f>
        <v>0</v>
      </c>
      <c r="E46" s="60">
        <f t="shared" si="5"/>
        <v>37272635</v>
      </c>
      <c r="F46" s="61">
        <f t="shared" si="5"/>
        <v>49433741</v>
      </c>
      <c r="G46" s="61">
        <f t="shared" si="5"/>
        <v>150102559</v>
      </c>
      <c r="H46" s="61">
        <f t="shared" si="5"/>
        <v>-11613309</v>
      </c>
      <c r="I46" s="61">
        <f t="shared" si="5"/>
        <v>-19186573</v>
      </c>
      <c r="J46" s="61">
        <f t="shared" si="5"/>
        <v>119302677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119302677</v>
      </c>
      <c r="X46" s="61">
        <f t="shared" si="5"/>
        <v>-9003527</v>
      </c>
      <c r="Y46" s="61">
        <f t="shared" si="5"/>
        <v>128306204</v>
      </c>
      <c r="Z46" s="62">
        <f>+IF(X46&lt;&gt;0,+(Y46/X46)*100,0)</f>
        <v>-1425.066021349189</v>
      </c>
      <c r="AA46" s="59">
        <f>SUM(AA44:AA45)</f>
        <v>49433741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-22125238</v>
      </c>
      <c r="D48" s="75">
        <f>SUM(D46:D47)</f>
        <v>0</v>
      </c>
      <c r="E48" s="76">
        <f t="shared" si="6"/>
        <v>37272635</v>
      </c>
      <c r="F48" s="77">
        <f t="shared" si="6"/>
        <v>49433741</v>
      </c>
      <c r="G48" s="77">
        <f t="shared" si="6"/>
        <v>150102559</v>
      </c>
      <c r="H48" s="78">
        <f t="shared" si="6"/>
        <v>-11613309</v>
      </c>
      <c r="I48" s="78">
        <f t="shared" si="6"/>
        <v>-19186573</v>
      </c>
      <c r="J48" s="78">
        <f t="shared" si="6"/>
        <v>119302677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119302677</v>
      </c>
      <c r="X48" s="78">
        <f t="shared" si="6"/>
        <v>-9003527</v>
      </c>
      <c r="Y48" s="78">
        <f t="shared" si="6"/>
        <v>128306204</v>
      </c>
      <c r="Z48" s="79">
        <f>+IF(X48&lt;&gt;0,+(Y48/X48)*100,0)</f>
        <v>-1425.066021349189</v>
      </c>
      <c r="AA48" s="80">
        <f>SUM(AA46:AA47)</f>
        <v>49433741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115509705</v>
      </c>
      <c r="F5" s="8">
        <v>115509705</v>
      </c>
      <c r="G5" s="8">
        <v>113178991</v>
      </c>
      <c r="H5" s="8">
        <v>26322</v>
      </c>
      <c r="I5" s="8">
        <v>-1931</v>
      </c>
      <c r="J5" s="8">
        <v>113203382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113203382</v>
      </c>
      <c r="X5" s="8">
        <v>115297168</v>
      </c>
      <c r="Y5" s="8">
        <v>-2093786</v>
      </c>
      <c r="Z5" s="2">
        <v>-1.82</v>
      </c>
      <c r="AA5" s="6">
        <v>115509705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1275152</v>
      </c>
      <c r="F6" s="8">
        <v>1275152</v>
      </c>
      <c r="G6" s="8">
        <v>127483</v>
      </c>
      <c r="H6" s="8">
        <v>125634</v>
      </c>
      <c r="I6" s="8">
        <v>120050</v>
      </c>
      <c r="J6" s="8">
        <v>373167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373167</v>
      </c>
      <c r="X6" s="8">
        <v>329192</v>
      </c>
      <c r="Y6" s="8">
        <v>43975</v>
      </c>
      <c r="Z6" s="2">
        <v>13.36</v>
      </c>
      <c r="AA6" s="6">
        <v>1275152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129334333</v>
      </c>
      <c r="F7" s="8">
        <v>129334333</v>
      </c>
      <c r="G7" s="8">
        <v>2341563</v>
      </c>
      <c r="H7" s="8">
        <v>11693441</v>
      </c>
      <c r="I7" s="8">
        <v>10931924</v>
      </c>
      <c r="J7" s="8">
        <v>24966928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24966928</v>
      </c>
      <c r="X7" s="8">
        <v>34471606</v>
      </c>
      <c r="Y7" s="8">
        <v>-9504678</v>
      </c>
      <c r="Z7" s="2">
        <v>-27.57</v>
      </c>
      <c r="AA7" s="6">
        <v>129334333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45752118</v>
      </c>
      <c r="F8" s="8">
        <v>49896750</v>
      </c>
      <c r="G8" s="8">
        <v>6759243</v>
      </c>
      <c r="H8" s="8">
        <v>3769596</v>
      </c>
      <c r="I8" s="8">
        <v>3533461</v>
      </c>
      <c r="J8" s="8">
        <v>14062300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14062300</v>
      </c>
      <c r="X8" s="8">
        <v>14175767</v>
      </c>
      <c r="Y8" s="8">
        <v>-113467</v>
      </c>
      <c r="Z8" s="2">
        <v>-0.8</v>
      </c>
      <c r="AA8" s="6">
        <v>49896750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38805104</v>
      </c>
      <c r="F9" s="8">
        <v>39548543</v>
      </c>
      <c r="G9" s="8">
        <v>53998564</v>
      </c>
      <c r="H9" s="8">
        <v>-1146455</v>
      </c>
      <c r="I9" s="8">
        <v>-1141271</v>
      </c>
      <c r="J9" s="8">
        <v>51710838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51710838</v>
      </c>
      <c r="X9" s="8">
        <v>46844881</v>
      </c>
      <c r="Y9" s="8">
        <v>4865957</v>
      </c>
      <c r="Z9" s="2">
        <v>10.39</v>
      </c>
      <c r="AA9" s="6">
        <v>39548543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25611977</v>
      </c>
      <c r="F10" s="30">
        <v>23344002</v>
      </c>
      <c r="G10" s="30">
        <v>33308501</v>
      </c>
      <c r="H10" s="30">
        <v>-668232</v>
      </c>
      <c r="I10" s="30">
        <v>-666815</v>
      </c>
      <c r="J10" s="30">
        <v>31973454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31973454</v>
      </c>
      <c r="X10" s="30">
        <v>33149326</v>
      </c>
      <c r="Y10" s="30">
        <v>-1175872</v>
      </c>
      <c r="Z10" s="31">
        <v>-3.55</v>
      </c>
      <c r="AA10" s="32">
        <v>23344002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1439570</v>
      </c>
      <c r="F12" s="8">
        <v>1439570</v>
      </c>
      <c r="G12" s="8">
        <v>128780</v>
      </c>
      <c r="H12" s="8">
        <v>136197</v>
      </c>
      <c r="I12" s="8">
        <v>105940</v>
      </c>
      <c r="J12" s="8">
        <v>370917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370917</v>
      </c>
      <c r="X12" s="8">
        <v>359968</v>
      </c>
      <c r="Y12" s="8">
        <v>10949</v>
      </c>
      <c r="Z12" s="2">
        <v>3.04</v>
      </c>
      <c r="AA12" s="6">
        <v>1439570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5828297</v>
      </c>
      <c r="F13" s="8">
        <v>5828297</v>
      </c>
      <c r="G13" s="8">
        <v>827508</v>
      </c>
      <c r="H13" s="8">
        <v>521518</v>
      </c>
      <c r="I13" s="8">
        <v>485207</v>
      </c>
      <c r="J13" s="8">
        <v>1834233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1834233</v>
      </c>
      <c r="X13" s="8">
        <v>875352</v>
      </c>
      <c r="Y13" s="8">
        <v>958881</v>
      </c>
      <c r="Z13" s="2">
        <v>109.54</v>
      </c>
      <c r="AA13" s="6">
        <v>5828297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3163423</v>
      </c>
      <c r="F14" s="8">
        <v>3163423</v>
      </c>
      <c r="G14" s="8">
        <v>382193</v>
      </c>
      <c r="H14" s="8">
        <v>423702</v>
      </c>
      <c r="I14" s="8">
        <v>417452</v>
      </c>
      <c r="J14" s="8">
        <v>1223347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1223347</v>
      </c>
      <c r="X14" s="8">
        <v>654357</v>
      </c>
      <c r="Y14" s="8">
        <v>568990</v>
      </c>
      <c r="Z14" s="2">
        <v>86.95</v>
      </c>
      <c r="AA14" s="6">
        <v>3163423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22016052</v>
      </c>
      <c r="F16" s="8">
        <v>22016052</v>
      </c>
      <c r="G16" s="8">
        <v>29964</v>
      </c>
      <c r="H16" s="8">
        <v>3657</v>
      </c>
      <c r="I16" s="8">
        <v>34469</v>
      </c>
      <c r="J16" s="8">
        <v>68090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68090</v>
      </c>
      <c r="X16" s="8">
        <v>1627863</v>
      </c>
      <c r="Y16" s="8">
        <v>-1559773</v>
      </c>
      <c r="Z16" s="2">
        <v>-95.82</v>
      </c>
      <c r="AA16" s="6">
        <v>22016052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6052396</v>
      </c>
      <c r="F17" s="8">
        <v>6052396</v>
      </c>
      <c r="G17" s="8">
        <v>1979</v>
      </c>
      <c r="H17" s="8">
        <v>3044</v>
      </c>
      <c r="I17" s="8">
        <v>1127</v>
      </c>
      <c r="J17" s="8">
        <v>6150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6150</v>
      </c>
      <c r="X17" s="8">
        <v>1500571</v>
      </c>
      <c r="Y17" s="8">
        <v>-1494421</v>
      </c>
      <c r="Z17" s="2">
        <v>-99.59</v>
      </c>
      <c r="AA17" s="6">
        <v>6052396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1219372</v>
      </c>
      <c r="F18" s="8">
        <v>1219372</v>
      </c>
      <c r="G18" s="8">
        <v>112743</v>
      </c>
      <c r="H18" s="8">
        <v>123121</v>
      </c>
      <c r="I18" s="8">
        <v>0</v>
      </c>
      <c r="J18" s="8">
        <v>235864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235864</v>
      </c>
      <c r="X18" s="8">
        <v>442398</v>
      </c>
      <c r="Y18" s="8">
        <v>-206534</v>
      </c>
      <c r="Z18" s="2">
        <v>-46.69</v>
      </c>
      <c r="AA18" s="6">
        <v>1219372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104229657</v>
      </c>
      <c r="F19" s="8">
        <v>104106054</v>
      </c>
      <c r="G19" s="8">
        <v>28534661</v>
      </c>
      <c r="H19" s="8">
        <v>2840507</v>
      </c>
      <c r="I19" s="8">
        <v>5600470</v>
      </c>
      <c r="J19" s="8">
        <v>36975638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36975638</v>
      </c>
      <c r="X19" s="8">
        <v>34813094</v>
      </c>
      <c r="Y19" s="8">
        <v>2162544</v>
      </c>
      <c r="Z19" s="2">
        <v>6.21</v>
      </c>
      <c r="AA19" s="6">
        <v>104106054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13025978</v>
      </c>
      <c r="F20" s="30">
        <v>13025978</v>
      </c>
      <c r="G20" s="30">
        <v>1457136</v>
      </c>
      <c r="H20" s="30">
        <v>1411885</v>
      </c>
      <c r="I20" s="30">
        <v>572602</v>
      </c>
      <c r="J20" s="30">
        <v>3441623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3441623</v>
      </c>
      <c r="X20" s="30">
        <v>2624325</v>
      </c>
      <c r="Y20" s="30">
        <v>817298</v>
      </c>
      <c r="Z20" s="31">
        <v>31.14</v>
      </c>
      <c r="AA20" s="32">
        <v>13025978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222780</v>
      </c>
      <c r="F21" s="8">
        <v>222780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222780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513485914</v>
      </c>
      <c r="F22" s="39">
        <f t="shared" si="0"/>
        <v>515982407</v>
      </c>
      <c r="G22" s="39">
        <f t="shared" si="0"/>
        <v>241189309</v>
      </c>
      <c r="H22" s="39">
        <f t="shared" si="0"/>
        <v>19263937</v>
      </c>
      <c r="I22" s="39">
        <f t="shared" si="0"/>
        <v>19992685</v>
      </c>
      <c r="J22" s="39">
        <f t="shared" si="0"/>
        <v>280445931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280445931</v>
      </c>
      <c r="X22" s="39">
        <f t="shared" si="0"/>
        <v>287165868</v>
      </c>
      <c r="Y22" s="39">
        <f t="shared" si="0"/>
        <v>-6719937</v>
      </c>
      <c r="Z22" s="40">
        <f>+IF(X22&lt;&gt;0,+(Y22/X22)*100,0)</f>
        <v>-2.3400890387154227</v>
      </c>
      <c r="AA22" s="37">
        <f>SUM(AA5:AA21)</f>
        <v>515982407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195309495</v>
      </c>
      <c r="F25" s="8">
        <v>195309495</v>
      </c>
      <c r="G25" s="8">
        <v>14095797</v>
      </c>
      <c r="H25" s="8">
        <v>14211206</v>
      </c>
      <c r="I25" s="8">
        <v>16842823</v>
      </c>
      <c r="J25" s="8">
        <v>45149826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45149826</v>
      </c>
      <c r="X25" s="8">
        <v>43643801</v>
      </c>
      <c r="Y25" s="8">
        <v>1506025</v>
      </c>
      <c r="Z25" s="2">
        <v>3.45</v>
      </c>
      <c r="AA25" s="6">
        <v>195309495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5596800</v>
      </c>
      <c r="F26" s="8">
        <v>5596800</v>
      </c>
      <c r="G26" s="8">
        <v>433076</v>
      </c>
      <c r="H26" s="8">
        <v>473836</v>
      </c>
      <c r="I26" s="8">
        <v>429839</v>
      </c>
      <c r="J26" s="8">
        <v>1336751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1336751</v>
      </c>
      <c r="X26" s="8">
        <v>1398780</v>
      </c>
      <c r="Y26" s="8">
        <v>-62029</v>
      </c>
      <c r="Z26" s="2">
        <v>-4.43</v>
      </c>
      <c r="AA26" s="6">
        <v>5596800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31999144</v>
      </c>
      <c r="F27" s="8">
        <v>31999144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15439711</v>
      </c>
      <c r="Y27" s="8">
        <v>-15439711</v>
      </c>
      <c r="Z27" s="2">
        <v>-100</v>
      </c>
      <c r="AA27" s="6">
        <v>31999144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22730868</v>
      </c>
      <c r="F28" s="8">
        <v>22730868</v>
      </c>
      <c r="G28" s="8">
        <v>0</v>
      </c>
      <c r="H28" s="8">
        <v>0</v>
      </c>
      <c r="I28" s="8">
        <v>5536651</v>
      </c>
      <c r="J28" s="8">
        <v>5536651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5536651</v>
      </c>
      <c r="X28" s="8">
        <v>5682726</v>
      </c>
      <c r="Y28" s="8">
        <v>-146075</v>
      </c>
      <c r="Z28" s="2">
        <v>-2.57</v>
      </c>
      <c r="AA28" s="6">
        <v>22730868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15317550</v>
      </c>
      <c r="F29" s="8">
        <v>15317550</v>
      </c>
      <c r="G29" s="8">
        <v>88743</v>
      </c>
      <c r="H29" s="8">
        <v>97367</v>
      </c>
      <c r="I29" s="8">
        <v>93870</v>
      </c>
      <c r="J29" s="8">
        <v>279980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279980</v>
      </c>
      <c r="X29" s="8">
        <v>357723</v>
      </c>
      <c r="Y29" s="8">
        <v>-77743</v>
      </c>
      <c r="Z29" s="2">
        <v>-21.73</v>
      </c>
      <c r="AA29" s="6">
        <v>15317550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89993920</v>
      </c>
      <c r="F30" s="8">
        <v>89748020</v>
      </c>
      <c r="G30" s="8">
        <v>10957496</v>
      </c>
      <c r="H30" s="8">
        <v>12312810</v>
      </c>
      <c r="I30" s="8">
        <v>11607229</v>
      </c>
      <c r="J30" s="8">
        <v>34877535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34877535</v>
      </c>
      <c r="X30" s="8">
        <v>24065920</v>
      </c>
      <c r="Y30" s="8">
        <v>10811615</v>
      </c>
      <c r="Z30" s="2">
        <v>44.93</v>
      </c>
      <c r="AA30" s="6">
        <v>89748020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4256578</v>
      </c>
      <c r="F31" s="8">
        <v>4256578</v>
      </c>
      <c r="G31" s="8">
        <v>83551</v>
      </c>
      <c r="H31" s="8">
        <v>160177</v>
      </c>
      <c r="I31" s="8">
        <v>336506</v>
      </c>
      <c r="J31" s="8">
        <v>580234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580234</v>
      </c>
      <c r="X31" s="8">
        <v>808184</v>
      </c>
      <c r="Y31" s="8">
        <v>-227950</v>
      </c>
      <c r="Z31" s="2">
        <v>-28.21</v>
      </c>
      <c r="AA31" s="6">
        <v>4256578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22769380</v>
      </c>
      <c r="F32" s="8">
        <v>23129380</v>
      </c>
      <c r="G32" s="8">
        <v>740431</v>
      </c>
      <c r="H32" s="8">
        <v>1135472</v>
      </c>
      <c r="I32" s="8">
        <v>1956222</v>
      </c>
      <c r="J32" s="8">
        <v>3832125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3832125</v>
      </c>
      <c r="X32" s="8">
        <v>4016050</v>
      </c>
      <c r="Y32" s="8">
        <v>-183925</v>
      </c>
      <c r="Z32" s="2">
        <v>-4.58</v>
      </c>
      <c r="AA32" s="6">
        <v>23129380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3631670</v>
      </c>
      <c r="F33" s="8">
        <v>3631670</v>
      </c>
      <c r="G33" s="8">
        <v>875000</v>
      </c>
      <c r="H33" s="8">
        <v>0</v>
      </c>
      <c r="I33" s="8">
        <v>0</v>
      </c>
      <c r="J33" s="8">
        <v>875000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875000</v>
      </c>
      <c r="X33" s="8">
        <v>1292916</v>
      </c>
      <c r="Y33" s="8">
        <v>-417916</v>
      </c>
      <c r="Z33" s="2">
        <v>-32.32</v>
      </c>
      <c r="AA33" s="6">
        <v>3631670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130782941</v>
      </c>
      <c r="F34" s="8">
        <v>131204238</v>
      </c>
      <c r="G34" s="8">
        <v>2377518</v>
      </c>
      <c r="H34" s="8">
        <v>6641294</v>
      </c>
      <c r="I34" s="8">
        <v>9565053</v>
      </c>
      <c r="J34" s="8">
        <v>18583865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18583865</v>
      </c>
      <c r="X34" s="8">
        <v>30742574</v>
      </c>
      <c r="Y34" s="8">
        <v>-12158709</v>
      </c>
      <c r="Z34" s="2">
        <v>-39.55</v>
      </c>
      <c r="AA34" s="6">
        <v>131204238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522388346</v>
      </c>
      <c r="F36" s="39">
        <f t="shared" si="1"/>
        <v>522923743</v>
      </c>
      <c r="G36" s="39">
        <f t="shared" si="1"/>
        <v>29651612</v>
      </c>
      <c r="H36" s="39">
        <f t="shared" si="1"/>
        <v>35032162</v>
      </c>
      <c r="I36" s="39">
        <f t="shared" si="1"/>
        <v>46368193</v>
      </c>
      <c r="J36" s="39">
        <f t="shared" si="1"/>
        <v>111051967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111051967</v>
      </c>
      <c r="X36" s="39">
        <f t="shared" si="1"/>
        <v>127448385</v>
      </c>
      <c r="Y36" s="39">
        <f t="shared" si="1"/>
        <v>-16396418</v>
      </c>
      <c r="Z36" s="40">
        <f>+IF(X36&lt;&gt;0,+(Y36/X36)*100,0)</f>
        <v>-12.86514379919369</v>
      </c>
      <c r="AA36" s="37">
        <f>SUM(AA25:AA35)</f>
        <v>522923743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-8902432</v>
      </c>
      <c r="F38" s="52">
        <f t="shared" si="2"/>
        <v>-6941336</v>
      </c>
      <c r="G38" s="52">
        <f t="shared" si="2"/>
        <v>211537697</v>
      </c>
      <c r="H38" s="52">
        <f t="shared" si="2"/>
        <v>-15768225</v>
      </c>
      <c r="I38" s="52">
        <f t="shared" si="2"/>
        <v>-26375508</v>
      </c>
      <c r="J38" s="52">
        <f t="shared" si="2"/>
        <v>169393964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169393964</v>
      </c>
      <c r="X38" s="52">
        <f>IF(F22=F36,0,X22-X36)</f>
        <v>159717483</v>
      </c>
      <c r="Y38" s="52">
        <f t="shared" si="2"/>
        <v>9676481</v>
      </c>
      <c r="Z38" s="53">
        <f>+IF(X38&lt;&gt;0,+(Y38/X38)*100,0)</f>
        <v>6.05849830478483</v>
      </c>
      <c r="AA38" s="50">
        <f>+AA22-AA36</f>
        <v>-6941336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56960287</v>
      </c>
      <c r="F39" s="8">
        <v>82290550</v>
      </c>
      <c r="G39" s="8">
        <v>13833482</v>
      </c>
      <c r="H39" s="8">
        <v>4100865</v>
      </c>
      <c r="I39" s="8">
        <v>22016618</v>
      </c>
      <c r="J39" s="8">
        <v>39950965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39950965</v>
      </c>
      <c r="X39" s="8">
        <v>3914970</v>
      </c>
      <c r="Y39" s="8">
        <v>36035995</v>
      </c>
      <c r="Z39" s="2">
        <v>920.47</v>
      </c>
      <c r="AA39" s="6">
        <v>82290550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48057855</v>
      </c>
      <c r="F42" s="61">
        <f t="shared" si="3"/>
        <v>75349214</v>
      </c>
      <c r="G42" s="61">
        <f t="shared" si="3"/>
        <v>225371179</v>
      </c>
      <c r="H42" s="61">
        <f t="shared" si="3"/>
        <v>-11667360</v>
      </c>
      <c r="I42" s="61">
        <f t="shared" si="3"/>
        <v>-4358890</v>
      </c>
      <c r="J42" s="61">
        <f t="shared" si="3"/>
        <v>209344929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209344929</v>
      </c>
      <c r="X42" s="61">
        <f t="shared" si="3"/>
        <v>163632453</v>
      </c>
      <c r="Y42" s="61">
        <f t="shared" si="3"/>
        <v>45712476</v>
      </c>
      <c r="Z42" s="62">
        <f>+IF(X42&lt;&gt;0,+(Y42/X42)*100,0)</f>
        <v>27.936069625503933</v>
      </c>
      <c r="AA42" s="59">
        <f>SUM(AA38:AA41)</f>
        <v>75349214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48057855</v>
      </c>
      <c r="F44" s="69">
        <f t="shared" si="4"/>
        <v>75349214</v>
      </c>
      <c r="G44" s="69">
        <f t="shared" si="4"/>
        <v>225371179</v>
      </c>
      <c r="H44" s="69">
        <f t="shared" si="4"/>
        <v>-11667360</v>
      </c>
      <c r="I44" s="69">
        <f t="shared" si="4"/>
        <v>-4358890</v>
      </c>
      <c r="J44" s="69">
        <f t="shared" si="4"/>
        <v>209344929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209344929</v>
      </c>
      <c r="X44" s="69">
        <f t="shared" si="4"/>
        <v>163632453</v>
      </c>
      <c r="Y44" s="69">
        <f t="shared" si="4"/>
        <v>45712476</v>
      </c>
      <c r="Z44" s="70">
        <f>+IF(X44&lt;&gt;0,+(Y44/X44)*100,0)</f>
        <v>27.936069625503933</v>
      </c>
      <c r="AA44" s="67">
        <f>+AA42-AA43</f>
        <v>75349214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48057855</v>
      </c>
      <c r="F46" s="61">
        <f t="shared" si="5"/>
        <v>75349214</v>
      </c>
      <c r="G46" s="61">
        <f t="shared" si="5"/>
        <v>225371179</v>
      </c>
      <c r="H46" s="61">
        <f t="shared" si="5"/>
        <v>-11667360</v>
      </c>
      <c r="I46" s="61">
        <f t="shared" si="5"/>
        <v>-4358890</v>
      </c>
      <c r="J46" s="61">
        <f t="shared" si="5"/>
        <v>209344929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209344929</v>
      </c>
      <c r="X46" s="61">
        <f t="shared" si="5"/>
        <v>163632453</v>
      </c>
      <c r="Y46" s="61">
        <f t="shared" si="5"/>
        <v>45712476</v>
      </c>
      <c r="Z46" s="62">
        <f>+IF(X46&lt;&gt;0,+(Y46/X46)*100,0)</f>
        <v>27.936069625503933</v>
      </c>
      <c r="AA46" s="59">
        <f>SUM(AA44:AA45)</f>
        <v>75349214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48057855</v>
      </c>
      <c r="F48" s="77">
        <f t="shared" si="6"/>
        <v>75349214</v>
      </c>
      <c r="G48" s="77">
        <f t="shared" si="6"/>
        <v>225371179</v>
      </c>
      <c r="H48" s="78">
        <f t="shared" si="6"/>
        <v>-11667360</v>
      </c>
      <c r="I48" s="78">
        <f t="shared" si="6"/>
        <v>-4358890</v>
      </c>
      <c r="J48" s="78">
        <f t="shared" si="6"/>
        <v>209344929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209344929</v>
      </c>
      <c r="X48" s="78">
        <f t="shared" si="6"/>
        <v>163632453</v>
      </c>
      <c r="Y48" s="78">
        <f t="shared" si="6"/>
        <v>45712476</v>
      </c>
      <c r="Z48" s="79">
        <f>+IF(X48&lt;&gt;0,+(Y48/X48)*100,0)</f>
        <v>27.936069625503933</v>
      </c>
      <c r="AA48" s="80">
        <f>SUM(AA46:AA47)</f>
        <v>75349214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170058074</v>
      </c>
      <c r="D5" s="6">
        <v>0</v>
      </c>
      <c r="E5" s="7">
        <v>188901000</v>
      </c>
      <c r="F5" s="8">
        <v>188901000</v>
      </c>
      <c r="G5" s="8">
        <v>189928822</v>
      </c>
      <c r="H5" s="8">
        <v>-726104</v>
      </c>
      <c r="I5" s="8">
        <v>-321798</v>
      </c>
      <c r="J5" s="8">
        <v>188880920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188880920</v>
      </c>
      <c r="X5" s="8">
        <v>154899200</v>
      </c>
      <c r="Y5" s="8">
        <v>33981720</v>
      </c>
      <c r="Z5" s="2">
        <v>21.94</v>
      </c>
      <c r="AA5" s="6">
        <v>188901000</v>
      </c>
    </row>
    <row r="6" spans="1:27" ht="12.75">
      <c r="A6" s="27" t="s">
        <v>33</v>
      </c>
      <c r="B6" s="28"/>
      <c r="C6" s="6">
        <v>3089528</v>
      </c>
      <c r="D6" s="6">
        <v>0</v>
      </c>
      <c r="E6" s="7">
        <v>3225000</v>
      </c>
      <c r="F6" s="8">
        <v>3225000</v>
      </c>
      <c r="G6" s="8">
        <v>200828</v>
      </c>
      <c r="H6" s="8">
        <v>221376</v>
      </c>
      <c r="I6" s="8">
        <v>184647</v>
      </c>
      <c r="J6" s="8">
        <v>606851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606851</v>
      </c>
      <c r="X6" s="8">
        <v>646600</v>
      </c>
      <c r="Y6" s="8">
        <v>-39749</v>
      </c>
      <c r="Z6" s="2">
        <v>-6.15</v>
      </c>
      <c r="AA6" s="6">
        <v>3225000</v>
      </c>
    </row>
    <row r="7" spans="1:27" ht="12.75">
      <c r="A7" s="29" t="s">
        <v>34</v>
      </c>
      <c r="B7" s="28"/>
      <c r="C7" s="6">
        <v>216438071</v>
      </c>
      <c r="D7" s="6">
        <v>0</v>
      </c>
      <c r="E7" s="7">
        <v>229274600</v>
      </c>
      <c r="F7" s="8">
        <v>229274600</v>
      </c>
      <c r="G7" s="8">
        <v>27384702</v>
      </c>
      <c r="H7" s="8">
        <v>20115032</v>
      </c>
      <c r="I7" s="8">
        <v>15888808</v>
      </c>
      <c r="J7" s="8">
        <v>63388542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63388542</v>
      </c>
      <c r="X7" s="8">
        <v>63496500</v>
      </c>
      <c r="Y7" s="8">
        <v>-107958</v>
      </c>
      <c r="Z7" s="2">
        <v>-0.17</v>
      </c>
      <c r="AA7" s="6">
        <v>229274600</v>
      </c>
    </row>
    <row r="8" spans="1:27" ht="12.75">
      <c r="A8" s="29" t="s">
        <v>35</v>
      </c>
      <c r="B8" s="28"/>
      <c r="C8" s="6">
        <v>56349522</v>
      </c>
      <c r="D8" s="6">
        <v>0</v>
      </c>
      <c r="E8" s="7">
        <v>67655300</v>
      </c>
      <c r="F8" s="8">
        <v>67655300</v>
      </c>
      <c r="G8" s="8">
        <v>19556347</v>
      </c>
      <c r="H8" s="8">
        <v>3012446</v>
      </c>
      <c r="I8" s="8">
        <v>3897355</v>
      </c>
      <c r="J8" s="8">
        <v>26466148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26466148</v>
      </c>
      <c r="X8" s="8">
        <v>32257900</v>
      </c>
      <c r="Y8" s="8">
        <v>-5791752</v>
      </c>
      <c r="Z8" s="2">
        <v>-17.95</v>
      </c>
      <c r="AA8" s="6">
        <v>67655300</v>
      </c>
    </row>
    <row r="9" spans="1:27" ht="12.75">
      <c r="A9" s="29" t="s">
        <v>36</v>
      </c>
      <c r="B9" s="28"/>
      <c r="C9" s="6">
        <v>12897348</v>
      </c>
      <c r="D9" s="6">
        <v>0</v>
      </c>
      <c r="E9" s="7">
        <v>13248900</v>
      </c>
      <c r="F9" s="8">
        <v>13248900</v>
      </c>
      <c r="G9" s="8">
        <v>13390451</v>
      </c>
      <c r="H9" s="8">
        <v>21777</v>
      </c>
      <c r="I9" s="8">
        <v>61627</v>
      </c>
      <c r="J9" s="8">
        <v>13473855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13473855</v>
      </c>
      <c r="X9" s="8">
        <v>10867600</v>
      </c>
      <c r="Y9" s="8">
        <v>2606255</v>
      </c>
      <c r="Z9" s="2">
        <v>23.98</v>
      </c>
      <c r="AA9" s="6">
        <v>13248900</v>
      </c>
    </row>
    <row r="10" spans="1:27" ht="12.75">
      <c r="A10" s="29" t="s">
        <v>37</v>
      </c>
      <c r="B10" s="28"/>
      <c r="C10" s="6">
        <v>16648811</v>
      </c>
      <c r="D10" s="6">
        <v>0</v>
      </c>
      <c r="E10" s="7">
        <v>17824400</v>
      </c>
      <c r="F10" s="30">
        <v>17824400</v>
      </c>
      <c r="G10" s="30">
        <v>18326333</v>
      </c>
      <c r="H10" s="30">
        <v>-4439</v>
      </c>
      <c r="I10" s="30">
        <v>-26419</v>
      </c>
      <c r="J10" s="30">
        <v>18295475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18295475</v>
      </c>
      <c r="X10" s="30">
        <v>14616000</v>
      </c>
      <c r="Y10" s="30">
        <v>3679475</v>
      </c>
      <c r="Z10" s="31">
        <v>25.17</v>
      </c>
      <c r="AA10" s="32">
        <v>17824400</v>
      </c>
    </row>
    <row r="11" spans="1:27" ht="12.75">
      <c r="A11" s="29" t="s">
        <v>38</v>
      </c>
      <c r="B11" s="33"/>
      <c r="C11" s="6">
        <v>2615756</v>
      </c>
      <c r="D11" s="6">
        <v>0</v>
      </c>
      <c r="E11" s="7">
        <v>2889800</v>
      </c>
      <c r="F11" s="8">
        <v>2889800</v>
      </c>
      <c r="G11" s="8">
        <v>435407</v>
      </c>
      <c r="H11" s="8">
        <v>367220</v>
      </c>
      <c r="I11" s="8">
        <v>293007</v>
      </c>
      <c r="J11" s="8">
        <v>1095634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1095634</v>
      </c>
      <c r="X11" s="8">
        <v>959900</v>
      </c>
      <c r="Y11" s="8">
        <v>135734</v>
      </c>
      <c r="Z11" s="2">
        <v>14.14</v>
      </c>
      <c r="AA11" s="6">
        <v>2889800</v>
      </c>
    </row>
    <row r="12" spans="1:27" ht="12.75">
      <c r="A12" s="29" t="s">
        <v>39</v>
      </c>
      <c r="B12" s="33"/>
      <c r="C12" s="6">
        <v>4589704</v>
      </c>
      <c r="D12" s="6">
        <v>0</v>
      </c>
      <c r="E12" s="7">
        <v>5969800</v>
      </c>
      <c r="F12" s="8">
        <v>5969800</v>
      </c>
      <c r="G12" s="8">
        <v>229633</v>
      </c>
      <c r="H12" s="8">
        <v>389284</v>
      </c>
      <c r="I12" s="8">
        <v>465205</v>
      </c>
      <c r="J12" s="8">
        <v>1084122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1084122</v>
      </c>
      <c r="X12" s="8">
        <v>977500</v>
      </c>
      <c r="Y12" s="8">
        <v>106622</v>
      </c>
      <c r="Z12" s="2">
        <v>10.91</v>
      </c>
      <c r="AA12" s="6">
        <v>5969800</v>
      </c>
    </row>
    <row r="13" spans="1:27" ht="12.75">
      <c r="A13" s="27" t="s">
        <v>40</v>
      </c>
      <c r="B13" s="33"/>
      <c r="C13" s="6">
        <v>9598647</v>
      </c>
      <c r="D13" s="6">
        <v>0</v>
      </c>
      <c r="E13" s="7">
        <v>8170600</v>
      </c>
      <c r="F13" s="8">
        <v>8170600</v>
      </c>
      <c r="G13" s="8">
        <v>444660</v>
      </c>
      <c r="H13" s="8">
        <v>592383</v>
      </c>
      <c r="I13" s="8">
        <v>520157</v>
      </c>
      <c r="J13" s="8">
        <v>1557200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1557200</v>
      </c>
      <c r="X13" s="8">
        <v>1637300</v>
      </c>
      <c r="Y13" s="8">
        <v>-80100</v>
      </c>
      <c r="Z13" s="2">
        <v>-4.89</v>
      </c>
      <c r="AA13" s="6">
        <v>8170600</v>
      </c>
    </row>
    <row r="14" spans="1:27" ht="12.75">
      <c r="A14" s="27" t="s">
        <v>41</v>
      </c>
      <c r="B14" s="33"/>
      <c r="C14" s="6">
        <v>6479468</v>
      </c>
      <c r="D14" s="6">
        <v>0</v>
      </c>
      <c r="E14" s="7">
        <v>3094600</v>
      </c>
      <c r="F14" s="8">
        <v>3094600</v>
      </c>
      <c r="G14" s="8">
        <v>589729</v>
      </c>
      <c r="H14" s="8">
        <v>615575</v>
      </c>
      <c r="I14" s="8">
        <v>607346</v>
      </c>
      <c r="J14" s="8">
        <v>1812650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1812650</v>
      </c>
      <c r="X14" s="8">
        <v>614400</v>
      </c>
      <c r="Y14" s="8">
        <v>1198250</v>
      </c>
      <c r="Z14" s="2">
        <v>195.03</v>
      </c>
      <c r="AA14" s="6">
        <v>3094600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89800363</v>
      </c>
      <c r="D16" s="6">
        <v>0</v>
      </c>
      <c r="E16" s="7">
        <v>90000300</v>
      </c>
      <c r="F16" s="8">
        <v>90000300</v>
      </c>
      <c r="G16" s="8">
        <v>1566355</v>
      </c>
      <c r="H16" s="8">
        <v>1872801</v>
      </c>
      <c r="I16" s="8">
        <v>1658855</v>
      </c>
      <c r="J16" s="8">
        <v>5098011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5098011</v>
      </c>
      <c r="X16" s="8">
        <v>4430100</v>
      </c>
      <c r="Y16" s="8">
        <v>667911</v>
      </c>
      <c r="Z16" s="2">
        <v>15.08</v>
      </c>
      <c r="AA16" s="6">
        <v>90000300</v>
      </c>
    </row>
    <row r="17" spans="1:27" ht="12.75">
      <c r="A17" s="27" t="s">
        <v>44</v>
      </c>
      <c r="B17" s="33"/>
      <c r="C17" s="6">
        <v>1782790</v>
      </c>
      <c r="D17" s="6">
        <v>0</v>
      </c>
      <c r="E17" s="7">
        <v>1399300</v>
      </c>
      <c r="F17" s="8">
        <v>1399300</v>
      </c>
      <c r="G17" s="8">
        <v>141596</v>
      </c>
      <c r="H17" s="8">
        <v>155456</v>
      </c>
      <c r="I17" s="8">
        <v>165974</v>
      </c>
      <c r="J17" s="8">
        <v>463026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463026</v>
      </c>
      <c r="X17" s="8">
        <v>274200</v>
      </c>
      <c r="Y17" s="8">
        <v>188826</v>
      </c>
      <c r="Z17" s="2">
        <v>68.86</v>
      </c>
      <c r="AA17" s="6">
        <v>1399300</v>
      </c>
    </row>
    <row r="18" spans="1:27" ht="12.75">
      <c r="A18" s="29" t="s">
        <v>45</v>
      </c>
      <c r="B18" s="28"/>
      <c r="C18" s="6">
        <v>2607108</v>
      </c>
      <c r="D18" s="6">
        <v>0</v>
      </c>
      <c r="E18" s="7">
        <v>2596000</v>
      </c>
      <c r="F18" s="8">
        <v>2596000</v>
      </c>
      <c r="G18" s="8">
        <v>222288</v>
      </c>
      <c r="H18" s="8">
        <v>220273</v>
      </c>
      <c r="I18" s="8">
        <v>245507</v>
      </c>
      <c r="J18" s="8">
        <v>688068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688068</v>
      </c>
      <c r="X18" s="8">
        <v>773700</v>
      </c>
      <c r="Y18" s="8">
        <v>-85632</v>
      </c>
      <c r="Z18" s="2">
        <v>-11.07</v>
      </c>
      <c r="AA18" s="6">
        <v>2596000</v>
      </c>
    </row>
    <row r="19" spans="1:27" ht="12.75">
      <c r="A19" s="27" t="s">
        <v>46</v>
      </c>
      <c r="B19" s="33"/>
      <c r="C19" s="6">
        <v>134035870</v>
      </c>
      <c r="D19" s="6">
        <v>0</v>
      </c>
      <c r="E19" s="7">
        <v>98404001</v>
      </c>
      <c r="F19" s="8">
        <v>98404001</v>
      </c>
      <c r="G19" s="8">
        <v>27238201</v>
      </c>
      <c r="H19" s="8">
        <v>1812600</v>
      </c>
      <c r="I19" s="8">
        <v>2113249</v>
      </c>
      <c r="J19" s="8">
        <v>31164050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31164050</v>
      </c>
      <c r="X19" s="8">
        <v>29131700</v>
      </c>
      <c r="Y19" s="8">
        <v>2032350</v>
      </c>
      <c r="Z19" s="2">
        <v>6.98</v>
      </c>
      <c r="AA19" s="6">
        <v>98404001</v>
      </c>
    </row>
    <row r="20" spans="1:27" ht="12.75">
      <c r="A20" s="27" t="s">
        <v>47</v>
      </c>
      <c r="B20" s="33"/>
      <c r="C20" s="6">
        <v>8629698</v>
      </c>
      <c r="D20" s="6">
        <v>0</v>
      </c>
      <c r="E20" s="7">
        <v>4333000</v>
      </c>
      <c r="F20" s="30">
        <v>4333000</v>
      </c>
      <c r="G20" s="30">
        <v>297467</v>
      </c>
      <c r="H20" s="30">
        <v>381323</v>
      </c>
      <c r="I20" s="30">
        <v>293268</v>
      </c>
      <c r="J20" s="30">
        <v>972058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972058</v>
      </c>
      <c r="X20" s="30">
        <v>941000</v>
      </c>
      <c r="Y20" s="30">
        <v>31058</v>
      </c>
      <c r="Z20" s="31">
        <v>3.3</v>
      </c>
      <c r="AA20" s="32">
        <v>4333000</v>
      </c>
    </row>
    <row r="21" spans="1:27" ht="12.75">
      <c r="A21" s="27" t="s">
        <v>48</v>
      </c>
      <c r="B21" s="33"/>
      <c r="C21" s="6">
        <v>1042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4">
        <v>438596</v>
      </c>
      <c r="J21" s="8">
        <v>438596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438596</v>
      </c>
      <c r="X21" s="8">
        <v>300</v>
      </c>
      <c r="Y21" s="8">
        <v>438296</v>
      </c>
      <c r="Z21" s="2">
        <v>146098.67</v>
      </c>
      <c r="AA21" s="6">
        <v>250000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735621800</v>
      </c>
      <c r="D22" s="37">
        <f>SUM(D5:D21)</f>
        <v>0</v>
      </c>
      <c r="E22" s="38">
        <f t="shared" si="0"/>
        <v>737236601</v>
      </c>
      <c r="F22" s="39">
        <f t="shared" si="0"/>
        <v>737236601</v>
      </c>
      <c r="G22" s="39">
        <f t="shared" si="0"/>
        <v>299952819</v>
      </c>
      <c r="H22" s="39">
        <f t="shared" si="0"/>
        <v>29047003</v>
      </c>
      <c r="I22" s="39">
        <f t="shared" si="0"/>
        <v>26485384</v>
      </c>
      <c r="J22" s="39">
        <f t="shared" si="0"/>
        <v>355485206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355485206</v>
      </c>
      <c r="X22" s="39">
        <f t="shared" si="0"/>
        <v>316523900</v>
      </c>
      <c r="Y22" s="39">
        <f t="shared" si="0"/>
        <v>38961306</v>
      </c>
      <c r="Z22" s="40">
        <f>+IF(X22&lt;&gt;0,+(Y22/X22)*100,0)</f>
        <v>12.3091197852674</v>
      </c>
      <c r="AA22" s="37">
        <f>SUM(AA5:AA21)</f>
        <v>737236601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184487621</v>
      </c>
      <c r="D25" s="6">
        <v>0</v>
      </c>
      <c r="E25" s="7">
        <v>203055903</v>
      </c>
      <c r="F25" s="8">
        <v>203055903</v>
      </c>
      <c r="G25" s="8">
        <v>14900763</v>
      </c>
      <c r="H25" s="8">
        <v>15384728</v>
      </c>
      <c r="I25" s="8">
        <v>20796414</v>
      </c>
      <c r="J25" s="8">
        <v>51081905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51081905</v>
      </c>
      <c r="X25" s="8">
        <v>51340180</v>
      </c>
      <c r="Y25" s="8">
        <v>-258275</v>
      </c>
      <c r="Z25" s="2">
        <v>-0.5</v>
      </c>
      <c r="AA25" s="6">
        <v>203055903</v>
      </c>
    </row>
    <row r="26" spans="1:27" ht="12.75">
      <c r="A26" s="29" t="s">
        <v>52</v>
      </c>
      <c r="B26" s="28"/>
      <c r="C26" s="6">
        <v>7059866</v>
      </c>
      <c r="D26" s="6">
        <v>0</v>
      </c>
      <c r="E26" s="7">
        <v>8287910</v>
      </c>
      <c r="F26" s="8">
        <v>8287910</v>
      </c>
      <c r="G26" s="8">
        <v>568991</v>
      </c>
      <c r="H26" s="8">
        <v>582774</v>
      </c>
      <c r="I26" s="8">
        <v>625933</v>
      </c>
      <c r="J26" s="8">
        <v>1777698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1777698</v>
      </c>
      <c r="X26" s="8">
        <v>2070900</v>
      </c>
      <c r="Y26" s="8">
        <v>-293202</v>
      </c>
      <c r="Z26" s="2">
        <v>-14.16</v>
      </c>
      <c r="AA26" s="6">
        <v>8287910</v>
      </c>
    </row>
    <row r="27" spans="1:27" ht="12.75">
      <c r="A27" s="29" t="s">
        <v>53</v>
      </c>
      <c r="B27" s="28"/>
      <c r="C27" s="6">
        <v>76053464</v>
      </c>
      <c r="D27" s="6">
        <v>0</v>
      </c>
      <c r="E27" s="7">
        <v>76463600</v>
      </c>
      <c r="F27" s="8">
        <v>76463600</v>
      </c>
      <c r="G27" s="8">
        <v>226709</v>
      </c>
      <c r="H27" s="8">
        <v>226709</v>
      </c>
      <c r="I27" s="8">
        <v>2356856</v>
      </c>
      <c r="J27" s="8">
        <v>2810274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2810274</v>
      </c>
      <c r="X27" s="8">
        <v>2810200</v>
      </c>
      <c r="Y27" s="8">
        <v>74</v>
      </c>
      <c r="Z27" s="2">
        <v>0</v>
      </c>
      <c r="AA27" s="6">
        <v>76463600</v>
      </c>
    </row>
    <row r="28" spans="1:27" ht="12.75">
      <c r="A28" s="29" t="s">
        <v>54</v>
      </c>
      <c r="B28" s="28"/>
      <c r="C28" s="6">
        <v>30492674</v>
      </c>
      <c r="D28" s="6">
        <v>0</v>
      </c>
      <c r="E28" s="7">
        <v>31100000</v>
      </c>
      <c r="F28" s="8">
        <v>31100000</v>
      </c>
      <c r="G28" s="8">
        <v>922150</v>
      </c>
      <c r="H28" s="8">
        <v>4264231</v>
      </c>
      <c r="I28" s="8">
        <v>2591506</v>
      </c>
      <c r="J28" s="8">
        <v>7777887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7777887</v>
      </c>
      <c r="X28" s="8">
        <v>7777180</v>
      </c>
      <c r="Y28" s="8">
        <v>707</v>
      </c>
      <c r="Z28" s="2">
        <v>0.01</v>
      </c>
      <c r="AA28" s="6">
        <v>31100000</v>
      </c>
    </row>
    <row r="29" spans="1:27" ht="12.75">
      <c r="A29" s="29" t="s">
        <v>55</v>
      </c>
      <c r="B29" s="28"/>
      <c r="C29" s="6">
        <v>21361453</v>
      </c>
      <c r="D29" s="6">
        <v>0</v>
      </c>
      <c r="E29" s="7">
        <v>18341900</v>
      </c>
      <c r="F29" s="8">
        <v>18341900</v>
      </c>
      <c r="G29" s="8">
        <v>0</v>
      </c>
      <c r="H29" s="8">
        <v>-852690</v>
      </c>
      <c r="I29" s="8">
        <v>1079235</v>
      </c>
      <c r="J29" s="8">
        <v>226545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226545</v>
      </c>
      <c r="X29" s="8">
        <v>3610000</v>
      </c>
      <c r="Y29" s="8">
        <v>-3383455</v>
      </c>
      <c r="Z29" s="2">
        <v>-93.72</v>
      </c>
      <c r="AA29" s="6">
        <v>18341900</v>
      </c>
    </row>
    <row r="30" spans="1:27" ht="12.75">
      <c r="A30" s="29" t="s">
        <v>56</v>
      </c>
      <c r="B30" s="28"/>
      <c r="C30" s="6">
        <v>147928402</v>
      </c>
      <c r="D30" s="6">
        <v>0</v>
      </c>
      <c r="E30" s="7">
        <v>157138000</v>
      </c>
      <c r="F30" s="8">
        <v>157138000</v>
      </c>
      <c r="G30" s="8">
        <v>115239</v>
      </c>
      <c r="H30" s="8">
        <v>20678474</v>
      </c>
      <c r="I30" s="8">
        <v>19174426</v>
      </c>
      <c r="J30" s="8">
        <v>39968139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39968139</v>
      </c>
      <c r="X30" s="8">
        <v>39231000</v>
      </c>
      <c r="Y30" s="8">
        <v>737139</v>
      </c>
      <c r="Z30" s="2">
        <v>1.88</v>
      </c>
      <c r="AA30" s="6">
        <v>157138000</v>
      </c>
    </row>
    <row r="31" spans="1:27" ht="12.75">
      <c r="A31" s="29" t="s">
        <v>57</v>
      </c>
      <c r="B31" s="28"/>
      <c r="C31" s="6">
        <v>21872178</v>
      </c>
      <c r="D31" s="6">
        <v>0</v>
      </c>
      <c r="E31" s="7">
        <v>28203302</v>
      </c>
      <c r="F31" s="8">
        <v>28203302</v>
      </c>
      <c r="G31" s="8">
        <v>81858</v>
      </c>
      <c r="H31" s="8">
        <v>1227151</v>
      </c>
      <c r="I31" s="8">
        <v>1546611</v>
      </c>
      <c r="J31" s="8">
        <v>2855620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2855620</v>
      </c>
      <c r="X31" s="8">
        <v>4791510</v>
      </c>
      <c r="Y31" s="8">
        <v>-1935890</v>
      </c>
      <c r="Z31" s="2">
        <v>-40.4</v>
      </c>
      <c r="AA31" s="6">
        <v>28203302</v>
      </c>
    </row>
    <row r="32" spans="1:27" ht="12.75">
      <c r="A32" s="29" t="s">
        <v>58</v>
      </c>
      <c r="B32" s="28"/>
      <c r="C32" s="6">
        <v>23966157</v>
      </c>
      <c r="D32" s="6">
        <v>0</v>
      </c>
      <c r="E32" s="7">
        <v>24635500</v>
      </c>
      <c r="F32" s="8">
        <v>24635500</v>
      </c>
      <c r="G32" s="8">
        <v>338979</v>
      </c>
      <c r="H32" s="8">
        <v>1653303</v>
      </c>
      <c r="I32" s="8">
        <v>844973</v>
      </c>
      <c r="J32" s="8">
        <v>2837255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2837255</v>
      </c>
      <c r="X32" s="8">
        <v>5465800</v>
      </c>
      <c r="Y32" s="8">
        <v>-2628545</v>
      </c>
      <c r="Z32" s="2">
        <v>-48.09</v>
      </c>
      <c r="AA32" s="6">
        <v>24635500</v>
      </c>
    </row>
    <row r="33" spans="1:27" ht="12.75">
      <c r="A33" s="29" t="s">
        <v>59</v>
      </c>
      <c r="B33" s="28"/>
      <c r="C33" s="6">
        <v>5626877</v>
      </c>
      <c r="D33" s="6">
        <v>0</v>
      </c>
      <c r="E33" s="7">
        <v>6225000</v>
      </c>
      <c r="F33" s="8">
        <v>6225000</v>
      </c>
      <c r="G33" s="8">
        <v>1087377</v>
      </c>
      <c r="H33" s="8">
        <v>29167</v>
      </c>
      <c r="I33" s="8">
        <v>1090367</v>
      </c>
      <c r="J33" s="8">
        <v>2206911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2206911</v>
      </c>
      <c r="X33" s="8">
        <v>2784900</v>
      </c>
      <c r="Y33" s="8">
        <v>-577989</v>
      </c>
      <c r="Z33" s="2">
        <v>-20.75</v>
      </c>
      <c r="AA33" s="6">
        <v>6225000</v>
      </c>
    </row>
    <row r="34" spans="1:27" ht="12.75">
      <c r="A34" s="29" t="s">
        <v>60</v>
      </c>
      <c r="B34" s="28"/>
      <c r="C34" s="6">
        <v>182944729</v>
      </c>
      <c r="D34" s="6">
        <v>0</v>
      </c>
      <c r="E34" s="7">
        <v>185918854</v>
      </c>
      <c r="F34" s="8">
        <v>185918854</v>
      </c>
      <c r="G34" s="8">
        <v>5697690</v>
      </c>
      <c r="H34" s="8">
        <v>7833436</v>
      </c>
      <c r="I34" s="8">
        <v>12397947</v>
      </c>
      <c r="J34" s="8">
        <v>25929073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25929073</v>
      </c>
      <c r="X34" s="8">
        <v>37071780</v>
      </c>
      <c r="Y34" s="8">
        <v>-11142707</v>
      </c>
      <c r="Z34" s="2">
        <v>-30.06</v>
      </c>
      <c r="AA34" s="6">
        <v>185918854</v>
      </c>
    </row>
    <row r="35" spans="1:27" ht="12.75">
      <c r="A35" s="27" t="s">
        <v>61</v>
      </c>
      <c r="B35" s="33"/>
      <c r="C35" s="6">
        <v>376296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702169717</v>
      </c>
      <c r="D36" s="37">
        <f>SUM(D25:D35)</f>
        <v>0</v>
      </c>
      <c r="E36" s="38">
        <f t="shared" si="1"/>
        <v>739369969</v>
      </c>
      <c r="F36" s="39">
        <f t="shared" si="1"/>
        <v>739369969</v>
      </c>
      <c r="G36" s="39">
        <f t="shared" si="1"/>
        <v>23939756</v>
      </c>
      <c r="H36" s="39">
        <f t="shared" si="1"/>
        <v>51027283</v>
      </c>
      <c r="I36" s="39">
        <f t="shared" si="1"/>
        <v>62504268</v>
      </c>
      <c r="J36" s="39">
        <f t="shared" si="1"/>
        <v>137471307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137471307</v>
      </c>
      <c r="X36" s="39">
        <f t="shared" si="1"/>
        <v>156953450</v>
      </c>
      <c r="Y36" s="39">
        <f t="shared" si="1"/>
        <v>-19482143</v>
      </c>
      <c r="Z36" s="40">
        <f>+IF(X36&lt;&gt;0,+(Y36/X36)*100,0)</f>
        <v>-12.41268860289468</v>
      </c>
      <c r="AA36" s="37">
        <f>SUM(AA25:AA35)</f>
        <v>739369969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33452083</v>
      </c>
      <c r="D38" s="50">
        <f>+D22-D36</f>
        <v>0</v>
      </c>
      <c r="E38" s="51">
        <f t="shared" si="2"/>
        <v>-2133368</v>
      </c>
      <c r="F38" s="52">
        <f t="shared" si="2"/>
        <v>-2133368</v>
      </c>
      <c r="G38" s="52">
        <f t="shared" si="2"/>
        <v>276013063</v>
      </c>
      <c r="H38" s="52">
        <f t="shared" si="2"/>
        <v>-21980280</v>
      </c>
      <c r="I38" s="52">
        <f t="shared" si="2"/>
        <v>-36018884</v>
      </c>
      <c r="J38" s="52">
        <f t="shared" si="2"/>
        <v>218013899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218013899</v>
      </c>
      <c r="X38" s="52">
        <f>IF(F22=F36,0,X22-X36)</f>
        <v>159570450</v>
      </c>
      <c r="Y38" s="52">
        <f t="shared" si="2"/>
        <v>58443449</v>
      </c>
      <c r="Z38" s="53">
        <f>+IF(X38&lt;&gt;0,+(Y38/X38)*100,0)</f>
        <v>36.62548360301046</v>
      </c>
      <c r="AA38" s="50">
        <f>+AA22-AA36</f>
        <v>-2133368</v>
      </c>
    </row>
    <row r="39" spans="1:27" ht="12.75">
      <c r="A39" s="27" t="s">
        <v>64</v>
      </c>
      <c r="B39" s="33"/>
      <c r="C39" s="6">
        <v>54005030</v>
      </c>
      <c r="D39" s="6">
        <v>0</v>
      </c>
      <c r="E39" s="7">
        <v>90620000</v>
      </c>
      <c r="F39" s="8">
        <v>90620000</v>
      </c>
      <c r="G39" s="8">
        <v>8678493</v>
      </c>
      <c r="H39" s="8">
        <v>10853336</v>
      </c>
      <c r="I39" s="8">
        <v>3482303</v>
      </c>
      <c r="J39" s="8">
        <v>23014132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23014132</v>
      </c>
      <c r="X39" s="8">
        <v>7696700</v>
      </c>
      <c r="Y39" s="8">
        <v>15317432</v>
      </c>
      <c r="Z39" s="2">
        <v>199.01</v>
      </c>
      <c r="AA39" s="6">
        <v>90620000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-5146686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82310427</v>
      </c>
      <c r="D42" s="59">
        <f>SUM(D38:D41)</f>
        <v>0</v>
      </c>
      <c r="E42" s="60">
        <f t="shared" si="3"/>
        <v>88486632</v>
      </c>
      <c r="F42" s="61">
        <f t="shared" si="3"/>
        <v>88486632</v>
      </c>
      <c r="G42" s="61">
        <f t="shared" si="3"/>
        <v>284691556</v>
      </c>
      <c r="H42" s="61">
        <f t="shared" si="3"/>
        <v>-11126944</v>
      </c>
      <c r="I42" s="61">
        <f t="shared" si="3"/>
        <v>-32536581</v>
      </c>
      <c r="J42" s="61">
        <f t="shared" si="3"/>
        <v>241028031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241028031</v>
      </c>
      <c r="X42" s="61">
        <f t="shared" si="3"/>
        <v>167267150</v>
      </c>
      <c r="Y42" s="61">
        <f t="shared" si="3"/>
        <v>73760881</v>
      </c>
      <c r="Z42" s="62">
        <f>+IF(X42&lt;&gt;0,+(Y42/X42)*100,0)</f>
        <v>44.0976491797702</v>
      </c>
      <c r="AA42" s="59">
        <f>SUM(AA38:AA41)</f>
        <v>88486632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82310427</v>
      </c>
      <c r="D44" s="67">
        <f>+D42-D43</f>
        <v>0</v>
      </c>
      <c r="E44" s="68">
        <f t="shared" si="4"/>
        <v>88486632</v>
      </c>
      <c r="F44" s="69">
        <f t="shared" si="4"/>
        <v>88486632</v>
      </c>
      <c r="G44" s="69">
        <f t="shared" si="4"/>
        <v>284691556</v>
      </c>
      <c r="H44" s="69">
        <f t="shared" si="4"/>
        <v>-11126944</v>
      </c>
      <c r="I44" s="69">
        <f t="shared" si="4"/>
        <v>-32536581</v>
      </c>
      <c r="J44" s="69">
        <f t="shared" si="4"/>
        <v>241028031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241028031</v>
      </c>
      <c r="X44" s="69">
        <f t="shared" si="4"/>
        <v>167267150</v>
      </c>
      <c r="Y44" s="69">
        <f t="shared" si="4"/>
        <v>73760881</v>
      </c>
      <c r="Z44" s="70">
        <f>+IF(X44&lt;&gt;0,+(Y44/X44)*100,0)</f>
        <v>44.0976491797702</v>
      </c>
      <c r="AA44" s="67">
        <f>+AA42-AA43</f>
        <v>88486632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82310427</v>
      </c>
      <c r="D46" s="59">
        <f>SUM(D44:D45)</f>
        <v>0</v>
      </c>
      <c r="E46" s="60">
        <f t="shared" si="5"/>
        <v>88486632</v>
      </c>
      <c r="F46" s="61">
        <f t="shared" si="5"/>
        <v>88486632</v>
      </c>
      <c r="G46" s="61">
        <f t="shared" si="5"/>
        <v>284691556</v>
      </c>
      <c r="H46" s="61">
        <f t="shared" si="5"/>
        <v>-11126944</v>
      </c>
      <c r="I46" s="61">
        <f t="shared" si="5"/>
        <v>-32536581</v>
      </c>
      <c r="J46" s="61">
        <f t="shared" si="5"/>
        <v>241028031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241028031</v>
      </c>
      <c r="X46" s="61">
        <f t="shared" si="5"/>
        <v>167267150</v>
      </c>
      <c r="Y46" s="61">
        <f t="shared" si="5"/>
        <v>73760881</v>
      </c>
      <c r="Z46" s="62">
        <f>+IF(X46&lt;&gt;0,+(Y46/X46)*100,0)</f>
        <v>44.0976491797702</v>
      </c>
      <c r="AA46" s="59">
        <f>SUM(AA44:AA45)</f>
        <v>88486632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82310427</v>
      </c>
      <c r="D48" s="75">
        <f>SUM(D46:D47)</f>
        <v>0</v>
      </c>
      <c r="E48" s="76">
        <f t="shared" si="6"/>
        <v>88486632</v>
      </c>
      <c r="F48" s="77">
        <f t="shared" si="6"/>
        <v>88486632</v>
      </c>
      <c r="G48" s="77">
        <f t="shared" si="6"/>
        <v>284691556</v>
      </c>
      <c r="H48" s="78">
        <f t="shared" si="6"/>
        <v>-11126944</v>
      </c>
      <c r="I48" s="78">
        <f t="shared" si="6"/>
        <v>-32536581</v>
      </c>
      <c r="J48" s="78">
        <f t="shared" si="6"/>
        <v>241028031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241028031</v>
      </c>
      <c r="X48" s="78">
        <f t="shared" si="6"/>
        <v>167267150</v>
      </c>
      <c r="Y48" s="78">
        <f t="shared" si="6"/>
        <v>73760881</v>
      </c>
      <c r="Z48" s="79">
        <f>+IF(X48&lt;&gt;0,+(Y48/X48)*100,0)</f>
        <v>44.0976491797702</v>
      </c>
      <c r="AA48" s="80">
        <f>SUM(AA46:AA47)</f>
        <v>88486632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1282977</v>
      </c>
      <c r="D12" s="6">
        <v>0</v>
      </c>
      <c r="E12" s="7">
        <v>1424332</v>
      </c>
      <c r="F12" s="8">
        <v>1424332</v>
      </c>
      <c r="G12" s="8">
        <v>91585</v>
      </c>
      <c r="H12" s="8">
        <v>145379</v>
      </c>
      <c r="I12" s="8">
        <v>293113</v>
      </c>
      <c r="J12" s="8">
        <v>530077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530077</v>
      </c>
      <c r="X12" s="8">
        <v>290000</v>
      </c>
      <c r="Y12" s="8">
        <v>240077</v>
      </c>
      <c r="Z12" s="2">
        <v>82.79</v>
      </c>
      <c r="AA12" s="6">
        <v>1424332</v>
      </c>
    </row>
    <row r="13" spans="1:27" ht="12.75">
      <c r="A13" s="27" t="s">
        <v>40</v>
      </c>
      <c r="B13" s="33"/>
      <c r="C13" s="6">
        <v>10595022</v>
      </c>
      <c r="D13" s="6">
        <v>0</v>
      </c>
      <c r="E13" s="7">
        <v>7973700</v>
      </c>
      <c r="F13" s="8">
        <v>7973700</v>
      </c>
      <c r="G13" s="8">
        <v>610342</v>
      </c>
      <c r="H13" s="8">
        <v>1940609</v>
      </c>
      <c r="I13" s="8">
        <v>1344959</v>
      </c>
      <c r="J13" s="8">
        <v>3895910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3895910</v>
      </c>
      <c r="X13" s="8">
        <v>1400000</v>
      </c>
      <c r="Y13" s="8">
        <v>2495910</v>
      </c>
      <c r="Z13" s="2">
        <v>178.28</v>
      </c>
      <c r="AA13" s="6">
        <v>7973700</v>
      </c>
    </row>
    <row r="14" spans="1:27" ht="12.75">
      <c r="A14" s="27" t="s">
        <v>41</v>
      </c>
      <c r="B14" s="33"/>
      <c r="C14" s="6">
        <v>1106479</v>
      </c>
      <c r="D14" s="6">
        <v>0</v>
      </c>
      <c r="E14" s="7">
        <v>799484</v>
      </c>
      <c r="F14" s="8">
        <v>799484</v>
      </c>
      <c r="G14" s="8">
        <v>104227</v>
      </c>
      <c r="H14" s="8">
        <v>100244</v>
      </c>
      <c r="I14" s="8">
        <v>104077</v>
      </c>
      <c r="J14" s="8">
        <v>308548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308548</v>
      </c>
      <c r="X14" s="8">
        <v>180000</v>
      </c>
      <c r="Y14" s="8">
        <v>128548</v>
      </c>
      <c r="Z14" s="2">
        <v>71.42</v>
      </c>
      <c r="AA14" s="6">
        <v>799484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155000</v>
      </c>
      <c r="F17" s="8">
        <v>155000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36000</v>
      </c>
      <c r="Y17" s="8">
        <v>-36000</v>
      </c>
      <c r="Z17" s="2">
        <v>-100</v>
      </c>
      <c r="AA17" s="6">
        <v>155000</v>
      </c>
    </row>
    <row r="18" spans="1:27" ht="12.75">
      <c r="A18" s="29" t="s">
        <v>45</v>
      </c>
      <c r="B18" s="28"/>
      <c r="C18" s="6">
        <v>15533686</v>
      </c>
      <c r="D18" s="6">
        <v>0</v>
      </c>
      <c r="E18" s="7">
        <v>14500000</v>
      </c>
      <c r="F18" s="8">
        <v>14500000</v>
      </c>
      <c r="G18" s="8">
        <v>1204075</v>
      </c>
      <c r="H18" s="8">
        <v>0</v>
      </c>
      <c r="I18" s="8">
        <v>1204075</v>
      </c>
      <c r="J18" s="8">
        <v>2408150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2408150</v>
      </c>
      <c r="X18" s="8">
        <v>3600000</v>
      </c>
      <c r="Y18" s="8">
        <v>-1191850</v>
      </c>
      <c r="Z18" s="2">
        <v>-33.11</v>
      </c>
      <c r="AA18" s="6">
        <v>14500000</v>
      </c>
    </row>
    <row r="19" spans="1:27" ht="12.75">
      <c r="A19" s="27" t="s">
        <v>46</v>
      </c>
      <c r="B19" s="33"/>
      <c r="C19" s="6">
        <v>160317000</v>
      </c>
      <c r="D19" s="6">
        <v>0</v>
      </c>
      <c r="E19" s="7">
        <v>146708000</v>
      </c>
      <c r="F19" s="8">
        <v>146708000</v>
      </c>
      <c r="G19" s="8">
        <v>59205000</v>
      </c>
      <c r="H19" s="8">
        <v>1500000</v>
      </c>
      <c r="I19" s="8">
        <v>1300000</v>
      </c>
      <c r="J19" s="8">
        <v>62005000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62005000</v>
      </c>
      <c r="X19" s="8">
        <v>89150000</v>
      </c>
      <c r="Y19" s="8">
        <v>-27145000</v>
      </c>
      <c r="Z19" s="2">
        <v>-30.45</v>
      </c>
      <c r="AA19" s="6">
        <v>146708000</v>
      </c>
    </row>
    <row r="20" spans="1:27" ht="12.75">
      <c r="A20" s="27" t="s">
        <v>47</v>
      </c>
      <c r="B20" s="33"/>
      <c r="C20" s="6">
        <v>158882979</v>
      </c>
      <c r="D20" s="6">
        <v>0</v>
      </c>
      <c r="E20" s="7">
        <v>143347580</v>
      </c>
      <c r="F20" s="30">
        <v>143347580</v>
      </c>
      <c r="G20" s="30">
        <v>622904</v>
      </c>
      <c r="H20" s="30">
        <v>391894</v>
      </c>
      <c r="I20" s="30">
        <v>381920</v>
      </c>
      <c r="J20" s="30">
        <v>1396718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1396718</v>
      </c>
      <c r="X20" s="30">
        <v>4700000</v>
      </c>
      <c r="Y20" s="30">
        <v>-3303282</v>
      </c>
      <c r="Z20" s="31">
        <v>-70.28</v>
      </c>
      <c r="AA20" s="32">
        <v>143347580</v>
      </c>
    </row>
    <row r="21" spans="1:27" ht="12.75">
      <c r="A21" s="27" t="s">
        <v>48</v>
      </c>
      <c r="B21" s="33"/>
      <c r="C21" s="6">
        <v>1000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347719143</v>
      </c>
      <c r="D22" s="37">
        <f>SUM(D5:D21)</f>
        <v>0</v>
      </c>
      <c r="E22" s="38">
        <f t="shared" si="0"/>
        <v>314908096</v>
      </c>
      <c r="F22" s="39">
        <f t="shared" si="0"/>
        <v>314908096</v>
      </c>
      <c r="G22" s="39">
        <f t="shared" si="0"/>
        <v>61838133</v>
      </c>
      <c r="H22" s="39">
        <f t="shared" si="0"/>
        <v>4078126</v>
      </c>
      <c r="I22" s="39">
        <f t="shared" si="0"/>
        <v>4628144</v>
      </c>
      <c r="J22" s="39">
        <f t="shared" si="0"/>
        <v>70544403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70544403</v>
      </c>
      <c r="X22" s="39">
        <f t="shared" si="0"/>
        <v>99356000</v>
      </c>
      <c r="Y22" s="39">
        <f t="shared" si="0"/>
        <v>-28811597</v>
      </c>
      <c r="Z22" s="40">
        <f>+IF(X22&lt;&gt;0,+(Y22/X22)*100,0)</f>
        <v>-28.9983463504972</v>
      </c>
      <c r="AA22" s="37">
        <f>SUM(AA5:AA21)</f>
        <v>314908096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166821503</v>
      </c>
      <c r="D25" s="6">
        <v>0</v>
      </c>
      <c r="E25" s="7">
        <v>105720413</v>
      </c>
      <c r="F25" s="8">
        <v>105720413</v>
      </c>
      <c r="G25" s="8">
        <v>7612660</v>
      </c>
      <c r="H25" s="8">
        <v>8386329</v>
      </c>
      <c r="I25" s="8">
        <v>8274407</v>
      </c>
      <c r="J25" s="8">
        <v>24273396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24273396</v>
      </c>
      <c r="X25" s="8">
        <v>25400000</v>
      </c>
      <c r="Y25" s="8">
        <v>-1126604</v>
      </c>
      <c r="Z25" s="2">
        <v>-4.44</v>
      </c>
      <c r="AA25" s="6">
        <v>105720413</v>
      </c>
    </row>
    <row r="26" spans="1:27" ht="12.75">
      <c r="A26" s="29" t="s">
        <v>52</v>
      </c>
      <c r="B26" s="28"/>
      <c r="C26" s="6">
        <v>7785720</v>
      </c>
      <c r="D26" s="6">
        <v>0</v>
      </c>
      <c r="E26" s="7">
        <v>8448061</v>
      </c>
      <c r="F26" s="8">
        <v>8448061</v>
      </c>
      <c r="G26" s="8">
        <v>585705</v>
      </c>
      <c r="H26" s="8">
        <v>161119</v>
      </c>
      <c r="I26" s="8">
        <v>827891</v>
      </c>
      <c r="J26" s="8">
        <v>1574715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1574715</v>
      </c>
      <c r="X26" s="8">
        <v>2070000</v>
      </c>
      <c r="Y26" s="8">
        <v>-495285</v>
      </c>
      <c r="Z26" s="2">
        <v>-23.93</v>
      </c>
      <c r="AA26" s="6">
        <v>8448061</v>
      </c>
    </row>
    <row r="27" spans="1:27" ht="12.75">
      <c r="A27" s="29" t="s">
        <v>53</v>
      </c>
      <c r="B27" s="28"/>
      <c r="C27" s="6">
        <v>4690031</v>
      </c>
      <c r="D27" s="6">
        <v>0</v>
      </c>
      <c r="E27" s="7">
        <v>1060000</v>
      </c>
      <c r="F27" s="8">
        <v>1060000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1060000</v>
      </c>
    </row>
    <row r="28" spans="1:27" ht="12.75">
      <c r="A28" s="29" t="s">
        <v>54</v>
      </c>
      <c r="B28" s="28"/>
      <c r="C28" s="6">
        <v>3278213</v>
      </c>
      <c r="D28" s="6">
        <v>0</v>
      </c>
      <c r="E28" s="7">
        <v>4086778</v>
      </c>
      <c r="F28" s="8">
        <v>4086778</v>
      </c>
      <c r="G28" s="8">
        <v>0</v>
      </c>
      <c r="H28" s="8">
        <v>0</v>
      </c>
      <c r="I28" s="8">
        <v>732976</v>
      </c>
      <c r="J28" s="8">
        <v>732976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732976</v>
      </c>
      <c r="X28" s="8">
        <v>1000000</v>
      </c>
      <c r="Y28" s="8">
        <v>-267024</v>
      </c>
      <c r="Z28" s="2">
        <v>-26.7</v>
      </c>
      <c r="AA28" s="6">
        <v>4086778</v>
      </c>
    </row>
    <row r="29" spans="1:27" ht="12.75">
      <c r="A29" s="29" t="s">
        <v>55</v>
      </c>
      <c r="B29" s="28"/>
      <c r="C29" s="6">
        <v>180000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8431480</v>
      </c>
      <c r="D32" s="6">
        <v>0</v>
      </c>
      <c r="E32" s="7">
        <v>11213625</v>
      </c>
      <c r="F32" s="8">
        <v>11213625</v>
      </c>
      <c r="G32" s="8">
        <v>484690</v>
      </c>
      <c r="H32" s="8">
        <v>282264</v>
      </c>
      <c r="I32" s="8">
        <v>1108707</v>
      </c>
      <c r="J32" s="8">
        <v>1875661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1875661</v>
      </c>
      <c r="X32" s="8">
        <v>21600000</v>
      </c>
      <c r="Y32" s="8">
        <v>-19724339</v>
      </c>
      <c r="Z32" s="2">
        <v>-91.32</v>
      </c>
      <c r="AA32" s="6">
        <v>11213625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-5</v>
      </c>
      <c r="H33" s="8">
        <v>0</v>
      </c>
      <c r="I33" s="8">
        <v>0</v>
      </c>
      <c r="J33" s="8">
        <v>-5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-5</v>
      </c>
      <c r="X33" s="8"/>
      <c r="Y33" s="8">
        <v>-5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126036550</v>
      </c>
      <c r="D34" s="6">
        <v>0</v>
      </c>
      <c r="E34" s="7">
        <v>178946117</v>
      </c>
      <c r="F34" s="8">
        <v>178946117</v>
      </c>
      <c r="G34" s="8">
        <v>211327</v>
      </c>
      <c r="H34" s="8">
        <v>1622634</v>
      </c>
      <c r="I34" s="8">
        <v>1976584</v>
      </c>
      <c r="J34" s="8">
        <v>3810545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3810545</v>
      </c>
      <c r="X34" s="8">
        <v>15000000</v>
      </c>
      <c r="Y34" s="8">
        <v>-11189455</v>
      </c>
      <c r="Z34" s="2">
        <v>-74.6</v>
      </c>
      <c r="AA34" s="6">
        <v>178946117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317223497</v>
      </c>
      <c r="D36" s="37">
        <f>SUM(D25:D35)</f>
        <v>0</v>
      </c>
      <c r="E36" s="38">
        <f t="shared" si="1"/>
        <v>309474994</v>
      </c>
      <c r="F36" s="39">
        <f t="shared" si="1"/>
        <v>309474994</v>
      </c>
      <c r="G36" s="39">
        <f t="shared" si="1"/>
        <v>8894377</v>
      </c>
      <c r="H36" s="39">
        <f t="shared" si="1"/>
        <v>10452346</v>
      </c>
      <c r="I36" s="39">
        <f t="shared" si="1"/>
        <v>12920565</v>
      </c>
      <c r="J36" s="39">
        <f t="shared" si="1"/>
        <v>32267288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32267288</v>
      </c>
      <c r="X36" s="39">
        <f t="shared" si="1"/>
        <v>65070000</v>
      </c>
      <c r="Y36" s="39">
        <f t="shared" si="1"/>
        <v>-32802712</v>
      </c>
      <c r="Z36" s="40">
        <f>+IF(X36&lt;&gt;0,+(Y36/X36)*100,0)</f>
        <v>-50.411421546027356</v>
      </c>
      <c r="AA36" s="37">
        <f>SUM(AA25:AA35)</f>
        <v>309474994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30495646</v>
      </c>
      <c r="D38" s="50">
        <f>+D22-D36</f>
        <v>0</v>
      </c>
      <c r="E38" s="51">
        <f t="shared" si="2"/>
        <v>5433102</v>
      </c>
      <c r="F38" s="52">
        <f t="shared" si="2"/>
        <v>5433102</v>
      </c>
      <c r="G38" s="52">
        <f t="shared" si="2"/>
        <v>52943756</v>
      </c>
      <c r="H38" s="52">
        <f t="shared" si="2"/>
        <v>-6374220</v>
      </c>
      <c r="I38" s="52">
        <f t="shared" si="2"/>
        <v>-8292421</v>
      </c>
      <c r="J38" s="52">
        <f t="shared" si="2"/>
        <v>38277115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38277115</v>
      </c>
      <c r="X38" s="52">
        <f>IF(F22=F36,0,X22-X36)</f>
        <v>34286000</v>
      </c>
      <c r="Y38" s="52">
        <f t="shared" si="2"/>
        <v>3991115</v>
      </c>
      <c r="Z38" s="53">
        <f>+IF(X38&lt;&gt;0,+(Y38/X38)*100,0)</f>
        <v>11.640655077874351</v>
      </c>
      <c r="AA38" s="50">
        <f>+AA22-AA36</f>
        <v>5433102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30495646</v>
      </c>
      <c r="D42" s="59">
        <f>SUM(D38:D41)</f>
        <v>0</v>
      </c>
      <c r="E42" s="60">
        <f t="shared" si="3"/>
        <v>5433102</v>
      </c>
      <c r="F42" s="61">
        <f t="shared" si="3"/>
        <v>5433102</v>
      </c>
      <c r="G42" s="61">
        <f t="shared" si="3"/>
        <v>52943756</v>
      </c>
      <c r="H42" s="61">
        <f t="shared" si="3"/>
        <v>-6374220</v>
      </c>
      <c r="I42" s="61">
        <f t="shared" si="3"/>
        <v>-8292421</v>
      </c>
      <c r="J42" s="61">
        <f t="shared" si="3"/>
        <v>38277115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38277115</v>
      </c>
      <c r="X42" s="61">
        <f t="shared" si="3"/>
        <v>34286000</v>
      </c>
      <c r="Y42" s="61">
        <f t="shared" si="3"/>
        <v>3991115</v>
      </c>
      <c r="Z42" s="62">
        <f>+IF(X42&lt;&gt;0,+(Y42/X42)*100,0)</f>
        <v>11.640655077874351</v>
      </c>
      <c r="AA42" s="59">
        <f>SUM(AA38:AA41)</f>
        <v>5433102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30495646</v>
      </c>
      <c r="D44" s="67">
        <f>+D42-D43</f>
        <v>0</v>
      </c>
      <c r="E44" s="68">
        <f t="shared" si="4"/>
        <v>5433102</v>
      </c>
      <c r="F44" s="69">
        <f t="shared" si="4"/>
        <v>5433102</v>
      </c>
      <c r="G44" s="69">
        <f t="shared" si="4"/>
        <v>52943756</v>
      </c>
      <c r="H44" s="69">
        <f t="shared" si="4"/>
        <v>-6374220</v>
      </c>
      <c r="I44" s="69">
        <f t="shared" si="4"/>
        <v>-8292421</v>
      </c>
      <c r="J44" s="69">
        <f t="shared" si="4"/>
        <v>38277115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38277115</v>
      </c>
      <c r="X44" s="69">
        <f t="shared" si="4"/>
        <v>34286000</v>
      </c>
      <c r="Y44" s="69">
        <f t="shared" si="4"/>
        <v>3991115</v>
      </c>
      <c r="Z44" s="70">
        <f>+IF(X44&lt;&gt;0,+(Y44/X44)*100,0)</f>
        <v>11.640655077874351</v>
      </c>
      <c r="AA44" s="67">
        <f>+AA42-AA43</f>
        <v>5433102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30495646</v>
      </c>
      <c r="D46" s="59">
        <f>SUM(D44:D45)</f>
        <v>0</v>
      </c>
      <c r="E46" s="60">
        <f t="shared" si="5"/>
        <v>5433102</v>
      </c>
      <c r="F46" s="61">
        <f t="shared" si="5"/>
        <v>5433102</v>
      </c>
      <c r="G46" s="61">
        <f t="shared" si="5"/>
        <v>52943756</v>
      </c>
      <c r="H46" s="61">
        <f t="shared" si="5"/>
        <v>-6374220</v>
      </c>
      <c r="I46" s="61">
        <f t="shared" si="5"/>
        <v>-8292421</v>
      </c>
      <c r="J46" s="61">
        <f t="shared" si="5"/>
        <v>38277115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38277115</v>
      </c>
      <c r="X46" s="61">
        <f t="shared" si="5"/>
        <v>34286000</v>
      </c>
      <c r="Y46" s="61">
        <f t="shared" si="5"/>
        <v>3991115</v>
      </c>
      <c r="Z46" s="62">
        <f>+IF(X46&lt;&gt;0,+(Y46/X46)*100,0)</f>
        <v>11.640655077874351</v>
      </c>
      <c r="AA46" s="59">
        <f>SUM(AA44:AA45)</f>
        <v>5433102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30495646</v>
      </c>
      <c r="D48" s="75">
        <f>SUM(D46:D47)</f>
        <v>0</v>
      </c>
      <c r="E48" s="76">
        <f t="shared" si="6"/>
        <v>5433102</v>
      </c>
      <c r="F48" s="77">
        <f t="shared" si="6"/>
        <v>5433102</v>
      </c>
      <c r="G48" s="77">
        <f t="shared" si="6"/>
        <v>52943756</v>
      </c>
      <c r="H48" s="78">
        <f t="shared" si="6"/>
        <v>-6374220</v>
      </c>
      <c r="I48" s="78">
        <f t="shared" si="6"/>
        <v>-8292421</v>
      </c>
      <c r="J48" s="78">
        <f t="shared" si="6"/>
        <v>38277115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38277115</v>
      </c>
      <c r="X48" s="78">
        <f t="shared" si="6"/>
        <v>34286000</v>
      </c>
      <c r="Y48" s="78">
        <f t="shared" si="6"/>
        <v>3991115</v>
      </c>
      <c r="Z48" s="79">
        <f>+IF(X48&lt;&gt;0,+(Y48/X48)*100,0)</f>
        <v>11.640655077874351</v>
      </c>
      <c r="AA48" s="80">
        <f>SUM(AA46:AA47)</f>
        <v>5433102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3869900</v>
      </c>
      <c r="F5" s="8">
        <v>3869900</v>
      </c>
      <c r="G5" s="8">
        <v>3474913</v>
      </c>
      <c r="H5" s="8">
        <v>47110</v>
      </c>
      <c r="I5" s="8">
        <v>-42128</v>
      </c>
      <c r="J5" s="8">
        <v>3479895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3479895</v>
      </c>
      <c r="X5" s="8"/>
      <c r="Y5" s="8">
        <v>3479895</v>
      </c>
      <c r="Z5" s="2">
        <v>0</v>
      </c>
      <c r="AA5" s="6">
        <v>3869900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134100</v>
      </c>
      <c r="F6" s="8">
        <v>134100</v>
      </c>
      <c r="G6" s="8">
        <v>24644</v>
      </c>
      <c r="H6" s="8">
        <v>24277</v>
      </c>
      <c r="I6" s="8">
        <v>24412</v>
      </c>
      <c r="J6" s="8">
        <v>73333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73333</v>
      </c>
      <c r="X6" s="8"/>
      <c r="Y6" s="8">
        <v>73333</v>
      </c>
      <c r="Z6" s="2">
        <v>0</v>
      </c>
      <c r="AA6" s="6">
        <v>134100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11366600</v>
      </c>
      <c r="F7" s="8">
        <v>11366600</v>
      </c>
      <c r="G7" s="8">
        <v>1051048</v>
      </c>
      <c r="H7" s="8">
        <v>1057543</v>
      </c>
      <c r="I7" s="8">
        <v>1123128</v>
      </c>
      <c r="J7" s="8">
        <v>3231719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3231719</v>
      </c>
      <c r="X7" s="8"/>
      <c r="Y7" s="8">
        <v>3231719</v>
      </c>
      <c r="Z7" s="2">
        <v>0</v>
      </c>
      <c r="AA7" s="6">
        <v>11366600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2745900</v>
      </c>
      <c r="F8" s="8">
        <v>2745900</v>
      </c>
      <c r="G8" s="8">
        <v>191124</v>
      </c>
      <c r="H8" s="8">
        <v>-97133</v>
      </c>
      <c r="I8" s="8">
        <v>72328</v>
      </c>
      <c r="J8" s="8">
        <v>166319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166319</v>
      </c>
      <c r="X8" s="8"/>
      <c r="Y8" s="8">
        <v>166319</v>
      </c>
      <c r="Z8" s="2">
        <v>0</v>
      </c>
      <c r="AA8" s="6">
        <v>2745900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2117400</v>
      </c>
      <c r="F9" s="8">
        <v>2117400</v>
      </c>
      <c r="G9" s="8">
        <v>199243</v>
      </c>
      <c r="H9" s="8">
        <v>216435</v>
      </c>
      <c r="I9" s="8">
        <v>207006</v>
      </c>
      <c r="J9" s="8">
        <v>622684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622684</v>
      </c>
      <c r="X9" s="8"/>
      <c r="Y9" s="8">
        <v>622684</v>
      </c>
      <c r="Z9" s="2">
        <v>0</v>
      </c>
      <c r="AA9" s="6">
        <v>2117400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1948100</v>
      </c>
      <c r="F10" s="30">
        <v>1948100</v>
      </c>
      <c r="G10" s="30">
        <v>174564</v>
      </c>
      <c r="H10" s="30">
        <v>50528</v>
      </c>
      <c r="I10" s="30">
        <v>119204</v>
      </c>
      <c r="J10" s="30">
        <v>344296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344296</v>
      </c>
      <c r="X10" s="30"/>
      <c r="Y10" s="30">
        <v>344296</v>
      </c>
      <c r="Z10" s="31">
        <v>0</v>
      </c>
      <c r="AA10" s="32">
        <v>1948100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341300</v>
      </c>
      <c r="F11" s="8">
        <v>341300</v>
      </c>
      <c r="G11" s="8">
        <v>5368</v>
      </c>
      <c r="H11" s="8">
        <v>4675</v>
      </c>
      <c r="I11" s="8">
        <v>5077</v>
      </c>
      <c r="J11" s="8">
        <v>15120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15120</v>
      </c>
      <c r="X11" s="8"/>
      <c r="Y11" s="8">
        <v>15120</v>
      </c>
      <c r="Z11" s="2">
        <v>0</v>
      </c>
      <c r="AA11" s="6">
        <v>341300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812000</v>
      </c>
      <c r="F12" s="8">
        <v>812000</v>
      </c>
      <c r="G12" s="8">
        <v>85148</v>
      </c>
      <c r="H12" s="8">
        <v>90489</v>
      </c>
      <c r="I12" s="8">
        <v>81383</v>
      </c>
      <c r="J12" s="8">
        <v>257020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257020</v>
      </c>
      <c r="X12" s="8"/>
      <c r="Y12" s="8">
        <v>257020</v>
      </c>
      <c r="Z12" s="2">
        <v>0</v>
      </c>
      <c r="AA12" s="6">
        <v>812000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906100</v>
      </c>
      <c r="F13" s="8">
        <v>906100</v>
      </c>
      <c r="G13" s="8">
        <v>0</v>
      </c>
      <c r="H13" s="8">
        <v>134689</v>
      </c>
      <c r="I13" s="8">
        <v>110693</v>
      </c>
      <c r="J13" s="8">
        <v>245382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245382</v>
      </c>
      <c r="X13" s="8"/>
      <c r="Y13" s="8">
        <v>245382</v>
      </c>
      <c r="Z13" s="2">
        <v>0</v>
      </c>
      <c r="AA13" s="6">
        <v>906100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213200</v>
      </c>
      <c r="F14" s="8">
        <v>213200</v>
      </c>
      <c r="G14" s="8">
        <v>9071</v>
      </c>
      <c r="H14" s="8">
        <v>-101689</v>
      </c>
      <c r="I14" s="8">
        <v>15152</v>
      </c>
      <c r="J14" s="8">
        <v>-77466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-77466</v>
      </c>
      <c r="X14" s="8"/>
      <c r="Y14" s="8">
        <v>-77466</v>
      </c>
      <c r="Z14" s="2">
        <v>0</v>
      </c>
      <c r="AA14" s="6">
        <v>213200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36736800</v>
      </c>
      <c r="F16" s="8">
        <v>36736800</v>
      </c>
      <c r="G16" s="8">
        <v>0</v>
      </c>
      <c r="H16" s="8">
        <v>6122166</v>
      </c>
      <c r="I16" s="8">
        <v>6121710</v>
      </c>
      <c r="J16" s="8">
        <v>12243876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12243876</v>
      </c>
      <c r="X16" s="8"/>
      <c r="Y16" s="8">
        <v>12243876</v>
      </c>
      <c r="Z16" s="2">
        <v>0</v>
      </c>
      <c r="AA16" s="6">
        <v>36736800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272900</v>
      </c>
      <c r="F17" s="8">
        <v>272900</v>
      </c>
      <c r="G17" s="8">
        <v>112712</v>
      </c>
      <c r="H17" s="8">
        <v>86758</v>
      </c>
      <c r="I17" s="8">
        <v>83207</v>
      </c>
      <c r="J17" s="8">
        <v>282677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282677</v>
      </c>
      <c r="X17" s="8"/>
      <c r="Y17" s="8">
        <v>282677</v>
      </c>
      <c r="Z17" s="2">
        <v>0</v>
      </c>
      <c r="AA17" s="6">
        <v>272900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106600</v>
      </c>
      <c r="F18" s="8">
        <v>106600</v>
      </c>
      <c r="G18" s="8">
        <v>10600</v>
      </c>
      <c r="H18" s="8">
        <v>12495</v>
      </c>
      <c r="I18" s="8">
        <v>4177</v>
      </c>
      <c r="J18" s="8">
        <v>27272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27272</v>
      </c>
      <c r="X18" s="8"/>
      <c r="Y18" s="8">
        <v>27272</v>
      </c>
      <c r="Z18" s="2">
        <v>0</v>
      </c>
      <c r="AA18" s="6">
        <v>106600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16792800</v>
      </c>
      <c r="F19" s="8">
        <v>16792800</v>
      </c>
      <c r="G19" s="8">
        <v>5219000</v>
      </c>
      <c r="H19" s="8">
        <v>327000</v>
      </c>
      <c r="I19" s="8">
        <v>-1970</v>
      </c>
      <c r="J19" s="8">
        <v>5544030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5544030</v>
      </c>
      <c r="X19" s="8"/>
      <c r="Y19" s="8">
        <v>5544030</v>
      </c>
      <c r="Z19" s="2">
        <v>0</v>
      </c>
      <c r="AA19" s="6">
        <v>16792800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331000</v>
      </c>
      <c r="F20" s="30">
        <v>331000</v>
      </c>
      <c r="G20" s="30">
        <v>9200</v>
      </c>
      <c r="H20" s="30">
        <v>41999</v>
      </c>
      <c r="I20" s="30">
        <v>50885</v>
      </c>
      <c r="J20" s="30">
        <v>102084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102084</v>
      </c>
      <c r="X20" s="30"/>
      <c r="Y20" s="30">
        <v>102084</v>
      </c>
      <c r="Z20" s="31">
        <v>0</v>
      </c>
      <c r="AA20" s="32">
        <v>331000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78694700</v>
      </c>
      <c r="F22" s="39">
        <f t="shared" si="0"/>
        <v>78694700</v>
      </c>
      <c r="G22" s="39">
        <f t="shared" si="0"/>
        <v>10566635</v>
      </c>
      <c r="H22" s="39">
        <f t="shared" si="0"/>
        <v>8017342</v>
      </c>
      <c r="I22" s="39">
        <f t="shared" si="0"/>
        <v>7974264</v>
      </c>
      <c r="J22" s="39">
        <f t="shared" si="0"/>
        <v>26558241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26558241</v>
      </c>
      <c r="X22" s="39">
        <f t="shared" si="0"/>
        <v>0</v>
      </c>
      <c r="Y22" s="39">
        <f t="shared" si="0"/>
        <v>26558241</v>
      </c>
      <c r="Z22" s="40">
        <f>+IF(X22&lt;&gt;0,+(Y22/X22)*100,0)</f>
        <v>0</v>
      </c>
      <c r="AA22" s="37">
        <f>SUM(AA5:AA21)</f>
        <v>78694700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20664400</v>
      </c>
      <c r="F25" s="8">
        <v>20664400</v>
      </c>
      <c r="G25" s="8">
        <v>1416244</v>
      </c>
      <c r="H25" s="8">
        <v>1668993</v>
      </c>
      <c r="I25" s="8">
        <v>1695344</v>
      </c>
      <c r="J25" s="8">
        <v>4780581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4780581</v>
      </c>
      <c r="X25" s="8"/>
      <c r="Y25" s="8">
        <v>4780581</v>
      </c>
      <c r="Z25" s="2">
        <v>0</v>
      </c>
      <c r="AA25" s="6">
        <v>20664400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2618500</v>
      </c>
      <c r="F26" s="8">
        <v>2618500</v>
      </c>
      <c r="G26" s="8">
        <v>203926</v>
      </c>
      <c r="H26" s="8">
        <v>167743</v>
      </c>
      <c r="I26" s="8">
        <v>275213</v>
      </c>
      <c r="J26" s="8">
        <v>646882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646882</v>
      </c>
      <c r="X26" s="8"/>
      <c r="Y26" s="8">
        <v>646882</v>
      </c>
      <c r="Z26" s="2">
        <v>0</v>
      </c>
      <c r="AA26" s="6">
        <v>2618500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25424400</v>
      </c>
      <c r="F27" s="8">
        <v>25424400</v>
      </c>
      <c r="G27" s="8">
        <v>0</v>
      </c>
      <c r="H27" s="8">
        <v>4200000</v>
      </c>
      <c r="I27" s="8">
        <v>4200000</v>
      </c>
      <c r="J27" s="8">
        <v>8400000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8400000</v>
      </c>
      <c r="X27" s="8"/>
      <c r="Y27" s="8">
        <v>8400000</v>
      </c>
      <c r="Z27" s="2">
        <v>0</v>
      </c>
      <c r="AA27" s="6">
        <v>25424400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8904300</v>
      </c>
      <c r="F28" s="8">
        <v>8904300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8904300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8713100</v>
      </c>
      <c r="F30" s="8">
        <v>8713100</v>
      </c>
      <c r="G30" s="8">
        <v>819115</v>
      </c>
      <c r="H30" s="8">
        <v>955928</v>
      </c>
      <c r="I30" s="8">
        <v>107163</v>
      </c>
      <c r="J30" s="8">
        <v>1882206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1882206</v>
      </c>
      <c r="X30" s="8"/>
      <c r="Y30" s="8">
        <v>1882206</v>
      </c>
      <c r="Z30" s="2">
        <v>0</v>
      </c>
      <c r="AA30" s="6">
        <v>8713100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7764500</v>
      </c>
      <c r="F32" s="8">
        <v>7764500</v>
      </c>
      <c r="G32" s="8">
        <v>51713</v>
      </c>
      <c r="H32" s="8">
        <v>48333</v>
      </c>
      <c r="I32" s="8">
        <v>404168</v>
      </c>
      <c r="J32" s="8">
        <v>504214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504214</v>
      </c>
      <c r="X32" s="8"/>
      <c r="Y32" s="8">
        <v>504214</v>
      </c>
      <c r="Z32" s="2">
        <v>0</v>
      </c>
      <c r="AA32" s="6">
        <v>7764500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4558800</v>
      </c>
      <c r="F33" s="8">
        <v>4558800</v>
      </c>
      <c r="G33" s="8">
        <v>341166</v>
      </c>
      <c r="H33" s="8">
        <v>-2964</v>
      </c>
      <c r="I33" s="8">
        <v>308691</v>
      </c>
      <c r="J33" s="8">
        <v>646893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646893</v>
      </c>
      <c r="X33" s="8"/>
      <c r="Y33" s="8">
        <v>646893</v>
      </c>
      <c r="Z33" s="2">
        <v>0</v>
      </c>
      <c r="AA33" s="6">
        <v>4558800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16949900</v>
      </c>
      <c r="F34" s="8">
        <v>16949900</v>
      </c>
      <c r="G34" s="8">
        <v>488560</v>
      </c>
      <c r="H34" s="8">
        <v>919355</v>
      </c>
      <c r="I34" s="8">
        <v>1037229</v>
      </c>
      <c r="J34" s="8">
        <v>2445144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2445144</v>
      </c>
      <c r="X34" s="8"/>
      <c r="Y34" s="8">
        <v>2445144</v>
      </c>
      <c r="Z34" s="2">
        <v>0</v>
      </c>
      <c r="AA34" s="6">
        <v>16949900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95597900</v>
      </c>
      <c r="F36" s="39">
        <f t="shared" si="1"/>
        <v>95597900</v>
      </c>
      <c r="G36" s="39">
        <f t="shared" si="1"/>
        <v>3320724</v>
      </c>
      <c r="H36" s="39">
        <f t="shared" si="1"/>
        <v>7957388</v>
      </c>
      <c r="I36" s="39">
        <f t="shared" si="1"/>
        <v>8027808</v>
      </c>
      <c r="J36" s="39">
        <f t="shared" si="1"/>
        <v>19305920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19305920</v>
      </c>
      <c r="X36" s="39">
        <f t="shared" si="1"/>
        <v>0</v>
      </c>
      <c r="Y36" s="39">
        <f t="shared" si="1"/>
        <v>19305920</v>
      </c>
      <c r="Z36" s="40">
        <f>+IF(X36&lt;&gt;0,+(Y36/X36)*100,0)</f>
        <v>0</v>
      </c>
      <c r="AA36" s="37">
        <f>SUM(AA25:AA35)</f>
        <v>95597900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-16903200</v>
      </c>
      <c r="F38" s="52">
        <f t="shared" si="2"/>
        <v>-16903200</v>
      </c>
      <c r="G38" s="52">
        <f t="shared" si="2"/>
        <v>7245911</v>
      </c>
      <c r="H38" s="52">
        <f t="shared" si="2"/>
        <v>59954</v>
      </c>
      <c r="I38" s="52">
        <f t="shared" si="2"/>
        <v>-53544</v>
      </c>
      <c r="J38" s="52">
        <f t="shared" si="2"/>
        <v>7252321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7252321</v>
      </c>
      <c r="X38" s="52">
        <f>IF(F22=F36,0,X22-X36)</f>
        <v>0</v>
      </c>
      <c r="Y38" s="52">
        <f t="shared" si="2"/>
        <v>7252321</v>
      </c>
      <c r="Z38" s="53">
        <f>+IF(X38&lt;&gt;0,+(Y38/X38)*100,0)</f>
        <v>0</v>
      </c>
      <c r="AA38" s="50">
        <f>+AA22-AA36</f>
        <v>-16903200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8159200</v>
      </c>
      <c r="F39" s="8">
        <v>8159200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8159200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-8744000</v>
      </c>
      <c r="F42" s="61">
        <f t="shared" si="3"/>
        <v>-8744000</v>
      </c>
      <c r="G42" s="61">
        <f t="shared" si="3"/>
        <v>7245911</v>
      </c>
      <c r="H42" s="61">
        <f t="shared" si="3"/>
        <v>59954</v>
      </c>
      <c r="I42" s="61">
        <f t="shared" si="3"/>
        <v>-53544</v>
      </c>
      <c r="J42" s="61">
        <f t="shared" si="3"/>
        <v>7252321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7252321</v>
      </c>
      <c r="X42" s="61">
        <f t="shared" si="3"/>
        <v>0</v>
      </c>
      <c r="Y42" s="61">
        <f t="shared" si="3"/>
        <v>7252321</v>
      </c>
      <c r="Z42" s="62">
        <f>+IF(X42&lt;&gt;0,+(Y42/X42)*100,0)</f>
        <v>0</v>
      </c>
      <c r="AA42" s="59">
        <f>SUM(AA38:AA41)</f>
        <v>-8744000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-8744000</v>
      </c>
      <c r="F44" s="69">
        <f t="shared" si="4"/>
        <v>-8744000</v>
      </c>
      <c r="G44" s="69">
        <f t="shared" si="4"/>
        <v>7245911</v>
      </c>
      <c r="H44" s="69">
        <f t="shared" si="4"/>
        <v>59954</v>
      </c>
      <c r="I44" s="69">
        <f t="shared" si="4"/>
        <v>-53544</v>
      </c>
      <c r="J44" s="69">
        <f t="shared" si="4"/>
        <v>7252321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7252321</v>
      </c>
      <c r="X44" s="69">
        <f t="shared" si="4"/>
        <v>0</v>
      </c>
      <c r="Y44" s="69">
        <f t="shared" si="4"/>
        <v>7252321</v>
      </c>
      <c r="Z44" s="70">
        <f>+IF(X44&lt;&gt;0,+(Y44/X44)*100,0)</f>
        <v>0</v>
      </c>
      <c r="AA44" s="67">
        <f>+AA42-AA43</f>
        <v>-8744000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-8744000</v>
      </c>
      <c r="F46" s="61">
        <f t="shared" si="5"/>
        <v>-8744000</v>
      </c>
      <c r="G46" s="61">
        <f t="shared" si="5"/>
        <v>7245911</v>
      </c>
      <c r="H46" s="61">
        <f t="shared" si="5"/>
        <v>59954</v>
      </c>
      <c r="I46" s="61">
        <f t="shared" si="5"/>
        <v>-53544</v>
      </c>
      <c r="J46" s="61">
        <f t="shared" si="5"/>
        <v>7252321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7252321</v>
      </c>
      <c r="X46" s="61">
        <f t="shared" si="5"/>
        <v>0</v>
      </c>
      <c r="Y46" s="61">
        <f t="shared" si="5"/>
        <v>7252321</v>
      </c>
      <c r="Z46" s="62">
        <f>+IF(X46&lt;&gt;0,+(Y46/X46)*100,0)</f>
        <v>0</v>
      </c>
      <c r="AA46" s="59">
        <f>SUM(AA44:AA45)</f>
        <v>-8744000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-8744000</v>
      </c>
      <c r="F48" s="77">
        <f t="shared" si="6"/>
        <v>-8744000</v>
      </c>
      <c r="G48" s="77">
        <f t="shared" si="6"/>
        <v>7245911</v>
      </c>
      <c r="H48" s="78">
        <f t="shared" si="6"/>
        <v>59954</v>
      </c>
      <c r="I48" s="78">
        <f t="shared" si="6"/>
        <v>-53544</v>
      </c>
      <c r="J48" s="78">
        <f t="shared" si="6"/>
        <v>7252321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7252321</v>
      </c>
      <c r="X48" s="78">
        <f t="shared" si="6"/>
        <v>0</v>
      </c>
      <c r="Y48" s="78">
        <f t="shared" si="6"/>
        <v>7252321</v>
      </c>
      <c r="Z48" s="79">
        <f>+IF(X48&lt;&gt;0,+(Y48/X48)*100,0)</f>
        <v>0</v>
      </c>
      <c r="AA48" s="80">
        <f>SUM(AA46:AA47)</f>
        <v>-8744000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2913000</v>
      </c>
      <c r="F5" s="8">
        <v>2913000</v>
      </c>
      <c r="G5" s="8">
        <v>939714</v>
      </c>
      <c r="H5" s="8">
        <v>178692</v>
      </c>
      <c r="I5" s="8">
        <v>178688</v>
      </c>
      <c r="J5" s="8">
        <v>1297094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1297094</v>
      </c>
      <c r="X5" s="8">
        <v>728250</v>
      </c>
      <c r="Y5" s="8">
        <v>568844</v>
      </c>
      <c r="Z5" s="2">
        <v>78.11</v>
      </c>
      <c r="AA5" s="6">
        <v>2913000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13159000</v>
      </c>
      <c r="F7" s="8">
        <v>13159000</v>
      </c>
      <c r="G7" s="8">
        <v>1114286</v>
      </c>
      <c r="H7" s="8">
        <v>1115447</v>
      </c>
      <c r="I7" s="8">
        <v>1173079</v>
      </c>
      <c r="J7" s="8">
        <v>3402812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3402812</v>
      </c>
      <c r="X7" s="8">
        <v>3289749</v>
      </c>
      <c r="Y7" s="8">
        <v>113063</v>
      </c>
      <c r="Z7" s="2">
        <v>3.44</v>
      </c>
      <c r="AA7" s="6">
        <v>13159000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3439000</v>
      </c>
      <c r="F8" s="8">
        <v>3439000</v>
      </c>
      <c r="G8" s="8">
        <v>344942</v>
      </c>
      <c r="H8" s="8">
        <v>236947</v>
      </c>
      <c r="I8" s="8">
        <v>256885</v>
      </c>
      <c r="J8" s="8">
        <v>838774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838774</v>
      </c>
      <c r="X8" s="8">
        <v>859749</v>
      </c>
      <c r="Y8" s="8">
        <v>-20975</v>
      </c>
      <c r="Z8" s="2">
        <v>-2.44</v>
      </c>
      <c r="AA8" s="6">
        <v>3439000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2115700</v>
      </c>
      <c r="F9" s="8">
        <v>2115700</v>
      </c>
      <c r="G9" s="8">
        <v>219300</v>
      </c>
      <c r="H9" s="8">
        <v>216115</v>
      </c>
      <c r="I9" s="8">
        <v>209796</v>
      </c>
      <c r="J9" s="8">
        <v>645211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645211</v>
      </c>
      <c r="X9" s="8">
        <v>528924</v>
      </c>
      <c r="Y9" s="8">
        <v>116287</v>
      </c>
      <c r="Z9" s="2">
        <v>21.99</v>
      </c>
      <c r="AA9" s="6">
        <v>2115700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1268600</v>
      </c>
      <c r="F10" s="30">
        <v>1268600</v>
      </c>
      <c r="G10" s="30">
        <v>131069</v>
      </c>
      <c r="H10" s="30">
        <v>127559</v>
      </c>
      <c r="I10" s="30">
        <v>125429</v>
      </c>
      <c r="J10" s="30">
        <v>384057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384057</v>
      </c>
      <c r="X10" s="30">
        <v>317151</v>
      </c>
      <c r="Y10" s="30">
        <v>66906</v>
      </c>
      <c r="Z10" s="31">
        <v>21.1</v>
      </c>
      <c r="AA10" s="32">
        <v>1268600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398500</v>
      </c>
      <c r="F12" s="8">
        <v>398500</v>
      </c>
      <c r="G12" s="8">
        <v>77629</v>
      </c>
      <c r="H12" s="8">
        <v>10944</v>
      </c>
      <c r="I12" s="8">
        <v>31592</v>
      </c>
      <c r="J12" s="8">
        <v>120165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120165</v>
      </c>
      <c r="X12" s="8">
        <v>99624</v>
      </c>
      <c r="Y12" s="8">
        <v>20541</v>
      </c>
      <c r="Z12" s="2">
        <v>20.62</v>
      </c>
      <c r="AA12" s="6">
        <v>398500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715000</v>
      </c>
      <c r="F13" s="8">
        <v>715000</v>
      </c>
      <c r="G13" s="8">
        <v>182755</v>
      </c>
      <c r="H13" s="8">
        <v>213737</v>
      </c>
      <c r="I13" s="8">
        <v>191196</v>
      </c>
      <c r="J13" s="8">
        <v>587688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587688</v>
      </c>
      <c r="X13" s="8">
        <v>165000</v>
      </c>
      <c r="Y13" s="8">
        <v>422688</v>
      </c>
      <c r="Z13" s="2">
        <v>256.17</v>
      </c>
      <c r="AA13" s="6">
        <v>715000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920000</v>
      </c>
      <c r="F14" s="8">
        <v>920000</v>
      </c>
      <c r="G14" s="8">
        <v>88083</v>
      </c>
      <c r="H14" s="8">
        <v>88059</v>
      </c>
      <c r="I14" s="8">
        <v>91353</v>
      </c>
      <c r="J14" s="8">
        <v>267495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267495</v>
      </c>
      <c r="X14" s="8">
        <v>215001</v>
      </c>
      <c r="Y14" s="8">
        <v>52494</v>
      </c>
      <c r="Z14" s="2">
        <v>24.42</v>
      </c>
      <c r="AA14" s="6">
        <v>920000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4012500</v>
      </c>
      <c r="F16" s="8">
        <v>4012500</v>
      </c>
      <c r="G16" s="8">
        <v>1187</v>
      </c>
      <c r="H16" s="8">
        <v>886845</v>
      </c>
      <c r="I16" s="8">
        <v>833761</v>
      </c>
      <c r="J16" s="8">
        <v>1721793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1721793</v>
      </c>
      <c r="X16" s="8">
        <v>1003125</v>
      </c>
      <c r="Y16" s="8">
        <v>718668</v>
      </c>
      <c r="Z16" s="2">
        <v>71.64</v>
      </c>
      <c r="AA16" s="6">
        <v>4012500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700000</v>
      </c>
      <c r="F17" s="8">
        <v>700000</v>
      </c>
      <c r="G17" s="8">
        <v>2973</v>
      </c>
      <c r="H17" s="8">
        <v>23945</v>
      </c>
      <c r="I17" s="8">
        <v>22010</v>
      </c>
      <c r="J17" s="8">
        <v>48928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48928</v>
      </c>
      <c r="X17" s="8">
        <v>174999</v>
      </c>
      <c r="Y17" s="8">
        <v>-126071</v>
      </c>
      <c r="Z17" s="2">
        <v>-72.04</v>
      </c>
      <c r="AA17" s="6">
        <v>700000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30581000</v>
      </c>
      <c r="F19" s="8">
        <v>30581000</v>
      </c>
      <c r="G19" s="8">
        <v>6747000</v>
      </c>
      <c r="H19" s="8">
        <v>1979211</v>
      </c>
      <c r="I19" s="8">
        <v>1391980</v>
      </c>
      <c r="J19" s="8">
        <v>10118191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10118191</v>
      </c>
      <c r="X19" s="8">
        <v>7645251</v>
      </c>
      <c r="Y19" s="8">
        <v>2472940</v>
      </c>
      <c r="Z19" s="2">
        <v>32.35</v>
      </c>
      <c r="AA19" s="6">
        <v>30581000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4859300</v>
      </c>
      <c r="F20" s="30">
        <v>4859300</v>
      </c>
      <c r="G20" s="30">
        <v>18214</v>
      </c>
      <c r="H20" s="30">
        <v>262115</v>
      </c>
      <c r="I20" s="30">
        <v>315276</v>
      </c>
      <c r="J20" s="30">
        <v>595605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595605</v>
      </c>
      <c r="X20" s="30">
        <v>1214826</v>
      </c>
      <c r="Y20" s="30">
        <v>-619221</v>
      </c>
      <c r="Z20" s="31">
        <v>-50.97</v>
      </c>
      <c r="AA20" s="32">
        <v>4859300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65081600</v>
      </c>
      <c r="F22" s="39">
        <f t="shared" si="0"/>
        <v>65081600</v>
      </c>
      <c r="G22" s="39">
        <f t="shared" si="0"/>
        <v>9867152</v>
      </c>
      <c r="H22" s="39">
        <f t="shared" si="0"/>
        <v>5339616</v>
      </c>
      <c r="I22" s="39">
        <f t="shared" si="0"/>
        <v>4821045</v>
      </c>
      <c r="J22" s="39">
        <f t="shared" si="0"/>
        <v>20027813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20027813</v>
      </c>
      <c r="X22" s="39">
        <f t="shared" si="0"/>
        <v>16241649</v>
      </c>
      <c r="Y22" s="39">
        <f t="shared" si="0"/>
        <v>3786164</v>
      </c>
      <c r="Z22" s="40">
        <f>+IF(X22&lt;&gt;0,+(Y22/X22)*100,0)</f>
        <v>23.311450703065926</v>
      </c>
      <c r="AA22" s="37">
        <f>SUM(AA5:AA21)</f>
        <v>65081600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15645294</v>
      </c>
      <c r="F25" s="8">
        <v>15645294</v>
      </c>
      <c r="G25" s="8">
        <v>975227</v>
      </c>
      <c r="H25" s="8">
        <v>962586</v>
      </c>
      <c r="I25" s="8">
        <v>949528</v>
      </c>
      <c r="J25" s="8">
        <v>2887341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2887341</v>
      </c>
      <c r="X25" s="8">
        <v>3911325</v>
      </c>
      <c r="Y25" s="8">
        <v>-1023984</v>
      </c>
      <c r="Z25" s="2">
        <v>-26.18</v>
      </c>
      <c r="AA25" s="6">
        <v>15645294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2865000</v>
      </c>
      <c r="F26" s="8">
        <v>2865000</v>
      </c>
      <c r="G26" s="8">
        <v>216075</v>
      </c>
      <c r="H26" s="8">
        <v>207550</v>
      </c>
      <c r="I26" s="8">
        <v>216076</v>
      </c>
      <c r="J26" s="8">
        <v>639701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639701</v>
      </c>
      <c r="X26" s="8">
        <v>687501</v>
      </c>
      <c r="Y26" s="8">
        <v>-47800</v>
      </c>
      <c r="Z26" s="2">
        <v>-6.95</v>
      </c>
      <c r="AA26" s="6">
        <v>2865000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5100000</v>
      </c>
      <c r="F27" s="8">
        <v>5100000</v>
      </c>
      <c r="G27" s="8">
        <v>216667</v>
      </c>
      <c r="H27" s="8">
        <v>216667</v>
      </c>
      <c r="I27" s="8">
        <v>216667</v>
      </c>
      <c r="J27" s="8">
        <v>650001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650001</v>
      </c>
      <c r="X27" s="8">
        <v>1275000</v>
      </c>
      <c r="Y27" s="8">
        <v>-624999</v>
      </c>
      <c r="Z27" s="2">
        <v>-49.02</v>
      </c>
      <c r="AA27" s="6">
        <v>5100000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2080000</v>
      </c>
      <c r="F28" s="8">
        <v>2080000</v>
      </c>
      <c r="G28" s="8">
        <v>173334</v>
      </c>
      <c r="H28" s="8">
        <v>173334</v>
      </c>
      <c r="I28" s="8">
        <v>173334</v>
      </c>
      <c r="J28" s="8">
        <v>520002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520002</v>
      </c>
      <c r="X28" s="8">
        <v>519999</v>
      </c>
      <c r="Y28" s="8">
        <v>3</v>
      </c>
      <c r="Z28" s="2">
        <v>0</v>
      </c>
      <c r="AA28" s="6">
        <v>2080000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450000</v>
      </c>
      <c r="F29" s="8">
        <v>450000</v>
      </c>
      <c r="G29" s="8">
        <v>0</v>
      </c>
      <c r="H29" s="8">
        <v>0</v>
      </c>
      <c r="I29" s="8">
        <v>24349</v>
      </c>
      <c r="J29" s="8">
        <v>24349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24349</v>
      </c>
      <c r="X29" s="8">
        <v>112500</v>
      </c>
      <c r="Y29" s="8">
        <v>-88151</v>
      </c>
      <c r="Z29" s="2">
        <v>-78.36</v>
      </c>
      <c r="AA29" s="6">
        <v>450000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9575000</v>
      </c>
      <c r="F30" s="8">
        <v>9575000</v>
      </c>
      <c r="G30" s="8">
        <v>948821</v>
      </c>
      <c r="H30" s="8">
        <v>966332</v>
      </c>
      <c r="I30" s="8">
        <v>158433</v>
      </c>
      <c r="J30" s="8">
        <v>2073586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2073586</v>
      </c>
      <c r="X30" s="8">
        <v>2393751</v>
      </c>
      <c r="Y30" s="8">
        <v>-320165</v>
      </c>
      <c r="Z30" s="2">
        <v>-13.38</v>
      </c>
      <c r="AA30" s="6">
        <v>9575000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370000</v>
      </c>
      <c r="F32" s="8">
        <v>370000</v>
      </c>
      <c r="G32" s="8">
        <v>13297</v>
      </c>
      <c r="H32" s="8">
        <v>0</v>
      </c>
      <c r="I32" s="8">
        <v>11297</v>
      </c>
      <c r="J32" s="8">
        <v>24594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24594</v>
      </c>
      <c r="X32" s="8">
        <v>92499</v>
      </c>
      <c r="Y32" s="8">
        <v>-67905</v>
      </c>
      <c r="Z32" s="2">
        <v>-73.41</v>
      </c>
      <c r="AA32" s="6">
        <v>370000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28504670</v>
      </c>
      <c r="F34" s="8">
        <v>28504670</v>
      </c>
      <c r="G34" s="8">
        <v>857560</v>
      </c>
      <c r="H34" s="8">
        <v>2444351</v>
      </c>
      <c r="I34" s="8">
        <v>2068160</v>
      </c>
      <c r="J34" s="8">
        <v>5370071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5370071</v>
      </c>
      <c r="X34" s="8">
        <v>4603167</v>
      </c>
      <c r="Y34" s="8">
        <v>766904</v>
      </c>
      <c r="Z34" s="2">
        <v>16.66</v>
      </c>
      <c r="AA34" s="6">
        <v>28504670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64589964</v>
      </c>
      <c r="F36" s="39">
        <f t="shared" si="1"/>
        <v>64589964</v>
      </c>
      <c r="G36" s="39">
        <f t="shared" si="1"/>
        <v>3400981</v>
      </c>
      <c r="H36" s="39">
        <f t="shared" si="1"/>
        <v>4970820</v>
      </c>
      <c r="I36" s="39">
        <f t="shared" si="1"/>
        <v>3817844</v>
      </c>
      <c r="J36" s="39">
        <f t="shared" si="1"/>
        <v>12189645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12189645</v>
      </c>
      <c r="X36" s="39">
        <f t="shared" si="1"/>
        <v>13595742</v>
      </c>
      <c r="Y36" s="39">
        <f t="shared" si="1"/>
        <v>-1406097</v>
      </c>
      <c r="Z36" s="40">
        <f>+IF(X36&lt;&gt;0,+(Y36/X36)*100,0)</f>
        <v>-10.342186546346642</v>
      </c>
      <c r="AA36" s="37">
        <f>SUM(AA25:AA35)</f>
        <v>64589964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491636</v>
      </c>
      <c r="F38" s="52">
        <f t="shared" si="2"/>
        <v>491636</v>
      </c>
      <c r="G38" s="52">
        <f t="shared" si="2"/>
        <v>6466171</v>
      </c>
      <c r="H38" s="52">
        <f t="shared" si="2"/>
        <v>368796</v>
      </c>
      <c r="I38" s="52">
        <f t="shared" si="2"/>
        <v>1003201</v>
      </c>
      <c r="J38" s="52">
        <f t="shared" si="2"/>
        <v>7838168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7838168</v>
      </c>
      <c r="X38" s="52">
        <f>IF(F22=F36,0,X22-X36)</f>
        <v>2645907</v>
      </c>
      <c r="Y38" s="52">
        <f t="shared" si="2"/>
        <v>5192261</v>
      </c>
      <c r="Z38" s="53">
        <f>+IF(X38&lt;&gt;0,+(Y38/X38)*100,0)</f>
        <v>196.23747168740246</v>
      </c>
      <c r="AA38" s="50">
        <f>+AA22-AA36</f>
        <v>491636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8212000</v>
      </c>
      <c r="F39" s="8">
        <v>8212000</v>
      </c>
      <c r="G39" s="8">
        <v>0</v>
      </c>
      <c r="H39" s="8">
        <v>310749</v>
      </c>
      <c r="I39" s="8">
        <v>1241346</v>
      </c>
      <c r="J39" s="8">
        <v>1552095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1552095</v>
      </c>
      <c r="X39" s="8">
        <v>2052999</v>
      </c>
      <c r="Y39" s="8">
        <v>-500904</v>
      </c>
      <c r="Z39" s="2">
        <v>-24.4</v>
      </c>
      <c r="AA39" s="6">
        <v>8212000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8703636</v>
      </c>
      <c r="F42" s="61">
        <f t="shared" si="3"/>
        <v>8703636</v>
      </c>
      <c r="G42" s="61">
        <f t="shared" si="3"/>
        <v>6466171</v>
      </c>
      <c r="H42" s="61">
        <f t="shared" si="3"/>
        <v>679545</v>
      </c>
      <c r="I42" s="61">
        <f t="shared" si="3"/>
        <v>2244547</v>
      </c>
      <c r="J42" s="61">
        <f t="shared" si="3"/>
        <v>9390263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9390263</v>
      </c>
      <c r="X42" s="61">
        <f t="shared" si="3"/>
        <v>4698906</v>
      </c>
      <c r="Y42" s="61">
        <f t="shared" si="3"/>
        <v>4691357</v>
      </c>
      <c r="Z42" s="62">
        <f>+IF(X42&lt;&gt;0,+(Y42/X42)*100,0)</f>
        <v>99.8393455838444</v>
      </c>
      <c r="AA42" s="59">
        <f>SUM(AA38:AA41)</f>
        <v>8703636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8703636</v>
      </c>
      <c r="F44" s="69">
        <f t="shared" si="4"/>
        <v>8703636</v>
      </c>
      <c r="G44" s="69">
        <f t="shared" si="4"/>
        <v>6466171</v>
      </c>
      <c r="H44" s="69">
        <f t="shared" si="4"/>
        <v>679545</v>
      </c>
      <c r="I44" s="69">
        <f t="shared" si="4"/>
        <v>2244547</v>
      </c>
      <c r="J44" s="69">
        <f t="shared" si="4"/>
        <v>9390263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9390263</v>
      </c>
      <c r="X44" s="69">
        <f t="shared" si="4"/>
        <v>4698906</v>
      </c>
      <c r="Y44" s="69">
        <f t="shared" si="4"/>
        <v>4691357</v>
      </c>
      <c r="Z44" s="70">
        <f>+IF(X44&lt;&gt;0,+(Y44/X44)*100,0)</f>
        <v>99.8393455838444</v>
      </c>
      <c r="AA44" s="67">
        <f>+AA42-AA43</f>
        <v>8703636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8703636</v>
      </c>
      <c r="F46" s="61">
        <f t="shared" si="5"/>
        <v>8703636</v>
      </c>
      <c r="G46" s="61">
        <f t="shared" si="5"/>
        <v>6466171</v>
      </c>
      <c r="H46" s="61">
        <f t="shared" si="5"/>
        <v>679545</v>
      </c>
      <c r="I46" s="61">
        <f t="shared" si="5"/>
        <v>2244547</v>
      </c>
      <c r="J46" s="61">
        <f t="shared" si="5"/>
        <v>9390263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9390263</v>
      </c>
      <c r="X46" s="61">
        <f t="shared" si="5"/>
        <v>4698906</v>
      </c>
      <c r="Y46" s="61">
        <f t="shared" si="5"/>
        <v>4691357</v>
      </c>
      <c r="Z46" s="62">
        <f>+IF(X46&lt;&gt;0,+(Y46/X46)*100,0)</f>
        <v>99.8393455838444</v>
      </c>
      <c r="AA46" s="59">
        <f>SUM(AA44:AA45)</f>
        <v>8703636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8703636</v>
      </c>
      <c r="F48" s="77">
        <f t="shared" si="6"/>
        <v>8703636</v>
      </c>
      <c r="G48" s="77">
        <f t="shared" si="6"/>
        <v>6466171</v>
      </c>
      <c r="H48" s="78">
        <f t="shared" si="6"/>
        <v>679545</v>
      </c>
      <c r="I48" s="78">
        <f t="shared" si="6"/>
        <v>2244547</v>
      </c>
      <c r="J48" s="78">
        <f t="shared" si="6"/>
        <v>9390263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9390263</v>
      </c>
      <c r="X48" s="78">
        <f t="shared" si="6"/>
        <v>4698906</v>
      </c>
      <c r="Y48" s="78">
        <f t="shared" si="6"/>
        <v>4691357</v>
      </c>
      <c r="Z48" s="79">
        <f>+IF(X48&lt;&gt;0,+(Y48/X48)*100,0)</f>
        <v>99.8393455838444</v>
      </c>
      <c r="AA48" s="80">
        <f>SUM(AA46:AA47)</f>
        <v>8703636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26031092</v>
      </c>
      <c r="D5" s="6">
        <v>0</v>
      </c>
      <c r="E5" s="7">
        <v>27704716</v>
      </c>
      <c r="F5" s="8">
        <v>27704716</v>
      </c>
      <c r="G5" s="8">
        <v>28264419</v>
      </c>
      <c r="H5" s="8">
        <v>-3594</v>
      </c>
      <c r="I5" s="8">
        <v>-1315</v>
      </c>
      <c r="J5" s="8">
        <v>28259510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28259510</v>
      </c>
      <c r="X5" s="8">
        <v>6926178</v>
      </c>
      <c r="Y5" s="8">
        <v>21333332</v>
      </c>
      <c r="Z5" s="2">
        <v>308.01</v>
      </c>
      <c r="AA5" s="6">
        <v>27704716</v>
      </c>
    </row>
    <row r="6" spans="1:27" ht="12.75">
      <c r="A6" s="27" t="s">
        <v>33</v>
      </c>
      <c r="B6" s="28"/>
      <c r="C6" s="6">
        <v>553226</v>
      </c>
      <c r="D6" s="6">
        <v>0</v>
      </c>
      <c r="E6" s="7">
        <v>600000</v>
      </c>
      <c r="F6" s="8">
        <v>600000</v>
      </c>
      <c r="G6" s="8">
        <v>37091</v>
      </c>
      <c r="H6" s="8">
        <v>44182</v>
      </c>
      <c r="I6" s="8">
        <v>40437</v>
      </c>
      <c r="J6" s="8">
        <v>121710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121710</v>
      </c>
      <c r="X6" s="8">
        <v>150000</v>
      </c>
      <c r="Y6" s="8">
        <v>-28290</v>
      </c>
      <c r="Z6" s="2">
        <v>-18.86</v>
      </c>
      <c r="AA6" s="6">
        <v>600000</v>
      </c>
    </row>
    <row r="7" spans="1:27" ht="12.75">
      <c r="A7" s="29" t="s">
        <v>34</v>
      </c>
      <c r="B7" s="28"/>
      <c r="C7" s="6">
        <v>63226176</v>
      </c>
      <c r="D7" s="6">
        <v>0</v>
      </c>
      <c r="E7" s="7">
        <v>72655120</v>
      </c>
      <c r="F7" s="8">
        <v>72655120</v>
      </c>
      <c r="G7" s="8">
        <v>6763480</v>
      </c>
      <c r="H7" s="8">
        <v>7650422</v>
      </c>
      <c r="I7" s="8">
        <v>5682194</v>
      </c>
      <c r="J7" s="8">
        <v>20096096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20096096</v>
      </c>
      <c r="X7" s="8">
        <v>18163779</v>
      </c>
      <c r="Y7" s="8">
        <v>1932317</v>
      </c>
      <c r="Z7" s="2">
        <v>10.64</v>
      </c>
      <c r="AA7" s="6">
        <v>72655120</v>
      </c>
    </row>
    <row r="8" spans="1:27" ht="12.75">
      <c r="A8" s="29" t="s">
        <v>35</v>
      </c>
      <c r="B8" s="28"/>
      <c r="C8" s="6">
        <v>15589880</v>
      </c>
      <c r="D8" s="6">
        <v>0</v>
      </c>
      <c r="E8" s="7">
        <v>17993370</v>
      </c>
      <c r="F8" s="8">
        <v>17993370</v>
      </c>
      <c r="G8" s="8">
        <v>1250851</v>
      </c>
      <c r="H8" s="8">
        <v>1190312</v>
      </c>
      <c r="I8" s="8">
        <v>1110856</v>
      </c>
      <c r="J8" s="8">
        <v>3552019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3552019</v>
      </c>
      <c r="X8" s="8">
        <v>4498343</v>
      </c>
      <c r="Y8" s="8">
        <v>-946324</v>
      </c>
      <c r="Z8" s="2">
        <v>-21.04</v>
      </c>
      <c r="AA8" s="6">
        <v>17993370</v>
      </c>
    </row>
    <row r="9" spans="1:27" ht="12.75">
      <c r="A9" s="29" t="s">
        <v>36</v>
      </c>
      <c r="B9" s="28"/>
      <c r="C9" s="6">
        <v>12371961</v>
      </c>
      <c r="D9" s="6">
        <v>0</v>
      </c>
      <c r="E9" s="7">
        <v>13361358</v>
      </c>
      <c r="F9" s="8">
        <v>13361358</v>
      </c>
      <c r="G9" s="8">
        <v>2634076</v>
      </c>
      <c r="H9" s="8">
        <v>1000118</v>
      </c>
      <c r="I9" s="8">
        <v>997803</v>
      </c>
      <c r="J9" s="8">
        <v>4631997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4631997</v>
      </c>
      <c r="X9" s="8">
        <v>3340341</v>
      </c>
      <c r="Y9" s="8">
        <v>1291656</v>
      </c>
      <c r="Z9" s="2">
        <v>38.67</v>
      </c>
      <c r="AA9" s="6">
        <v>13361358</v>
      </c>
    </row>
    <row r="10" spans="1:27" ht="12.75">
      <c r="A10" s="29" t="s">
        <v>37</v>
      </c>
      <c r="B10" s="28"/>
      <c r="C10" s="6">
        <v>6419870</v>
      </c>
      <c r="D10" s="6">
        <v>0</v>
      </c>
      <c r="E10" s="7">
        <v>6842788</v>
      </c>
      <c r="F10" s="30">
        <v>6842788</v>
      </c>
      <c r="G10" s="30">
        <v>949035</v>
      </c>
      <c r="H10" s="30">
        <v>552244</v>
      </c>
      <c r="I10" s="30">
        <v>548309</v>
      </c>
      <c r="J10" s="30">
        <v>2049588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2049588</v>
      </c>
      <c r="X10" s="30">
        <v>1710696</v>
      </c>
      <c r="Y10" s="30">
        <v>338892</v>
      </c>
      <c r="Z10" s="31">
        <v>19.81</v>
      </c>
      <c r="AA10" s="32">
        <v>6842788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1084577</v>
      </c>
      <c r="D12" s="6">
        <v>0</v>
      </c>
      <c r="E12" s="7">
        <v>1274531</v>
      </c>
      <c r="F12" s="8">
        <v>1274531</v>
      </c>
      <c r="G12" s="8">
        <v>117065</v>
      </c>
      <c r="H12" s="8">
        <v>87967</v>
      </c>
      <c r="I12" s="8">
        <v>254905</v>
      </c>
      <c r="J12" s="8">
        <v>459937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459937</v>
      </c>
      <c r="X12" s="8">
        <v>318633</v>
      </c>
      <c r="Y12" s="8">
        <v>141304</v>
      </c>
      <c r="Z12" s="2">
        <v>44.35</v>
      </c>
      <c r="AA12" s="6">
        <v>1274531</v>
      </c>
    </row>
    <row r="13" spans="1:27" ht="12.75">
      <c r="A13" s="27" t="s">
        <v>40</v>
      </c>
      <c r="B13" s="33"/>
      <c r="C13" s="6">
        <v>1883282</v>
      </c>
      <c r="D13" s="6">
        <v>0</v>
      </c>
      <c r="E13" s="7">
        <v>1260000</v>
      </c>
      <c r="F13" s="8">
        <v>1260000</v>
      </c>
      <c r="G13" s="8">
        <v>54323</v>
      </c>
      <c r="H13" s="8">
        <v>16735</v>
      </c>
      <c r="I13" s="8">
        <v>0</v>
      </c>
      <c r="J13" s="8">
        <v>71058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71058</v>
      </c>
      <c r="X13" s="8">
        <v>315000</v>
      </c>
      <c r="Y13" s="8">
        <v>-243942</v>
      </c>
      <c r="Z13" s="2">
        <v>-77.44</v>
      </c>
      <c r="AA13" s="6">
        <v>1260000</v>
      </c>
    </row>
    <row r="14" spans="1:27" ht="12.75">
      <c r="A14" s="27" t="s">
        <v>41</v>
      </c>
      <c r="B14" s="33"/>
      <c r="C14" s="6">
        <v>2040656</v>
      </c>
      <c r="D14" s="6">
        <v>0</v>
      </c>
      <c r="E14" s="7">
        <v>2086600</v>
      </c>
      <c r="F14" s="8">
        <v>2086600</v>
      </c>
      <c r="G14" s="8">
        <v>176105</v>
      </c>
      <c r="H14" s="8">
        <v>337851</v>
      </c>
      <c r="I14" s="8">
        <v>290807</v>
      </c>
      <c r="J14" s="8">
        <v>804763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804763</v>
      </c>
      <c r="X14" s="8">
        <v>521649</v>
      </c>
      <c r="Y14" s="8">
        <v>283114</v>
      </c>
      <c r="Z14" s="2">
        <v>54.27</v>
      </c>
      <c r="AA14" s="6">
        <v>2086600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59216575</v>
      </c>
      <c r="D16" s="6">
        <v>0</v>
      </c>
      <c r="E16" s="7">
        <v>49409090</v>
      </c>
      <c r="F16" s="8">
        <v>49409090</v>
      </c>
      <c r="G16" s="8">
        <v>693840</v>
      </c>
      <c r="H16" s="8">
        <v>835730</v>
      </c>
      <c r="I16" s="8">
        <v>1373825</v>
      </c>
      <c r="J16" s="8">
        <v>2903395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2903395</v>
      </c>
      <c r="X16" s="8">
        <v>12352272</v>
      </c>
      <c r="Y16" s="8">
        <v>-9448877</v>
      </c>
      <c r="Z16" s="2">
        <v>-76.5</v>
      </c>
      <c r="AA16" s="6">
        <v>49409090</v>
      </c>
    </row>
    <row r="17" spans="1:27" ht="12.75">
      <c r="A17" s="27" t="s">
        <v>44</v>
      </c>
      <c r="B17" s="33"/>
      <c r="C17" s="6">
        <v>563139</v>
      </c>
      <c r="D17" s="6">
        <v>0</v>
      </c>
      <c r="E17" s="7">
        <v>610450</v>
      </c>
      <c r="F17" s="8">
        <v>610450</v>
      </c>
      <c r="G17" s="8">
        <v>23421</v>
      </c>
      <c r="H17" s="8">
        <v>27519</v>
      </c>
      <c r="I17" s="8">
        <v>12935</v>
      </c>
      <c r="J17" s="8">
        <v>63875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63875</v>
      </c>
      <c r="X17" s="8">
        <v>152613</v>
      </c>
      <c r="Y17" s="8">
        <v>-88738</v>
      </c>
      <c r="Z17" s="2">
        <v>-58.15</v>
      </c>
      <c r="AA17" s="6">
        <v>610450</v>
      </c>
    </row>
    <row r="18" spans="1:27" ht="12.75">
      <c r="A18" s="29" t="s">
        <v>45</v>
      </c>
      <c r="B18" s="28"/>
      <c r="C18" s="6">
        <v>659511</v>
      </c>
      <c r="D18" s="6">
        <v>0</v>
      </c>
      <c r="E18" s="7">
        <v>670000</v>
      </c>
      <c r="F18" s="8">
        <v>670000</v>
      </c>
      <c r="G18" s="8">
        <v>53211</v>
      </c>
      <c r="H18" s="8">
        <v>77912</v>
      </c>
      <c r="I18" s="8">
        <v>58223</v>
      </c>
      <c r="J18" s="8">
        <v>189346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189346</v>
      </c>
      <c r="X18" s="8">
        <v>167499</v>
      </c>
      <c r="Y18" s="8">
        <v>21847</v>
      </c>
      <c r="Z18" s="2">
        <v>13.04</v>
      </c>
      <c r="AA18" s="6">
        <v>670000</v>
      </c>
    </row>
    <row r="19" spans="1:27" ht="12.75">
      <c r="A19" s="27" t="s">
        <v>46</v>
      </c>
      <c r="B19" s="33"/>
      <c r="C19" s="6">
        <v>96001801</v>
      </c>
      <c r="D19" s="6">
        <v>0</v>
      </c>
      <c r="E19" s="7">
        <v>63897000</v>
      </c>
      <c r="F19" s="8">
        <v>65097667</v>
      </c>
      <c r="G19" s="8">
        <v>21417795</v>
      </c>
      <c r="H19" s="8">
        <v>1032068</v>
      </c>
      <c r="I19" s="8">
        <v>662064</v>
      </c>
      <c r="J19" s="8">
        <v>23111927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23111927</v>
      </c>
      <c r="X19" s="8">
        <v>19842499</v>
      </c>
      <c r="Y19" s="8">
        <v>3269428</v>
      </c>
      <c r="Z19" s="2">
        <v>16.48</v>
      </c>
      <c r="AA19" s="6">
        <v>65097667</v>
      </c>
    </row>
    <row r="20" spans="1:27" ht="12.75">
      <c r="A20" s="27" t="s">
        <v>47</v>
      </c>
      <c r="B20" s="33"/>
      <c r="C20" s="6">
        <v>9911513</v>
      </c>
      <c r="D20" s="6">
        <v>0</v>
      </c>
      <c r="E20" s="7">
        <v>5326951</v>
      </c>
      <c r="F20" s="30">
        <v>5326951</v>
      </c>
      <c r="G20" s="30">
        <v>162924</v>
      </c>
      <c r="H20" s="30">
        <v>142613</v>
      </c>
      <c r="I20" s="30">
        <v>511045</v>
      </c>
      <c r="J20" s="30">
        <v>816582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816582</v>
      </c>
      <c r="X20" s="30">
        <v>1044237</v>
      </c>
      <c r="Y20" s="30">
        <v>-227655</v>
      </c>
      <c r="Z20" s="31">
        <v>-21.8</v>
      </c>
      <c r="AA20" s="32">
        <v>5326951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295553259</v>
      </c>
      <c r="D22" s="37">
        <f>SUM(D5:D21)</f>
        <v>0</v>
      </c>
      <c r="E22" s="38">
        <f t="shared" si="0"/>
        <v>263691974</v>
      </c>
      <c r="F22" s="39">
        <f t="shared" si="0"/>
        <v>264892641</v>
      </c>
      <c r="G22" s="39">
        <f t="shared" si="0"/>
        <v>62597636</v>
      </c>
      <c r="H22" s="39">
        <f t="shared" si="0"/>
        <v>12992079</v>
      </c>
      <c r="I22" s="39">
        <f t="shared" si="0"/>
        <v>11542088</v>
      </c>
      <c r="J22" s="39">
        <f t="shared" si="0"/>
        <v>87131803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87131803</v>
      </c>
      <c r="X22" s="39">
        <f t="shared" si="0"/>
        <v>69503739</v>
      </c>
      <c r="Y22" s="39">
        <f t="shared" si="0"/>
        <v>17628064</v>
      </c>
      <c r="Z22" s="40">
        <f>+IF(X22&lt;&gt;0,+(Y22/X22)*100,0)</f>
        <v>25.362756383509094</v>
      </c>
      <c r="AA22" s="37">
        <f>SUM(AA5:AA21)</f>
        <v>264892641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79879435</v>
      </c>
      <c r="D25" s="6">
        <v>0</v>
      </c>
      <c r="E25" s="7">
        <v>86951223</v>
      </c>
      <c r="F25" s="8">
        <v>86951223</v>
      </c>
      <c r="G25" s="8">
        <v>6312447</v>
      </c>
      <c r="H25" s="8">
        <v>6589717</v>
      </c>
      <c r="I25" s="8">
        <v>6486056</v>
      </c>
      <c r="J25" s="8">
        <v>19388220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19388220</v>
      </c>
      <c r="X25" s="8">
        <v>21737805</v>
      </c>
      <c r="Y25" s="8">
        <v>-2349585</v>
      </c>
      <c r="Z25" s="2">
        <v>-10.81</v>
      </c>
      <c r="AA25" s="6">
        <v>86951223</v>
      </c>
    </row>
    <row r="26" spans="1:27" ht="12.75">
      <c r="A26" s="29" t="s">
        <v>52</v>
      </c>
      <c r="B26" s="28"/>
      <c r="C26" s="6">
        <v>4522248</v>
      </c>
      <c r="D26" s="6">
        <v>0</v>
      </c>
      <c r="E26" s="7">
        <v>4966835</v>
      </c>
      <c r="F26" s="8">
        <v>4966835</v>
      </c>
      <c r="G26" s="8">
        <v>365237</v>
      </c>
      <c r="H26" s="8">
        <v>371051</v>
      </c>
      <c r="I26" s="8">
        <v>385105</v>
      </c>
      <c r="J26" s="8">
        <v>1121393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1121393</v>
      </c>
      <c r="X26" s="8">
        <v>1241709</v>
      </c>
      <c r="Y26" s="8">
        <v>-120316</v>
      </c>
      <c r="Z26" s="2">
        <v>-9.69</v>
      </c>
      <c r="AA26" s="6">
        <v>4966835</v>
      </c>
    </row>
    <row r="27" spans="1:27" ht="12.75">
      <c r="A27" s="29" t="s">
        <v>53</v>
      </c>
      <c r="B27" s="28"/>
      <c r="C27" s="6">
        <v>68252205</v>
      </c>
      <c r="D27" s="6">
        <v>0</v>
      </c>
      <c r="E27" s="7">
        <v>37233014</v>
      </c>
      <c r="F27" s="8">
        <v>37233014</v>
      </c>
      <c r="G27" s="8">
        <v>599251</v>
      </c>
      <c r="H27" s="8">
        <v>599251</v>
      </c>
      <c r="I27" s="8">
        <v>599251</v>
      </c>
      <c r="J27" s="8">
        <v>1797753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1797753</v>
      </c>
      <c r="X27" s="8">
        <v>9308253</v>
      </c>
      <c r="Y27" s="8">
        <v>-7510500</v>
      </c>
      <c r="Z27" s="2">
        <v>-80.69</v>
      </c>
      <c r="AA27" s="6">
        <v>37233014</v>
      </c>
    </row>
    <row r="28" spans="1:27" ht="12.75">
      <c r="A28" s="29" t="s">
        <v>54</v>
      </c>
      <c r="B28" s="28"/>
      <c r="C28" s="6">
        <v>15347372</v>
      </c>
      <c r="D28" s="6">
        <v>0</v>
      </c>
      <c r="E28" s="7">
        <v>16152491</v>
      </c>
      <c r="F28" s="8">
        <v>16152491</v>
      </c>
      <c r="G28" s="8">
        <v>1346041</v>
      </c>
      <c r="H28" s="8">
        <v>1346041</v>
      </c>
      <c r="I28" s="8">
        <v>1346041</v>
      </c>
      <c r="J28" s="8">
        <v>4038123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4038123</v>
      </c>
      <c r="X28" s="8">
        <v>4038123</v>
      </c>
      <c r="Y28" s="8">
        <v>0</v>
      </c>
      <c r="Z28" s="2">
        <v>0</v>
      </c>
      <c r="AA28" s="6">
        <v>16152491</v>
      </c>
    </row>
    <row r="29" spans="1:27" ht="12.75">
      <c r="A29" s="29" t="s">
        <v>55</v>
      </c>
      <c r="B29" s="28"/>
      <c r="C29" s="6">
        <v>5754200</v>
      </c>
      <c r="D29" s="6">
        <v>0</v>
      </c>
      <c r="E29" s="7">
        <v>1633177</v>
      </c>
      <c r="F29" s="8">
        <v>1633177</v>
      </c>
      <c r="G29" s="8">
        <v>8514</v>
      </c>
      <c r="H29" s="8">
        <v>118152</v>
      </c>
      <c r="I29" s="8">
        <v>62326</v>
      </c>
      <c r="J29" s="8">
        <v>188992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188992</v>
      </c>
      <c r="X29" s="8">
        <v>408294</v>
      </c>
      <c r="Y29" s="8">
        <v>-219302</v>
      </c>
      <c r="Z29" s="2">
        <v>-53.71</v>
      </c>
      <c r="AA29" s="6">
        <v>1633177</v>
      </c>
    </row>
    <row r="30" spans="1:27" ht="12.75">
      <c r="A30" s="29" t="s">
        <v>56</v>
      </c>
      <c r="B30" s="28"/>
      <c r="C30" s="6">
        <v>56581582</v>
      </c>
      <c r="D30" s="6">
        <v>0</v>
      </c>
      <c r="E30" s="7">
        <v>65244000</v>
      </c>
      <c r="F30" s="8">
        <v>65244000</v>
      </c>
      <c r="G30" s="8">
        <v>517847</v>
      </c>
      <c r="H30" s="8">
        <v>7633539</v>
      </c>
      <c r="I30" s="8">
        <v>7440208</v>
      </c>
      <c r="J30" s="8">
        <v>15591594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15591594</v>
      </c>
      <c r="X30" s="8">
        <v>16311000</v>
      </c>
      <c r="Y30" s="8">
        <v>-719406</v>
      </c>
      <c r="Z30" s="2">
        <v>-4.41</v>
      </c>
      <c r="AA30" s="6">
        <v>65244000</v>
      </c>
    </row>
    <row r="31" spans="1:27" ht="12.75">
      <c r="A31" s="29" t="s">
        <v>57</v>
      </c>
      <c r="B31" s="28"/>
      <c r="C31" s="6">
        <v>24107663</v>
      </c>
      <c r="D31" s="6">
        <v>0</v>
      </c>
      <c r="E31" s="7">
        <v>21891605</v>
      </c>
      <c r="F31" s="8">
        <v>21891605</v>
      </c>
      <c r="G31" s="8">
        <v>38836</v>
      </c>
      <c r="H31" s="8">
        <v>817552</v>
      </c>
      <c r="I31" s="8">
        <v>487677</v>
      </c>
      <c r="J31" s="8">
        <v>1344065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1344065</v>
      </c>
      <c r="X31" s="8">
        <v>5472901</v>
      </c>
      <c r="Y31" s="8">
        <v>-4128836</v>
      </c>
      <c r="Z31" s="2">
        <v>-75.44</v>
      </c>
      <c r="AA31" s="6">
        <v>21891605</v>
      </c>
    </row>
    <row r="32" spans="1:27" ht="12.75">
      <c r="A32" s="29" t="s">
        <v>58</v>
      </c>
      <c r="B32" s="28"/>
      <c r="C32" s="6">
        <v>11248711</v>
      </c>
      <c r="D32" s="6">
        <v>0</v>
      </c>
      <c r="E32" s="7">
        <v>7982125</v>
      </c>
      <c r="F32" s="8">
        <v>7982125</v>
      </c>
      <c r="G32" s="8">
        <v>272524</v>
      </c>
      <c r="H32" s="8">
        <v>287093</v>
      </c>
      <c r="I32" s="8">
        <v>484062</v>
      </c>
      <c r="J32" s="8">
        <v>1043679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1043679</v>
      </c>
      <c r="X32" s="8">
        <v>1995531</v>
      </c>
      <c r="Y32" s="8">
        <v>-951852</v>
      </c>
      <c r="Z32" s="2">
        <v>-47.7</v>
      </c>
      <c r="AA32" s="6">
        <v>7982125</v>
      </c>
    </row>
    <row r="33" spans="1:27" ht="12.75">
      <c r="A33" s="29" t="s">
        <v>59</v>
      </c>
      <c r="B33" s="28"/>
      <c r="C33" s="6">
        <v>34879</v>
      </c>
      <c r="D33" s="6">
        <v>0</v>
      </c>
      <c r="E33" s="7">
        <v>150000</v>
      </c>
      <c r="F33" s="8">
        <v>150000</v>
      </c>
      <c r="G33" s="8">
        <v>79400</v>
      </c>
      <c r="H33" s="8">
        <v>0</v>
      </c>
      <c r="I33" s="8">
        <v>0</v>
      </c>
      <c r="J33" s="8">
        <v>79400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79400</v>
      </c>
      <c r="X33" s="8">
        <v>37500</v>
      </c>
      <c r="Y33" s="8">
        <v>41900</v>
      </c>
      <c r="Z33" s="2">
        <v>111.73</v>
      </c>
      <c r="AA33" s="6">
        <v>150000</v>
      </c>
    </row>
    <row r="34" spans="1:27" ht="12.75">
      <c r="A34" s="29" t="s">
        <v>60</v>
      </c>
      <c r="B34" s="28"/>
      <c r="C34" s="6">
        <v>53580980</v>
      </c>
      <c r="D34" s="6">
        <v>0</v>
      </c>
      <c r="E34" s="7">
        <v>35555723</v>
      </c>
      <c r="F34" s="8">
        <v>36756390</v>
      </c>
      <c r="G34" s="8">
        <v>5237666</v>
      </c>
      <c r="H34" s="8">
        <v>2267916</v>
      </c>
      <c r="I34" s="8">
        <v>2993682</v>
      </c>
      <c r="J34" s="8">
        <v>10499264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10499264</v>
      </c>
      <c r="X34" s="8">
        <v>8588930</v>
      </c>
      <c r="Y34" s="8">
        <v>1910334</v>
      </c>
      <c r="Z34" s="2">
        <v>22.24</v>
      </c>
      <c r="AA34" s="6">
        <v>36756390</v>
      </c>
    </row>
    <row r="35" spans="1:27" ht="12.75">
      <c r="A35" s="27" t="s">
        <v>61</v>
      </c>
      <c r="B35" s="33"/>
      <c r="C35" s="6">
        <v>23278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319332553</v>
      </c>
      <c r="D36" s="37">
        <f>SUM(D25:D35)</f>
        <v>0</v>
      </c>
      <c r="E36" s="38">
        <f t="shared" si="1"/>
        <v>277760193</v>
      </c>
      <c r="F36" s="39">
        <f t="shared" si="1"/>
        <v>278960860</v>
      </c>
      <c r="G36" s="39">
        <f t="shared" si="1"/>
        <v>14777763</v>
      </c>
      <c r="H36" s="39">
        <f t="shared" si="1"/>
        <v>20030312</v>
      </c>
      <c r="I36" s="39">
        <f t="shared" si="1"/>
        <v>20284408</v>
      </c>
      <c r="J36" s="39">
        <f t="shared" si="1"/>
        <v>55092483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55092483</v>
      </c>
      <c r="X36" s="39">
        <f t="shared" si="1"/>
        <v>69140046</v>
      </c>
      <c r="Y36" s="39">
        <f t="shared" si="1"/>
        <v>-14047563</v>
      </c>
      <c r="Z36" s="40">
        <f>+IF(X36&lt;&gt;0,+(Y36/X36)*100,0)</f>
        <v>-20.317549398217064</v>
      </c>
      <c r="AA36" s="37">
        <f>SUM(AA25:AA35)</f>
        <v>278960860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-23779294</v>
      </c>
      <c r="D38" s="50">
        <f>+D22-D36</f>
        <v>0</v>
      </c>
      <c r="E38" s="51">
        <f t="shared" si="2"/>
        <v>-14068219</v>
      </c>
      <c r="F38" s="52">
        <f t="shared" si="2"/>
        <v>-14068219</v>
      </c>
      <c r="G38" s="52">
        <f t="shared" si="2"/>
        <v>47819873</v>
      </c>
      <c r="H38" s="52">
        <f t="shared" si="2"/>
        <v>-7038233</v>
      </c>
      <c r="I38" s="52">
        <f t="shared" si="2"/>
        <v>-8742320</v>
      </c>
      <c r="J38" s="52">
        <f t="shared" si="2"/>
        <v>32039320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32039320</v>
      </c>
      <c r="X38" s="52">
        <f>IF(F22=F36,0,X22-X36)</f>
        <v>363693</v>
      </c>
      <c r="Y38" s="52">
        <f t="shared" si="2"/>
        <v>31675627</v>
      </c>
      <c r="Z38" s="53">
        <f>+IF(X38&lt;&gt;0,+(Y38/X38)*100,0)</f>
        <v>8709.44092957522</v>
      </c>
      <c r="AA38" s="50">
        <f>+AA22-AA36</f>
        <v>-14068219</v>
      </c>
    </row>
    <row r="39" spans="1:27" ht="12.75">
      <c r="A39" s="27" t="s">
        <v>64</v>
      </c>
      <c r="B39" s="33"/>
      <c r="C39" s="6">
        <v>14556432</v>
      </c>
      <c r="D39" s="6">
        <v>0</v>
      </c>
      <c r="E39" s="7">
        <v>30545000</v>
      </c>
      <c r="F39" s="8">
        <v>39734909</v>
      </c>
      <c r="G39" s="8">
        <v>673896</v>
      </c>
      <c r="H39" s="8">
        <v>427038</v>
      </c>
      <c r="I39" s="8">
        <v>977150</v>
      </c>
      <c r="J39" s="8">
        <v>2078084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2078084</v>
      </c>
      <c r="X39" s="8">
        <v>7386249</v>
      </c>
      <c r="Y39" s="8">
        <v>-5308165</v>
      </c>
      <c r="Z39" s="2">
        <v>-71.87</v>
      </c>
      <c r="AA39" s="6">
        <v>39734909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-9222862</v>
      </c>
      <c r="D42" s="59">
        <f>SUM(D38:D41)</f>
        <v>0</v>
      </c>
      <c r="E42" s="60">
        <f t="shared" si="3"/>
        <v>16476781</v>
      </c>
      <c r="F42" s="61">
        <f t="shared" si="3"/>
        <v>25666690</v>
      </c>
      <c r="G42" s="61">
        <f t="shared" si="3"/>
        <v>48493769</v>
      </c>
      <c r="H42" s="61">
        <f t="shared" si="3"/>
        <v>-6611195</v>
      </c>
      <c r="I42" s="61">
        <f t="shared" si="3"/>
        <v>-7765170</v>
      </c>
      <c r="J42" s="61">
        <f t="shared" si="3"/>
        <v>34117404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34117404</v>
      </c>
      <c r="X42" s="61">
        <f t="shared" si="3"/>
        <v>7749942</v>
      </c>
      <c r="Y42" s="61">
        <f t="shared" si="3"/>
        <v>26367462</v>
      </c>
      <c r="Z42" s="62">
        <f>+IF(X42&lt;&gt;0,+(Y42/X42)*100,0)</f>
        <v>340.22786235045373</v>
      </c>
      <c r="AA42" s="59">
        <f>SUM(AA38:AA41)</f>
        <v>25666690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-9222862</v>
      </c>
      <c r="D44" s="67">
        <f>+D42-D43</f>
        <v>0</v>
      </c>
      <c r="E44" s="68">
        <f t="shared" si="4"/>
        <v>16476781</v>
      </c>
      <c r="F44" s="69">
        <f t="shared" si="4"/>
        <v>25666690</v>
      </c>
      <c r="G44" s="69">
        <f t="shared" si="4"/>
        <v>48493769</v>
      </c>
      <c r="H44" s="69">
        <f t="shared" si="4"/>
        <v>-6611195</v>
      </c>
      <c r="I44" s="69">
        <f t="shared" si="4"/>
        <v>-7765170</v>
      </c>
      <c r="J44" s="69">
        <f t="shared" si="4"/>
        <v>34117404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34117404</v>
      </c>
      <c r="X44" s="69">
        <f t="shared" si="4"/>
        <v>7749942</v>
      </c>
      <c r="Y44" s="69">
        <f t="shared" si="4"/>
        <v>26367462</v>
      </c>
      <c r="Z44" s="70">
        <f>+IF(X44&lt;&gt;0,+(Y44/X44)*100,0)</f>
        <v>340.22786235045373</v>
      </c>
      <c r="AA44" s="67">
        <f>+AA42-AA43</f>
        <v>25666690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-9222862</v>
      </c>
      <c r="D46" s="59">
        <f>SUM(D44:D45)</f>
        <v>0</v>
      </c>
      <c r="E46" s="60">
        <f t="shared" si="5"/>
        <v>16476781</v>
      </c>
      <c r="F46" s="61">
        <f t="shared" si="5"/>
        <v>25666690</v>
      </c>
      <c r="G46" s="61">
        <f t="shared" si="5"/>
        <v>48493769</v>
      </c>
      <c r="H46" s="61">
        <f t="shared" si="5"/>
        <v>-6611195</v>
      </c>
      <c r="I46" s="61">
        <f t="shared" si="5"/>
        <v>-7765170</v>
      </c>
      <c r="J46" s="61">
        <f t="shared" si="5"/>
        <v>34117404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34117404</v>
      </c>
      <c r="X46" s="61">
        <f t="shared" si="5"/>
        <v>7749942</v>
      </c>
      <c r="Y46" s="61">
        <f t="shared" si="5"/>
        <v>26367462</v>
      </c>
      <c r="Z46" s="62">
        <f>+IF(X46&lt;&gt;0,+(Y46/X46)*100,0)</f>
        <v>340.22786235045373</v>
      </c>
      <c r="AA46" s="59">
        <f>SUM(AA44:AA45)</f>
        <v>25666690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-9222862</v>
      </c>
      <c r="D48" s="75">
        <f>SUM(D46:D47)</f>
        <v>0</v>
      </c>
      <c r="E48" s="76">
        <f t="shared" si="6"/>
        <v>16476781</v>
      </c>
      <c r="F48" s="77">
        <f t="shared" si="6"/>
        <v>25666690</v>
      </c>
      <c r="G48" s="77">
        <f t="shared" si="6"/>
        <v>48493769</v>
      </c>
      <c r="H48" s="78">
        <f t="shared" si="6"/>
        <v>-6611195</v>
      </c>
      <c r="I48" s="78">
        <f t="shared" si="6"/>
        <v>-7765170</v>
      </c>
      <c r="J48" s="78">
        <f t="shared" si="6"/>
        <v>34117404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34117404</v>
      </c>
      <c r="X48" s="78">
        <f t="shared" si="6"/>
        <v>7749942</v>
      </c>
      <c r="Y48" s="78">
        <f t="shared" si="6"/>
        <v>26367462</v>
      </c>
      <c r="Z48" s="79">
        <f>+IF(X48&lt;&gt;0,+(Y48/X48)*100,0)</f>
        <v>340.22786235045373</v>
      </c>
      <c r="AA48" s="80">
        <f>SUM(AA46:AA47)</f>
        <v>25666690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31447461</v>
      </c>
      <c r="D5" s="6">
        <v>0</v>
      </c>
      <c r="E5" s="7">
        <v>39200000</v>
      </c>
      <c r="F5" s="8">
        <v>39200000</v>
      </c>
      <c r="G5" s="8">
        <v>7527467</v>
      </c>
      <c r="H5" s="8">
        <v>3029558</v>
      </c>
      <c r="I5" s="8">
        <v>2864505</v>
      </c>
      <c r="J5" s="8">
        <v>13421530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13421530</v>
      </c>
      <c r="X5" s="8">
        <v>11954641</v>
      </c>
      <c r="Y5" s="8">
        <v>1466889</v>
      </c>
      <c r="Z5" s="2">
        <v>12.27</v>
      </c>
      <c r="AA5" s="6">
        <v>39200000</v>
      </c>
    </row>
    <row r="6" spans="1:27" ht="12.75">
      <c r="A6" s="27" t="s">
        <v>33</v>
      </c>
      <c r="B6" s="28"/>
      <c r="C6" s="6">
        <v>9302298</v>
      </c>
      <c r="D6" s="6">
        <v>0</v>
      </c>
      <c r="E6" s="7">
        <v>1704000</v>
      </c>
      <c r="F6" s="8">
        <v>1704000</v>
      </c>
      <c r="G6" s="8">
        <v>123486</v>
      </c>
      <c r="H6" s="8">
        <v>122286</v>
      </c>
      <c r="I6" s="8">
        <v>122699</v>
      </c>
      <c r="J6" s="8">
        <v>368471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368471</v>
      </c>
      <c r="X6" s="8">
        <v>440294</v>
      </c>
      <c r="Y6" s="8">
        <v>-71823</v>
      </c>
      <c r="Z6" s="2">
        <v>-16.31</v>
      </c>
      <c r="AA6" s="6">
        <v>1704000</v>
      </c>
    </row>
    <row r="7" spans="1:27" ht="12.75">
      <c r="A7" s="29" t="s">
        <v>34</v>
      </c>
      <c r="B7" s="28"/>
      <c r="C7" s="6">
        <v>69789119</v>
      </c>
      <c r="D7" s="6">
        <v>0</v>
      </c>
      <c r="E7" s="7">
        <v>77533904</v>
      </c>
      <c r="F7" s="8">
        <v>77533904</v>
      </c>
      <c r="G7" s="8">
        <v>6362232</v>
      </c>
      <c r="H7" s="8">
        <v>8212234</v>
      </c>
      <c r="I7" s="8">
        <v>6185011</v>
      </c>
      <c r="J7" s="8">
        <v>20759477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20759477</v>
      </c>
      <c r="X7" s="8">
        <v>22662343</v>
      </c>
      <c r="Y7" s="8">
        <v>-1902866</v>
      </c>
      <c r="Z7" s="2">
        <v>-8.4</v>
      </c>
      <c r="AA7" s="6">
        <v>77533904</v>
      </c>
    </row>
    <row r="8" spans="1:27" ht="12.75">
      <c r="A8" s="29" t="s">
        <v>35</v>
      </c>
      <c r="B8" s="28"/>
      <c r="C8" s="6">
        <v>15918239</v>
      </c>
      <c r="D8" s="6">
        <v>0</v>
      </c>
      <c r="E8" s="7">
        <v>25133095</v>
      </c>
      <c r="F8" s="8">
        <v>25133095</v>
      </c>
      <c r="G8" s="8">
        <v>1455617</v>
      </c>
      <c r="H8" s="8">
        <v>2266098</v>
      </c>
      <c r="I8" s="8">
        <v>1474285</v>
      </c>
      <c r="J8" s="8">
        <v>5196000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5196000</v>
      </c>
      <c r="X8" s="8">
        <v>4597014</v>
      </c>
      <c r="Y8" s="8">
        <v>598986</v>
      </c>
      <c r="Z8" s="2">
        <v>13.03</v>
      </c>
      <c r="AA8" s="6">
        <v>25133095</v>
      </c>
    </row>
    <row r="9" spans="1:27" ht="12.75">
      <c r="A9" s="29" t="s">
        <v>36</v>
      </c>
      <c r="B9" s="28"/>
      <c r="C9" s="6">
        <v>7024707</v>
      </c>
      <c r="D9" s="6">
        <v>0</v>
      </c>
      <c r="E9" s="7">
        <v>8945719</v>
      </c>
      <c r="F9" s="8">
        <v>8945719</v>
      </c>
      <c r="G9" s="8">
        <v>1069735</v>
      </c>
      <c r="H9" s="8">
        <v>949344</v>
      </c>
      <c r="I9" s="8">
        <v>501473</v>
      </c>
      <c r="J9" s="8">
        <v>2520552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2520552</v>
      </c>
      <c r="X9" s="8">
        <v>2337151</v>
      </c>
      <c r="Y9" s="8">
        <v>183401</v>
      </c>
      <c r="Z9" s="2">
        <v>7.85</v>
      </c>
      <c r="AA9" s="6">
        <v>8945719</v>
      </c>
    </row>
    <row r="10" spans="1:27" ht="12.75">
      <c r="A10" s="29" t="s">
        <v>37</v>
      </c>
      <c r="B10" s="28"/>
      <c r="C10" s="6">
        <v>5209593</v>
      </c>
      <c r="D10" s="6">
        <v>0</v>
      </c>
      <c r="E10" s="7">
        <v>6860427</v>
      </c>
      <c r="F10" s="30">
        <v>6860427</v>
      </c>
      <c r="G10" s="30">
        <v>619950</v>
      </c>
      <c r="H10" s="30">
        <v>717030</v>
      </c>
      <c r="I10" s="30">
        <v>571079</v>
      </c>
      <c r="J10" s="30">
        <v>1908059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1908059</v>
      </c>
      <c r="X10" s="30">
        <v>1715058</v>
      </c>
      <c r="Y10" s="30">
        <v>193001</v>
      </c>
      <c r="Z10" s="31">
        <v>11.25</v>
      </c>
      <c r="AA10" s="32">
        <v>6860427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3252262</v>
      </c>
      <c r="D12" s="6">
        <v>0</v>
      </c>
      <c r="E12" s="7">
        <v>3663180</v>
      </c>
      <c r="F12" s="8">
        <v>3663180</v>
      </c>
      <c r="G12" s="8">
        <v>112094</v>
      </c>
      <c r="H12" s="8">
        <v>320963</v>
      </c>
      <c r="I12" s="8">
        <v>651164</v>
      </c>
      <c r="J12" s="8">
        <v>1084221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1084221</v>
      </c>
      <c r="X12" s="8">
        <v>1418854</v>
      </c>
      <c r="Y12" s="8">
        <v>-334633</v>
      </c>
      <c r="Z12" s="2">
        <v>-23.58</v>
      </c>
      <c r="AA12" s="6">
        <v>3663180</v>
      </c>
    </row>
    <row r="13" spans="1:27" ht="12.75">
      <c r="A13" s="27" t="s">
        <v>40</v>
      </c>
      <c r="B13" s="33"/>
      <c r="C13" s="6">
        <v>355840</v>
      </c>
      <c r="D13" s="6">
        <v>0</v>
      </c>
      <c r="E13" s="7">
        <v>367599</v>
      </c>
      <c r="F13" s="8">
        <v>367599</v>
      </c>
      <c r="G13" s="8">
        <v>4797</v>
      </c>
      <c r="H13" s="8">
        <v>20201</v>
      </c>
      <c r="I13" s="8">
        <v>36301</v>
      </c>
      <c r="J13" s="8">
        <v>61299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61299</v>
      </c>
      <c r="X13" s="8">
        <v>94983</v>
      </c>
      <c r="Y13" s="8">
        <v>-33684</v>
      </c>
      <c r="Z13" s="2">
        <v>-35.46</v>
      </c>
      <c r="AA13" s="6">
        <v>367599</v>
      </c>
    </row>
    <row r="14" spans="1:27" ht="12.75">
      <c r="A14" s="27" t="s">
        <v>41</v>
      </c>
      <c r="B14" s="33"/>
      <c r="C14" s="6">
        <v>3672845</v>
      </c>
      <c r="D14" s="6">
        <v>0</v>
      </c>
      <c r="E14" s="7">
        <v>2613248</v>
      </c>
      <c r="F14" s="8">
        <v>2613248</v>
      </c>
      <c r="G14" s="8">
        <v>170686</v>
      </c>
      <c r="H14" s="8">
        <v>183620</v>
      </c>
      <c r="I14" s="8">
        <v>147315</v>
      </c>
      <c r="J14" s="8">
        <v>501621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501621</v>
      </c>
      <c r="X14" s="8">
        <v>675233</v>
      </c>
      <c r="Y14" s="8">
        <v>-173612</v>
      </c>
      <c r="Z14" s="2">
        <v>-25.71</v>
      </c>
      <c r="AA14" s="6">
        <v>2613248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8689380</v>
      </c>
      <c r="D16" s="6">
        <v>0</v>
      </c>
      <c r="E16" s="7">
        <v>3047188</v>
      </c>
      <c r="F16" s="8">
        <v>3047188</v>
      </c>
      <c r="G16" s="8">
        <v>167725</v>
      </c>
      <c r="H16" s="8">
        <v>313464</v>
      </c>
      <c r="I16" s="8">
        <v>590573</v>
      </c>
      <c r="J16" s="8">
        <v>1071762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1071762</v>
      </c>
      <c r="X16" s="8">
        <v>243658</v>
      </c>
      <c r="Y16" s="8">
        <v>828104</v>
      </c>
      <c r="Z16" s="2">
        <v>339.86</v>
      </c>
      <c r="AA16" s="6">
        <v>3047188</v>
      </c>
    </row>
    <row r="17" spans="1:27" ht="12.75">
      <c r="A17" s="27" t="s">
        <v>44</v>
      </c>
      <c r="B17" s="33"/>
      <c r="C17" s="6">
        <v>987493</v>
      </c>
      <c r="D17" s="6">
        <v>0</v>
      </c>
      <c r="E17" s="7">
        <v>1023911</v>
      </c>
      <c r="F17" s="8">
        <v>1023911</v>
      </c>
      <c r="G17" s="8">
        <v>82741</v>
      </c>
      <c r="H17" s="8">
        <v>76733</v>
      </c>
      <c r="I17" s="8">
        <v>95218</v>
      </c>
      <c r="J17" s="8">
        <v>254692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254692</v>
      </c>
      <c r="X17" s="8">
        <v>243003</v>
      </c>
      <c r="Y17" s="8">
        <v>11689</v>
      </c>
      <c r="Z17" s="2">
        <v>4.81</v>
      </c>
      <c r="AA17" s="6">
        <v>1023911</v>
      </c>
    </row>
    <row r="18" spans="1:27" ht="12.75">
      <c r="A18" s="29" t="s">
        <v>45</v>
      </c>
      <c r="B18" s="28"/>
      <c r="C18" s="6">
        <v>1598321</v>
      </c>
      <c r="D18" s="6">
        <v>0</v>
      </c>
      <c r="E18" s="7">
        <v>1471562</v>
      </c>
      <c r="F18" s="8">
        <v>1471562</v>
      </c>
      <c r="G18" s="8">
        <v>128710</v>
      </c>
      <c r="H18" s="8">
        <v>143018</v>
      </c>
      <c r="I18" s="8">
        <v>134941</v>
      </c>
      <c r="J18" s="8">
        <v>406669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406669</v>
      </c>
      <c r="X18" s="8">
        <v>341795</v>
      </c>
      <c r="Y18" s="8">
        <v>64874</v>
      </c>
      <c r="Z18" s="2">
        <v>18.98</v>
      </c>
      <c r="AA18" s="6">
        <v>1471562</v>
      </c>
    </row>
    <row r="19" spans="1:27" ht="12.75">
      <c r="A19" s="27" t="s">
        <v>46</v>
      </c>
      <c r="B19" s="33"/>
      <c r="C19" s="6">
        <v>71297643</v>
      </c>
      <c r="D19" s="6">
        <v>0</v>
      </c>
      <c r="E19" s="7">
        <v>44949650</v>
      </c>
      <c r="F19" s="8">
        <v>44949650</v>
      </c>
      <c r="G19" s="8">
        <v>15489000</v>
      </c>
      <c r="H19" s="8">
        <v>2926500</v>
      </c>
      <c r="I19" s="8">
        <v>2995000</v>
      </c>
      <c r="J19" s="8">
        <v>21410500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21410500</v>
      </c>
      <c r="X19" s="8">
        <v>12486650</v>
      </c>
      <c r="Y19" s="8">
        <v>8923850</v>
      </c>
      <c r="Z19" s="2">
        <v>71.47</v>
      </c>
      <c r="AA19" s="6">
        <v>44949650</v>
      </c>
    </row>
    <row r="20" spans="1:27" ht="12.75">
      <c r="A20" s="27" t="s">
        <v>47</v>
      </c>
      <c r="B20" s="33"/>
      <c r="C20" s="6">
        <v>6590547</v>
      </c>
      <c r="D20" s="6">
        <v>0</v>
      </c>
      <c r="E20" s="7">
        <v>3368807</v>
      </c>
      <c r="F20" s="30">
        <v>3368807</v>
      </c>
      <c r="G20" s="30">
        <v>133204</v>
      </c>
      <c r="H20" s="30">
        <v>181897</v>
      </c>
      <c r="I20" s="30">
        <v>1066500</v>
      </c>
      <c r="J20" s="30">
        <v>1381601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1381601</v>
      </c>
      <c r="X20" s="30">
        <v>93478</v>
      </c>
      <c r="Y20" s="30">
        <v>1288123</v>
      </c>
      <c r="Z20" s="31">
        <v>1378</v>
      </c>
      <c r="AA20" s="32">
        <v>3368807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235135748</v>
      </c>
      <c r="D22" s="37">
        <f>SUM(D5:D21)</f>
        <v>0</v>
      </c>
      <c r="E22" s="38">
        <f t="shared" si="0"/>
        <v>219882290</v>
      </c>
      <c r="F22" s="39">
        <f t="shared" si="0"/>
        <v>219882290</v>
      </c>
      <c r="G22" s="39">
        <f t="shared" si="0"/>
        <v>33447444</v>
      </c>
      <c r="H22" s="39">
        <f t="shared" si="0"/>
        <v>19462946</v>
      </c>
      <c r="I22" s="39">
        <f t="shared" si="0"/>
        <v>17436064</v>
      </c>
      <c r="J22" s="39">
        <f t="shared" si="0"/>
        <v>70346454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70346454</v>
      </c>
      <c r="X22" s="39">
        <f t="shared" si="0"/>
        <v>59304155</v>
      </c>
      <c r="Y22" s="39">
        <f t="shared" si="0"/>
        <v>11042299</v>
      </c>
      <c r="Z22" s="40">
        <f>+IF(X22&lt;&gt;0,+(Y22/X22)*100,0)</f>
        <v>18.619772931593072</v>
      </c>
      <c r="AA22" s="37">
        <f>SUM(AA5:AA21)</f>
        <v>219882290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78229940</v>
      </c>
      <c r="D25" s="6">
        <v>0</v>
      </c>
      <c r="E25" s="7">
        <v>73779858</v>
      </c>
      <c r="F25" s="8">
        <v>73779858</v>
      </c>
      <c r="G25" s="8">
        <v>5806755</v>
      </c>
      <c r="H25" s="8">
        <v>5711155</v>
      </c>
      <c r="I25" s="8">
        <v>5774304</v>
      </c>
      <c r="J25" s="8">
        <v>17292214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17292214</v>
      </c>
      <c r="X25" s="8">
        <v>18289213</v>
      </c>
      <c r="Y25" s="8">
        <v>-996999</v>
      </c>
      <c r="Z25" s="2">
        <v>-5.45</v>
      </c>
      <c r="AA25" s="6">
        <v>73779858</v>
      </c>
    </row>
    <row r="26" spans="1:27" ht="12.75">
      <c r="A26" s="29" t="s">
        <v>52</v>
      </c>
      <c r="B26" s="28"/>
      <c r="C26" s="6">
        <v>4327829</v>
      </c>
      <c r="D26" s="6">
        <v>0</v>
      </c>
      <c r="E26" s="7">
        <v>4477572</v>
      </c>
      <c r="F26" s="8">
        <v>4477572</v>
      </c>
      <c r="G26" s="8">
        <v>339841</v>
      </c>
      <c r="H26" s="8">
        <v>303884</v>
      </c>
      <c r="I26" s="8">
        <v>352410</v>
      </c>
      <c r="J26" s="8">
        <v>996135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996135</v>
      </c>
      <c r="X26" s="8">
        <v>1064466</v>
      </c>
      <c r="Y26" s="8">
        <v>-68331</v>
      </c>
      <c r="Z26" s="2">
        <v>-6.42</v>
      </c>
      <c r="AA26" s="6">
        <v>4477572</v>
      </c>
    </row>
    <row r="27" spans="1:27" ht="12.75">
      <c r="A27" s="29" t="s">
        <v>53</v>
      </c>
      <c r="B27" s="28"/>
      <c r="C27" s="6">
        <v>19645541</v>
      </c>
      <c r="D27" s="6">
        <v>0</v>
      </c>
      <c r="E27" s="7">
        <v>10000000</v>
      </c>
      <c r="F27" s="8">
        <v>10000000</v>
      </c>
      <c r="G27" s="8">
        <v>833333</v>
      </c>
      <c r="H27" s="8">
        <v>833333</v>
      </c>
      <c r="I27" s="8">
        <v>833333</v>
      </c>
      <c r="J27" s="8">
        <v>2499999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2499999</v>
      </c>
      <c r="X27" s="8">
        <v>2499999</v>
      </c>
      <c r="Y27" s="8">
        <v>0</v>
      </c>
      <c r="Z27" s="2">
        <v>0</v>
      </c>
      <c r="AA27" s="6">
        <v>10000000</v>
      </c>
    </row>
    <row r="28" spans="1:27" ht="12.75">
      <c r="A28" s="29" t="s">
        <v>54</v>
      </c>
      <c r="B28" s="28"/>
      <c r="C28" s="6">
        <v>15823046</v>
      </c>
      <c r="D28" s="6">
        <v>0</v>
      </c>
      <c r="E28" s="7">
        <v>18313811</v>
      </c>
      <c r="F28" s="8">
        <v>18313811</v>
      </c>
      <c r="G28" s="8">
        <v>1436159</v>
      </c>
      <c r="H28" s="8">
        <v>1436159</v>
      </c>
      <c r="I28" s="8">
        <v>1436159</v>
      </c>
      <c r="J28" s="8">
        <v>4308477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4308477</v>
      </c>
      <c r="X28" s="8">
        <v>4578453</v>
      </c>
      <c r="Y28" s="8">
        <v>-269976</v>
      </c>
      <c r="Z28" s="2">
        <v>-5.9</v>
      </c>
      <c r="AA28" s="6">
        <v>18313811</v>
      </c>
    </row>
    <row r="29" spans="1:27" ht="12.75">
      <c r="A29" s="29" t="s">
        <v>55</v>
      </c>
      <c r="B29" s="28"/>
      <c r="C29" s="6">
        <v>9967992</v>
      </c>
      <c r="D29" s="6">
        <v>0</v>
      </c>
      <c r="E29" s="7">
        <v>7145831</v>
      </c>
      <c r="F29" s="8">
        <v>7145831</v>
      </c>
      <c r="G29" s="8">
        <v>430211</v>
      </c>
      <c r="H29" s="8">
        <v>430211</v>
      </c>
      <c r="I29" s="8">
        <v>1017719</v>
      </c>
      <c r="J29" s="8">
        <v>1878141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1878141</v>
      </c>
      <c r="X29" s="8">
        <v>1809791</v>
      </c>
      <c r="Y29" s="8">
        <v>68350</v>
      </c>
      <c r="Z29" s="2">
        <v>3.78</v>
      </c>
      <c r="AA29" s="6">
        <v>7145831</v>
      </c>
    </row>
    <row r="30" spans="1:27" ht="12.75">
      <c r="A30" s="29" t="s">
        <v>56</v>
      </c>
      <c r="B30" s="28"/>
      <c r="C30" s="6">
        <v>63190741</v>
      </c>
      <c r="D30" s="6">
        <v>0</v>
      </c>
      <c r="E30" s="7">
        <v>67024487</v>
      </c>
      <c r="F30" s="8">
        <v>67024487</v>
      </c>
      <c r="G30" s="8">
        <v>4127734</v>
      </c>
      <c r="H30" s="8">
        <v>6965159</v>
      </c>
      <c r="I30" s="8">
        <v>7656989</v>
      </c>
      <c r="J30" s="8">
        <v>18749882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18749882</v>
      </c>
      <c r="X30" s="8">
        <v>5312070</v>
      </c>
      <c r="Y30" s="8">
        <v>13437812</v>
      </c>
      <c r="Z30" s="2">
        <v>252.97</v>
      </c>
      <c r="AA30" s="6">
        <v>67024487</v>
      </c>
    </row>
    <row r="31" spans="1:27" ht="12.75">
      <c r="A31" s="29" t="s">
        <v>57</v>
      </c>
      <c r="B31" s="28"/>
      <c r="C31" s="6">
        <v>6625820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61877758</v>
      </c>
      <c r="D34" s="6">
        <v>0</v>
      </c>
      <c r="E34" s="7">
        <v>49364310</v>
      </c>
      <c r="F34" s="8">
        <v>49364310</v>
      </c>
      <c r="G34" s="8">
        <v>2421501</v>
      </c>
      <c r="H34" s="8">
        <v>2695449</v>
      </c>
      <c r="I34" s="8">
        <v>6062791</v>
      </c>
      <c r="J34" s="8">
        <v>11179741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11179741</v>
      </c>
      <c r="X34" s="8">
        <v>14397771</v>
      </c>
      <c r="Y34" s="8">
        <v>-3218030</v>
      </c>
      <c r="Z34" s="2">
        <v>-22.35</v>
      </c>
      <c r="AA34" s="6">
        <v>49364310</v>
      </c>
    </row>
    <row r="35" spans="1:27" ht="12.75">
      <c r="A35" s="27" t="s">
        <v>61</v>
      </c>
      <c r="B35" s="33"/>
      <c r="C35" s="6">
        <v>989792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260678459</v>
      </c>
      <c r="D36" s="37">
        <f>SUM(D25:D35)</f>
        <v>0</v>
      </c>
      <c r="E36" s="38">
        <f t="shared" si="1"/>
        <v>230105869</v>
      </c>
      <c r="F36" s="39">
        <f t="shared" si="1"/>
        <v>230105869</v>
      </c>
      <c r="G36" s="39">
        <f t="shared" si="1"/>
        <v>15395534</v>
      </c>
      <c r="H36" s="39">
        <f t="shared" si="1"/>
        <v>18375350</v>
      </c>
      <c r="I36" s="39">
        <f t="shared" si="1"/>
        <v>23133705</v>
      </c>
      <c r="J36" s="39">
        <f t="shared" si="1"/>
        <v>56904589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56904589</v>
      </c>
      <c r="X36" s="39">
        <f t="shared" si="1"/>
        <v>47951763</v>
      </c>
      <c r="Y36" s="39">
        <f t="shared" si="1"/>
        <v>8952826</v>
      </c>
      <c r="Z36" s="40">
        <f>+IF(X36&lt;&gt;0,+(Y36/X36)*100,0)</f>
        <v>18.670483502347974</v>
      </c>
      <c r="AA36" s="37">
        <f>SUM(AA25:AA35)</f>
        <v>230105869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-25542711</v>
      </c>
      <c r="D38" s="50">
        <f>+D22-D36</f>
        <v>0</v>
      </c>
      <c r="E38" s="51">
        <f t="shared" si="2"/>
        <v>-10223579</v>
      </c>
      <c r="F38" s="52">
        <f t="shared" si="2"/>
        <v>-10223579</v>
      </c>
      <c r="G38" s="52">
        <f t="shared" si="2"/>
        <v>18051910</v>
      </c>
      <c r="H38" s="52">
        <f t="shared" si="2"/>
        <v>1087596</v>
      </c>
      <c r="I38" s="52">
        <f t="shared" si="2"/>
        <v>-5697641</v>
      </c>
      <c r="J38" s="52">
        <f t="shared" si="2"/>
        <v>13441865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13441865</v>
      </c>
      <c r="X38" s="52">
        <f>IF(F22=F36,0,X22-X36)</f>
        <v>11352392</v>
      </c>
      <c r="Y38" s="52">
        <f t="shared" si="2"/>
        <v>2089473</v>
      </c>
      <c r="Z38" s="53">
        <f>+IF(X38&lt;&gt;0,+(Y38/X38)*100,0)</f>
        <v>18.405574789876884</v>
      </c>
      <c r="AA38" s="50">
        <f>+AA22-AA36</f>
        <v>-10223579</v>
      </c>
    </row>
    <row r="39" spans="1:27" ht="12.75">
      <c r="A39" s="27" t="s">
        <v>64</v>
      </c>
      <c r="B39" s="33"/>
      <c r="C39" s="6">
        <v>42298336</v>
      </c>
      <c r="D39" s="6">
        <v>0</v>
      </c>
      <c r="E39" s="7">
        <v>45910350</v>
      </c>
      <c r="F39" s="8">
        <v>45910350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16745169</v>
      </c>
      <c r="Y39" s="8">
        <v>-16745169</v>
      </c>
      <c r="Z39" s="2">
        <v>-100</v>
      </c>
      <c r="AA39" s="6">
        <v>45910350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16755625</v>
      </c>
      <c r="D42" s="59">
        <f>SUM(D38:D41)</f>
        <v>0</v>
      </c>
      <c r="E42" s="60">
        <f t="shared" si="3"/>
        <v>35686771</v>
      </c>
      <c r="F42" s="61">
        <f t="shared" si="3"/>
        <v>35686771</v>
      </c>
      <c r="G42" s="61">
        <f t="shared" si="3"/>
        <v>18051910</v>
      </c>
      <c r="H42" s="61">
        <f t="shared" si="3"/>
        <v>1087596</v>
      </c>
      <c r="I42" s="61">
        <f t="shared" si="3"/>
        <v>-5697641</v>
      </c>
      <c r="J42" s="61">
        <f t="shared" si="3"/>
        <v>13441865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13441865</v>
      </c>
      <c r="X42" s="61">
        <f t="shared" si="3"/>
        <v>28097561</v>
      </c>
      <c r="Y42" s="61">
        <f t="shared" si="3"/>
        <v>-14655696</v>
      </c>
      <c r="Z42" s="62">
        <f>+IF(X42&lt;&gt;0,+(Y42/X42)*100,0)</f>
        <v>-52.16002912138886</v>
      </c>
      <c r="AA42" s="59">
        <f>SUM(AA38:AA41)</f>
        <v>35686771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16755625</v>
      </c>
      <c r="D44" s="67">
        <f>+D42-D43</f>
        <v>0</v>
      </c>
      <c r="E44" s="68">
        <f t="shared" si="4"/>
        <v>35686771</v>
      </c>
      <c r="F44" s="69">
        <f t="shared" si="4"/>
        <v>35686771</v>
      </c>
      <c r="G44" s="69">
        <f t="shared" si="4"/>
        <v>18051910</v>
      </c>
      <c r="H44" s="69">
        <f t="shared" si="4"/>
        <v>1087596</v>
      </c>
      <c r="I44" s="69">
        <f t="shared" si="4"/>
        <v>-5697641</v>
      </c>
      <c r="J44" s="69">
        <f t="shared" si="4"/>
        <v>13441865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13441865</v>
      </c>
      <c r="X44" s="69">
        <f t="shared" si="4"/>
        <v>28097561</v>
      </c>
      <c r="Y44" s="69">
        <f t="shared" si="4"/>
        <v>-14655696</v>
      </c>
      <c r="Z44" s="70">
        <f>+IF(X44&lt;&gt;0,+(Y44/X44)*100,0)</f>
        <v>-52.16002912138886</v>
      </c>
      <c r="AA44" s="67">
        <f>+AA42-AA43</f>
        <v>35686771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16755625</v>
      </c>
      <c r="D46" s="59">
        <f>SUM(D44:D45)</f>
        <v>0</v>
      </c>
      <c r="E46" s="60">
        <f t="shared" si="5"/>
        <v>35686771</v>
      </c>
      <c r="F46" s="61">
        <f t="shared" si="5"/>
        <v>35686771</v>
      </c>
      <c r="G46" s="61">
        <f t="shared" si="5"/>
        <v>18051910</v>
      </c>
      <c r="H46" s="61">
        <f t="shared" si="5"/>
        <v>1087596</v>
      </c>
      <c r="I46" s="61">
        <f t="shared" si="5"/>
        <v>-5697641</v>
      </c>
      <c r="J46" s="61">
        <f t="shared" si="5"/>
        <v>13441865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13441865</v>
      </c>
      <c r="X46" s="61">
        <f t="shared" si="5"/>
        <v>28097561</v>
      </c>
      <c r="Y46" s="61">
        <f t="shared" si="5"/>
        <v>-14655696</v>
      </c>
      <c r="Z46" s="62">
        <f>+IF(X46&lt;&gt;0,+(Y46/X46)*100,0)</f>
        <v>-52.16002912138886</v>
      </c>
      <c r="AA46" s="59">
        <f>SUM(AA44:AA45)</f>
        <v>35686771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16755625</v>
      </c>
      <c r="D48" s="75">
        <f>SUM(D46:D47)</f>
        <v>0</v>
      </c>
      <c r="E48" s="76">
        <f t="shared" si="6"/>
        <v>35686771</v>
      </c>
      <c r="F48" s="77">
        <f t="shared" si="6"/>
        <v>35686771</v>
      </c>
      <c r="G48" s="77">
        <f t="shared" si="6"/>
        <v>18051910</v>
      </c>
      <c r="H48" s="78">
        <f t="shared" si="6"/>
        <v>1087596</v>
      </c>
      <c r="I48" s="78">
        <f t="shared" si="6"/>
        <v>-5697641</v>
      </c>
      <c r="J48" s="78">
        <f t="shared" si="6"/>
        <v>13441865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13441865</v>
      </c>
      <c r="X48" s="78">
        <f t="shared" si="6"/>
        <v>28097561</v>
      </c>
      <c r="Y48" s="78">
        <f t="shared" si="6"/>
        <v>-14655696</v>
      </c>
      <c r="Z48" s="79">
        <f>+IF(X48&lt;&gt;0,+(Y48/X48)*100,0)</f>
        <v>-52.16002912138886</v>
      </c>
      <c r="AA48" s="80">
        <f>SUM(AA46:AA47)</f>
        <v>35686771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69727</v>
      </c>
      <c r="D12" s="6">
        <v>0</v>
      </c>
      <c r="E12" s="7">
        <v>50000</v>
      </c>
      <c r="F12" s="8">
        <v>50000</v>
      </c>
      <c r="G12" s="8">
        <v>5933</v>
      </c>
      <c r="H12" s="8">
        <v>0</v>
      </c>
      <c r="I12" s="8">
        <v>5933</v>
      </c>
      <c r="J12" s="8">
        <v>11866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11866</v>
      </c>
      <c r="X12" s="8">
        <v>12501</v>
      </c>
      <c r="Y12" s="8">
        <v>-635</v>
      </c>
      <c r="Z12" s="2">
        <v>-5.08</v>
      </c>
      <c r="AA12" s="6">
        <v>50000</v>
      </c>
    </row>
    <row r="13" spans="1:27" ht="12.75">
      <c r="A13" s="27" t="s">
        <v>40</v>
      </c>
      <c r="B13" s="33"/>
      <c r="C13" s="6">
        <v>692915</v>
      </c>
      <c r="D13" s="6">
        <v>0</v>
      </c>
      <c r="E13" s="7">
        <v>500000</v>
      </c>
      <c r="F13" s="8">
        <v>500000</v>
      </c>
      <c r="G13" s="8">
        <v>39744</v>
      </c>
      <c r="H13" s="8">
        <v>0</v>
      </c>
      <c r="I13" s="8">
        <v>30460</v>
      </c>
      <c r="J13" s="8">
        <v>70204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70204</v>
      </c>
      <c r="X13" s="8">
        <v>125001</v>
      </c>
      <c r="Y13" s="8">
        <v>-54797</v>
      </c>
      <c r="Z13" s="2">
        <v>-43.84</v>
      </c>
      <c r="AA13" s="6">
        <v>500000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15560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3053424</v>
      </c>
      <c r="D18" s="6">
        <v>0</v>
      </c>
      <c r="E18" s="7">
        <v>3711000</v>
      </c>
      <c r="F18" s="8">
        <v>3711000</v>
      </c>
      <c r="G18" s="8">
        <v>0</v>
      </c>
      <c r="H18" s="8">
        <v>0</v>
      </c>
      <c r="I18" s="8">
        <v>265955</v>
      </c>
      <c r="J18" s="8">
        <v>265955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265955</v>
      </c>
      <c r="X18" s="8">
        <v>927750</v>
      </c>
      <c r="Y18" s="8">
        <v>-661795</v>
      </c>
      <c r="Z18" s="2">
        <v>-71.33</v>
      </c>
      <c r="AA18" s="6">
        <v>3711000</v>
      </c>
    </row>
    <row r="19" spans="1:27" ht="12.75">
      <c r="A19" s="27" t="s">
        <v>46</v>
      </c>
      <c r="B19" s="33"/>
      <c r="C19" s="6">
        <v>32311191</v>
      </c>
      <c r="D19" s="6">
        <v>0</v>
      </c>
      <c r="E19" s="7">
        <v>33020768</v>
      </c>
      <c r="F19" s="8">
        <v>33020768</v>
      </c>
      <c r="G19" s="8">
        <v>8090000</v>
      </c>
      <c r="H19" s="8">
        <v>0</v>
      </c>
      <c r="I19" s="8">
        <v>0</v>
      </c>
      <c r="J19" s="8">
        <v>8090000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8090000</v>
      </c>
      <c r="X19" s="8">
        <v>5774124</v>
      </c>
      <c r="Y19" s="8">
        <v>2315876</v>
      </c>
      <c r="Z19" s="2">
        <v>40.11</v>
      </c>
      <c r="AA19" s="6">
        <v>33020768</v>
      </c>
    </row>
    <row r="20" spans="1:27" ht="12.75">
      <c r="A20" s="27" t="s">
        <v>47</v>
      </c>
      <c r="B20" s="33"/>
      <c r="C20" s="6">
        <v>44677555</v>
      </c>
      <c r="D20" s="6">
        <v>0</v>
      </c>
      <c r="E20" s="7">
        <v>39778616</v>
      </c>
      <c r="F20" s="30">
        <v>39778616</v>
      </c>
      <c r="G20" s="30">
        <v>3396681</v>
      </c>
      <c r="H20" s="30">
        <v>0</v>
      </c>
      <c r="I20" s="30">
        <v>155440</v>
      </c>
      <c r="J20" s="30">
        <v>3552121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3552121</v>
      </c>
      <c r="X20" s="30">
        <v>9944655</v>
      </c>
      <c r="Y20" s="30">
        <v>-6392534</v>
      </c>
      <c r="Z20" s="31">
        <v>-64.28</v>
      </c>
      <c r="AA20" s="32">
        <v>39778616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80820372</v>
      </c>
      <c r="D22" s="37">
        <f>SUM(D5:D21)</f>
        <v>0</v>
      </c>
      <c r="E22" s="38">
        <f t="shared" si="0"/>
        <v>77060384</v>
      </c>
      <c r="F22" s="39">
        <f t="shared" si="0"/>
        <v>77060384</v>
      </c>
      <c r="G22" s="39">
        <f t="shared" si="0"/>
        <v>11532358</v>
      </c>
      <c r="H22" s="39">
        <f t="shared" si="0"/>
        <v>0</v>
      </c>
      <c r="I22" s="39">
        <f t="shared" si="0"/>
        <v>457788</v>
      </c>
      <c r="J22" s="39">
        <f t="shared" si="0"/>
        <v>11990146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11990146</v>
      </c>
      <c r="X22" s="39">
        <f t="shared" si="0"/>
        <v>16784031</v>
      </c>
      <c r="Y22" s="39">
        <f t="shared" si="0"/>
        <v>-4793885</v>
      </c>
      <c r="Z22" s="40">
        <f>+IF(X22&lt;&gt;0,+(Y22/X22)*100,0)</f>
        <v>-28.562179133248737</v>
      </c>
      <c r="AA22" s="37">
        <f>SUM(AA5:AA21)</f>
        <v>77060384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31503901</v>
      </c>
      <c r="D25" s="6">
        <v>0</v>
      </c>
      <c r="E25" s="7">
        <v>16760237</v>
      </c>
      <c r="F25" s="8">
        <v>16760237</v>
      </c>
      <c r="G25" s="8">
        <v>794757</v>
      </c>
      <c r="H25" s="8">
        <v>0</v>
      </c>
      <c r="I25" s="8">
        <v>897926</v>
      </c>
      <c r="J25" s="8">
        <v>1692683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1692683</v>
      </c>
      <c r="X25" s="8">
        <v>4190058</v>
      </c>
      <c r="Y25" s="8">
        <v>-2497375</v>
      </c>
      <c r="Z25" s="2">
        <v>-59.6</v>
      </c>
      <c r="AA25" s="6">
        <v>16760237</v>
      </c>
    </row>
    <row r="26" spans="1:27" ht="12.75">
      <c r="A26" s="29" t="s">
        <v>52</v>
      </c>
      <c r="B26" s="28"/>
      <c r="C26" s="6">
        <v>3109524</v>
      </c>
      <c r="D26" s="6">
        <v>0</v>
      </c>
      <c r="E26" s="7">
        <v>3668014</v>
      </c>
      <c r="F26" s="8">
        <v>3668014</v>
      </c>
      <c r="G26" s="8">
        <v>240343</v>
      </c>
      <c r="H26" s="8">
        <v>0</v>
      </c>
      <c r="I26" s="8">
        <v>285553</v>
      </c>
      <c r="J26" s="8">
        <v>525896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525896</v>
      </c>
      <c r="X26" s="8">
        <v>917004</v>
      </c>
      <c r="Y26" s="8">
        <v>-391108</v>
      </c>
      <c r="Z26" s="2">
        <v>-42.65</v>
      </c>
      <c r="AA26" s="6">
        <v>3668014</v>
      </c>
    </row>
    <row r="27" spans="1:27" ht="12.75">
      <c r="A27" s="29" t="s">
        <v>53</v>
      </c>
      <c r="B27" s="28"/>
      <c r="C27" s="6">
        <v>17613</v>
      </c>
      <c r="D27" s="6">
        <v>0</v>
      </c>
      <c r="E27" s="7">
        <v>0</v>
      </c>
      <c r="F27" s="8">
        <v>0</v>
      </c>
      <c r="G27" s="8">
        <v>3169</v>
      </c>
      <c r="H27" s="8">
        <v>0</v>
      </c>
      <c r="I27" s="8">
        <v>10709</v>
      </c>
      <c r="J27" s="8">
        <v>13878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13878</v>
      </c>
      <c r="X27" s="8"/>
      <c r="Y27" s="8">
        <v>13878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262196</v>
      </c>
      <c r="D28" s="6">
        <v>0</v>
      </c>
      <c r="E28" s="7">
        <v>254904</v>
      </c>
      <c r="F28" s="8">
        <v>254904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63726</v>
      </c>
      <c r="Y28" s="8">
        <v>-63726</v>
      </c>
      <c r="Z28" s="2">
        <v>-100</v>
      </c>
      <c r="AA28" s="6">
        <v>254904</v>
      </c>
    </row>
    <row r="29" spans="1:27" ht="12.75">
      <c r="A29" s="29" t="s">
        <v>55</v>
      </c>
      <c r="B29" s="28"/>
      <c r="C29" s="6">
        <v>786521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240488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43126308</v>
      </c>
      <c r="D34" s="6">
        <v>0</v>
      </c>
      <c r="E34" s="7">
        <v>56146509</v>
      </c>
      <c r="F34" s="8">
        <v>56146509</v>
      </c>
      <c r="G34" s="8">
        <v>5230630</v>
      </c>
      <c r="H34" s="8">
        <v>0</v>
      </c>
      <c r="I34" s="8">
        <v>4276385</v>
      </c>
      <c r="J34" s="8">
        <v>9507015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9507015</v>
      </c>
      <c r="X34" s="8">
        <v>14036628</v>
      </c>
      <c r="Y34" s="8">
        <v>-4529613</v>
      </c>
      <c r="Z34" s="2">
        <v>-32.27</v>
      </c>
      <c r="AA34" s="6">
        <v>56146509</v>
      </c>
    </row>
    <row r="35" spans="1:27" ht="12.75">
      <c r="A35" s="27" t="s">
        <v>61</v>
      </c>
      <c r="B35" s="33"/>
      <c r="C35" s="6">
        <v>55779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79102330</v>
      </c>
      <c r="D36" s="37">
        <f>SUM(D25:D35)</f>
        <v>0</v>
      </c>
      <c r="E36" s="38">
        <f t="shared" si="1"/>
        <v>76829664</v>
      </c>
      <c r="F36" s="39">
        <f t="shared" si="1"/>
        <v>76829664</v>
      </c>
      <c r="G36" s="39">
        <f t="shared" si="1"/>
        <v>6268899</v>
      </c>
      <c r="H36" s="39">
        <f t="shared" si="1"/>
        <v>0</v>
      </c>
      <c r="I36" s="39">
        <f t="shared" si="1"/>
        <v>5470573</v>
      </c>
      <c r="J36" s="39">
        <f t="shared" si="1"/>
        <v>11739472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11739472</v>
      </c>
      <c r="X36" s="39">
        <f t="shared" si="1"/>
        <v>19207416</v>
      </c>
      <c r="Y36" s="39">
        <f t="shared" si="1"/>
        <v>-7467944</v>
      </c>
      <c r="Z36" s="40">
        <f>+IF(X36&lt;&gt;0,+(Y36/X36)*100,0)</f>
        <v>-38.88052406424685</v>
      </c>
      <c r="AA36" s="37">
        <f>SUM(AA25:AA35)</f>
        <v>76829664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1718042</v>
      </c>
      <c r="D38" s="50">
        <f>+D22-D36</f>
        <v>0</v>
      </c>
      <c r="E38" s="51">
        <f t="shared" si="2"/>
        <v>230720</v>
      </c>
      <c r="F38" s="52">
        <f t="shared" si="2"/>
        <v>230720</v>
      </c>
      <c r="G38" s="52">
        <f t="shared" si="2"/>
        <v>5263459</v>
      </c>
      <c r="H38" s="52">
        <f t="shared" si="2"/>
        <v>0</v>
      </c>
      <c r="I38" s="52">
        <f t="shared" si="2"/>
        <v>-5012785</v>
      </c>
      <c r="J38" s="52">
        <f t="shared" si="2"/>
        <v>250674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250674</v>
      </c>
      <c r="X38" s="52">
        <f>IF(F22=F36,0,X22-X36)</f>
        <v>-2423385</v>
      </c>
      <c r="Y38" s="52">
        <f t="shared" si="2"/>
        <v>2674059</v>
      </c>
      <c r="Z38" s="53">
        <f>+IF(X38&lt;&gt;0,+(Y38/X38)*100,0)</f>
        <v>-110.34396102971671</v>
      </c>
      <c r="AA38" s="50">
        <f>+AA22-AA36</f>
        <v>230720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1718042</v>
      </c>
      <c r="D42" s="59">
        <f>SUM(D38:D41)</f>
        <v>0</v>
      </c>
      <c r="E42" s="60">
        <f t="shared" si="3"/>
        <v>230720</v>
      </c>
      <c r="F42" s="61">
        <f t="shared" si="3"/>
        <v>230720</v>
      </c>
      <c r="G42" s="61">
        <f t="shared" si="3"/>
        <v>5263459</v>
      </c>
      <c r="H42" s="61">
        <f t="shared" si="3"/>
        <v>0</v>
      </c>
      <c r="I42" s="61">
        <f t="shared" si="3"/>
        <v>-5012785</v>
      </c>
      <c r="J42" s="61">
        <f t="shared" si="3"/>
        <v>250674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250674</v>
      </c>
      <c r="X42" s="61">
        <f t="shared" si="3"/>
        <v>-2423385</v>
      </c>
      <c r="Y42" s="61">
        <f t="shared" si="3"/>
        <v>2674059</v>
      </c>
      <c r="Z42" s="62">
        <f>+IF(X42&lt;&gt;0,+(Y42/X42)*100,0)</f>
        <v>-110.34396102971671</v>
      </c>
      <c r="AA42" s="59">
        <f>SUM(AA38:AA41)</f>
        <v>230720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1718042</v>
      </c>
      <c r="D44" s="67">
        <f>+D42-D43</f>
        <v>0</v>
      </c>
      <c r="E44" s="68">
        <f t="shared" si="4"/>
        <v>230720</v>
      </c>
      <c r="F44" s="69">
        <f t="shared" si="4"/>
        <v>230720</v>
      </c>
      <c r="G44" s="69">
        <f t="shared" si="4"/>
        <v>5263459</v>
      </c>
      <c r="H44" s="69">
        <f t="shared" si="4"/>
        <v>0</v>
      </c>
      <c r="I44" s="69">
        <f t="shared" si="4"/>
        <v>-5012785</v>
      </c>
      <c r="J44" s="69">
        <f t="shared" si="4"/>
        <v>250674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250674</v>
      </c>
      <c r="X44" s="69">
        <f t="shared" si="4"/>
        <v>-2423385</v>
      </c>
      <c r="Y44" s="69">
        <f t="shared" si="4"/>
        <v>2674059</v>
      </c>
      <c r="Z44" s="70">
        <f>+IF(X44&lt;&gt;0,+(Y44/X44)*100,0)</f>
        <v>-110.34396102971671</v>
      </c>
      <c r="AA44" s="67">
        <f>+AA42-AA43</f>
        <v>230720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1718042</v>
      </c>
      <c r="D46" s="59">
        <f>SUM(D44:D45)</f>
        <v>0</v>
      </c>
      <c r="E46" s="60">
        <f t="shared" si="5"/>
        <v>230720</v>
      </c>
      <c r="F46" s="61">
        <f t="shared" si="5"/>
        <v>230720</v>
      </c>
      <c r="G46" s="61">
        <f t="shared" si="5"/>
        <v>5263459</v>
      </c>
      <c r="H46" s="61">
        <f t="shared" si="5"/>
        <v>0</v>
      </c>
      <c r="I46" s="61">
        <f t="shared" si="5"/>
        <v>-5012785</v>
      </c>
      <c r="J46" s="61">
        <f t="shared" si="5"/>
        <v>250674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250674</v>
      </c>
      <c r="X46" s="61">
        <f t="shared" si="5"/>
        <v>-2423385</v>
      </c>
      <c r="Y46" s="61">
        <f t="shared" si="5"/>
        <v>2674059</v>
      </c>
      <c r="Z46" s="62">
        <f>+IF(X46&lt;&gt;0,+(Y46/X46)*100,0)</f>
        <v>-110.34396102971671</v>
      </c>
      <c r="AA46" s="59">
        <f>SUM(AA44:AA45)</f>
        <v>230720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1718042</v>
      </c>
      <c r="D48" s="75">
        <f>SUM(D46:D47)</f>
        <v>0</v>
      </c>
      <c r="E48" s="76">
        <f t="shared" si="6"/>
        <v>230720</v>
      </c>
      <c r="F48" s="77">
        <f t="shared" si="6"/>
        <v>230720</v>
      </c>
      <c r="G48" s="77">
        <f t="shared" si="6"/>
        <v>5263459</v>
      </c>
      <c r="H48" s="78">
        <f t="shared" si="6"/>
        <v>0</v>
      </c>
      <c r="I48" s="78">
        <f t="shared" si="6"/>
        <v>-5012785</v>
      </c>
      <c r="J48" s="78">
        <f t="shared" si="6"/>
        <v>250674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250674</v>
      </c>
      <c r="X48" s="78">
        <f t="shared" si="6"/>
        <v>-2423385</v>
      </c>
      <c r="Y48" s="78">
        <f t="shared" si="6"/>
        <v>2674059</v>
      </c>
      <c r="Z48" s="79">
        <f>+IF(X48&lt;&gt;0,+(Y48/X48)*100,0)</f>
        <v>-110.34396102971671</v>
      </c>
      <c r="AA48" s="80">
        <f>SUM(AA46:AA47)</f>
        <v>230720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8401912351</v>
      </c>
      <c r="D5" s="6">
        <v>0</v>
      </c>
      <c r="E5" s="7">
        <v>9238888990</v>
      </c>
      <c r="F5" s="8">
        <v>9239273950</v>
      </c>
      <c r="G5" s="8">
        <v>2004791486</v>
      </c>
      <c r="H5" s="8">
        <v>790820345</v>
      </c>
      <c r="I5" s="8">
        <v>774605380</v>
      </c>
      <c r="J5" s="8">
        <v>3570217211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3570217211</v>
      </c>
      <c r="X5" s="8">
        <v>2955850628</v>
      </c>
      <c r="Y5" s="8">
        <v>614366583</v>
      </c>
      <c r="Z5" s="2">
        <v>20.78</v>
      </c>
      <c r="AA5" s="6">
        <v>9239273950</v>
      </c>
    </row>
    <row r="6" spans="1:27" ht="12.75">
      <c r="A6" s="27" t="s">
        <v>33</v>
      </c>
      <c r="B6" s="28"/>
      <c r="C6" s="6">
        <v>23840579</v>
      </c>
      <c r="D6" s="6">
        <v>0</v>
      </c>
      <c r="E6" s="7">
        <v>23926561</v>
      </c>
      <c r="F6" s="8">
        <v>23926561</v>
      </c>
      <c r="G6" s="8">
        <v>1428332</v>
      </c>
      <c r="H6" s="8">
        <v>1441819</v>
      </c>
      <c r="I6" s="8">
        <v>2261852</v>
      </c>
      <c r="J6" s="8">
        <v>5132003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5132003</v>
      </c>
      <c r="X6" s="8">
        <v>5390607</v>
      </c>
      <c r="Y6" s="8">
        <v>-258604</v>
      </c>
      <c r="Z6" s="2">
        <v>-4.8</v>
      </c>
      <c r="AA6" s="6">
        <v>23926561</v>
      </c>
    </row>
    <row r="7" spans="1:27" ht="12.75">
      <c r="A7" s="29" t="s">
        <v>34</v>
      </c>
      <c r="B7" s="28"/>
      <c r="C7" s="6">
        <v>15550732875</v>
      </c>
      <c r="D7" s="6">
        <v>0</v>
      </c>
      <c r="E7" s="7">
        <v>17446931381</v>
      </c>
      <c r="F7" s="8">
        <v>17479932687</v>
      </c>
      <c r="G7" s="8">
        <v>1448087295</v>
      </c>
      <c r="H7" s="8">
        <v>1504847900</v>
      </c>
      <c r="I7" s="8">
        <v>1538531106</v>
      </c>
      <c r="J7" s="8">
        <v>4491466301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4491466301</v>
      </c>
      <c r="X7" s="8">
        <v>4572192652</v>
      </c>
      <c r="Y7" s="8">
        <v>-80726351</v>
      </c>
      <c r="Z7" s="2">
        <v>-1.77</v>
      </c>
      <c r="AA7" s="6">
        <v>17479932687</v>
      </c>
    </row>
    <row r="8" spans="1:27" ht="12.75">
      <c r="A8" s="29" t="s">
        <v>35</v>
      </c>
      <c r="B8" s="28"/>
      <c r="C8" s="6">
        <v>4180872953</v>
      </c>
      <c r="D8" s="6">
        <v>0</v>
      </c>
      <c r="E8" s="7">
        <v>4499798810</v>
      </c>
      <c r="F8" s="8">
        <v>4532722138</v>
      </c>
      <c r="G8" s="8">
        <v>355228914</v>
      </c>
      <c r="H8" s="8">
        <v>330963590</v>
      </c>
      <c r="I8" s="8">
        <v>351765256</v>
      </c>
      <c r="J8" s="8">
        <v>1037957760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1037957760</v>
      </c>
      <c r="X8" s="8">
        <v>907572783</v>
      </c>
      <c r="Y8" s="8">
        <v>130384977</v>
      </c>
      <c r="Z8" s="2">
        <v>14.37</v>
      </c>
      <c r="AA8" s="6">
        <v>4532722138</v>
      </c>
    </row>
    <row r="9" spans="1:27" ht="12.75">
      <c r="A9" s="29" t="s">
        <v>36</v>
      </c>
      <c r="B9" s="28"/>
      <c r="C9" s="6">
        <v>2138677936</v>
      </c>
      <c r="D9" s="6">
        <v>0</v>
      </c>
      <c r="E9" s="7">
        <v>2378062406</v>
      </c>
      <c r="F9" s="8">
        <v>2406320426</v>
      </c>
      <c r="G9" s="8">
        <v>472695007</v>
      </c>
      <c r="H9" s="8">
        <v>171377682</v>
      </c>
      <c r="I9" s="8">
        <v>166818885</v>
      </c>
      <c r="J9" s="8">
        <v>810891574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810891574</v>
      </c>
      <c r="X9" s="8">
        <v>680324147</v>
      </c>
      <c r="Y9" s="8">
        <v>130567427</v>
      </c>
      <c r="Z9" s="2">
        <v>19.19</v>
      </c>
      <c r="AA9" s="6">
        <v>2406320426</v>
      </c>
    </row>
    <row r="10" spans="1:27" ht="12.75">
      <c r="A10" s="29" t="s">
        <v>37</v>
      </c>
      <c r="B10" s="28"/>
      <c r="C10" s="6">
        <v>1483926231</v>
      </c>
      <c r="D10" s="6">
        <v>0</v>
      </c>
      <c r="E10" s="7">
        <v>1860705337</v>
      </c>
      <c r="F10" s="30">
        <v>1859705534</v>
      </c>
      <c r="G10" s="30">
        <v>361472501</v>
      </c>
      <c r="H10" s="30">
        <v>129786025</v>
      </c>
      <c r="I10" s="30">
        <v>136590401</v>
      </c>
      <c r="J10" s="30">
        <v>627848927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627848927</v>
      </c>
      <c r="X10" s="30">
        <v>558167189</v>
      </c>
      <c r="Y10" s="30">
        <v>69681738</v>
      </c>
      <c r="Z10" s="31">
        <v>12.48</v>
      </c>
      <c r="AA10" s="32">
        <v>1859705534</v>
      </c>
    </row>
    <row r="11" spans="1:27" ht="12.75">
      <c r="A11" s="29" t="s">
        <v>38</v>
      </c>
      <c r="B11" s="33"/>
      <c r="C11" s="6">
        <v>665583645</v>
      </c>
      <c r="D11" s="6">
        <v>0</v>
      </c>
      <c r="E11" s="7">
        <v>606467469</v>
      </c>
      <c r="F11" s="8">
        <v>517086033</v>
      </c>
      <c r="G11" s="8">
        <v>41357445</v>
      </c>
      <c r="H11" s="8">
        <v>39796506</v>
      </c>
      <c r="I11" s="8">
        <v>47747805</v>
      </c>
      <c r="J11" s="8">
        <v>128901756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128901756</v>
      </c>
      <c r="X11" s="8">
        <v>159839375</v>
      </c>
      <c r="Y11" s="8">
        <v>-30937619</v>
      </c>
      <c r="Z11" s="2">
        <v>-19.36</v>
      </c>
      <c r="AA11" s="6">
        <v>517086033</v>
      </c>
    </row>
    <row r="12" spans="1:27" ht="12.75">
      <c r="A12" s="29" t="s">
        <v>39</v>
      </c>
      <c r="B12" s="33"/>
      <c r="C12" s="6">
        <v>474562685</v>
      </c>
      <c r="D12" s="6">
        <v>0</v>
      </c>
      <c r="E12" s="7">
        <v>642439417</v>
      </c>
      <c r="F12" s="8">
        <v>634480066</v>
      </c>
      <c r="G12" s="8">
        <v>47346606</v>
      </c>
      <c r="H12" s="8">
        <v>53712035</v>
      </c>
      <c r="I12" s="8">
        <v>54487352</v>
      </c>
      <c r="J12" s="8">
        <v>155545993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155545993</v>
      </c>
      <c r="X12" s="8">
        <v>151889034</v>
      </c>
      <c r="Y12" s="8">
        <v>3656959</v>
      </c>
      <c r="Z12" s="2">
        <v>2.41</v>
      </c>
      <c r="AA12" s="6">
        <v>634480066</v>
      </c>
    </row>
    <row r="13" spans="1:27" ht="12.75">
      <c r="A13" s="27" t="s">
        <v>40</v>
      </c>
      <c r="B13" s="33"/>
      <c r="C13" s="6">
        <v>956568061</v>
      </c>
      <c r="D13" s="6">
        <v>0</v>
      </c>
      <c r="E13" s="7">
        <v>881370086</v>
      </c>
      <c r="F13" s="8">
        <v>881370086</v>
      </c>
      <c r="G13" s="8">
        <v>83227010</v>
      </c>
      <c r="H13" s="8">
        <v>83950896</v>
      </c>
      <c r="I13" s="8">
        <v>81332740</v>
      </c>
      <c r="J13" s="8">
        <v>248510646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248510646</v>
      </c>
      <c r="X13" s="8">
        <v>186093955</v>
      </c>
      <c r="Y13" s="8">
        <v>62416691</v>
      </c>
      <c r="Z13" s="2">
        <v>33.54</v>
      </c>
      <c r="AA13" s="6">
        <v>881370086</v>
      </c>
    </row>
    <row r="14" spans="1:27" ht="12.75">
      <c r="A14" s="27" t="s">
        <v>41</v>
      </c>
      <c r="B14" s="33"/>
      <c r="C14" s="6">
        <v>297966074</v>
      </c>
      <c r="D14" s="6">
        <v>0</v>
      </c>
      <c r="E14" s="7">
        <v>372558389</v>
      </c>
      <c r="F14" s="8">
        <v>372558389</v>
      </c>
      <c r="G14" s="8">
        <v>28467105</v>
      </c>
      <c r="H14" s="8">
        <v>28589888</v>
      </c>
      <c r="I14" s="8">
        <v>30445982</v>
      </c>
      <c r="J14" s="8">
        <v>87502975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87502975</v>
      </c>
      <c r="X14" s="8">
        <v>89048720</v>
      </c>
      <c r="Y14" s="8">
        <v>-1545745</v>
      </c>
      <c r="Z14" s="2">
        <v>-1.74</v>
      </c>
      <c r="AA14" s="6">
        <v>372558389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15120</v>
      </c>
      <c r="F15" s="8">
        <v>15120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15120</v>
      </c>
    </row>
    <row r="16" spans="1:27" ht="12.75">
      <c r="A16" s="27" t="s">
        <v>43</v>
      </c>
      <c r="B16" s="33"/>
      <c r="C16" s="6">
        <v>1672651584</v>
      </c>
      <c r="D16" s="6">
        <v>0</v>
      </c>
      <c r="E16" s="7">
        <v>1756983981</v>
      </c>
      <c r="F16" s="8">
        <v>1756783981</v>
      </c>
      <c r="G16" s="8">
        <v>59373401</v>
      </c>
      <c r="H16" s="8">
        <v>100508562</v>
      </c>
      <c r="I16" s="8">
        <v>83433279</v>
      </c>
      <c r="J16" s="8">
        <v>243315242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243315242</v>
      </c>
      <c r="X16" s="8">
        <v>363296193</v>
      </c>
      <c r="Y16" s="8">
        <v>-119980951</v>
      </c>
      <c r="Z16" s="2">
        <v>-33.03</v>
      </c>
      <c r="AA16" s="6">
        <v>1756783981</v>
      </c>
    </row>
    <row r="17" spans="1:27" ht="12.75">
      <c r="A17" s="27" t="s">
        <v>44</v>
      </c>
      <c r="B17" s="33"/>
      <c r="C17" s="6">
        <v>84656634</v>
      </c>
      <c r="D17" s="6">
        <v>0</v>
      </c>
      <c r="E17" s="7">
        <v>100876055</v>
      </c>
      <c r="F17" s="8">
        <v>100855769</v>
      </c>
      <c r="G17" s="8">
        <v>9499868</v>
      </c>
      <c r="H17" s="8">
        <v>8643680</v>
      </c>
      <c r="I17" s="8">
        <v>10448252</v>
      </c>
      <c r="J17" s="8">
        <v>28591800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28591800</v>
      </c>
      <c r="X17" s="8">
        <v>22769551</v>
      </c>
      <c r="Y17" s="8">
        <v>5822249</v>
      </c>
      <c r="Z17" s="2">
        <v>25.57</v>
      </c>
      <c r="AA17" s="6">
        <v>100855769</v>
      </c>
    </row>
    <row r="18" spans="1:27" ht="12.75">
      <c r="A18" s="29" t="s">
        <v>45</v>
      </c>
      <c r="B18" s="28"/>
      <c r="C18" s="6">
        <v>524760714</v>
      </c>
      <c r="D18" s="6">
        <v>0</v>
      </c>
      <c r="E18" s="7">
        <v>478519549</v>
      </c>
      <c r="F18" s="8">
        <v>478519549</v>
      </c>
      <c r="G18" s="8">
        <v>26755390</v>
      </c>
      <c r="H18" s="8">
        <v>36915391</v>
      </c>
      <c r="I18" s="8">
        <v>39004888</v>
      </c>
      <c r="J18" s="8">
        <v>102675669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102675669</v>
      </c>
      <c r="X18" s="8">
        <v>123366189</v>
      </c>
      <c r="Y18" s="8">
        <v>-20690520</v>
      </c>
      <c r="Z18" s="2">
        <v>-16.77</v>
      </c>
      <c r="AA18" s="6">
        <v>478519549</v>
      </c>
    </row>
    <row r="19" spans="1:27" ht="12.75">
      <c r="A19" s="27" t="s">
        <v>46</v>
      </c>
      <c r="B19" s="33"/>
      <c r="C19" s="6">
        <v>5981592158</v>
      </c>
      <c r="D19" s="6">
        <v>0</v>
      </c>
      <c r="E19" s="7">
        <v>6792047711</v>
      </c>
      <c r="F19" s="8">
        <v>7231913045</v>
      </c>
      <c r="G19" s="8">
        <v>1503091332</v>
      </c>
      <c r="H19" s="8">
        <v>165659165</v>
      </c>
      <c r="I19" s="8">
        <v>248015041</v>
      </c>
      <c r="J19" s="8">
        <v>1916765538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1916765538</v>
      </c>
      <c r="X19" s="8">
        <v>1841984027</v>
      </c>
      <c r="Y19" s="8">
        <v>74781511</v>
      </c>
      <c r="Z19" s="2">
        <v>4.06</v>
      </c>
      <c r="AA19" s="6">
        <v>7231913045</v>
      </c>
    </row>
    <row r="20" spans="1:27" ht="12.75">
      <c r="A20" s="27" t="s">
        <v>47</v>
      </c>
      <c r="B20" s="33"/>
      <c r="C20" s="6">
        <v>3070487814</v>
      </c>
      <c r="D20" s="6">
        <v>0</v>
      </c>
      <c r="E20" s="7">
        <v>3233128251</v>
      </c>
      <c r="F20" s="30">
        <v>3240548755</v>
      </c>
      <c r="G20" s="30">
        <v>71041985</v>
      </c>
      <c r="H20" s="30">
        <v>812147348</v>
      </c>
      <c r="I20" s="30">
        <v>87673782</v>
      </c>
      <c r="J20" s="30">
        <v>970863115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970863115</v>
      </c>
      <c r="X20" s="30">
        <v>924625344</v>
      </c>
      <c r="Y20" s="30">
        <v>46237771</v>
      </c>
      <c r="Z20" s="31">
        <v>5</v>
      </c>
      <c r="AA20" s="32">
        <v>3240548755</v>
      </c>
    </row>
    <row r="21" spans="1:27" ht="12.75">
      <c r="A21" s="27" t="s">
        <v>48</v>
      </c>
      <c r="B21" s="33"/>
      <c r="C21" s="6">
        <v>176449934</v>
      </c>
      <c r="D21" s="6">
        <v>0</v>
      </c>
      <c r="E21" s="7">
        <v>96328859</v>
      </c>
      <c r="F21" s="8">
        <v>96328859</v>
      </c>
      <c r="G21" s="8">
        <v>267319</v>
      </c>
      <c r="H21" s="8">
        <v>554114</v>
      </c>
      <c r="I21" s="34">
        <v>649545</v>
      </c>
      <c r="J21" s="8">
        <v>1470978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1470978</v>
      </c>
      <c r="X21" s="8">
        <v>-27291373</v>
      </c>
      <c r="Y21" s="8">
        <v>28762351</v>
      </c>
      <c r="Z21" s="2">
        <v>-105.39</v>
      </c>
      <c r="AA21" s="6">
        <v>96328859</v>
      </c>
    </row>
    <row r="22" spans="1:27" ht="24.75" customHeight="1">
      <c r="A22" s="35" t="s">
        <v>49</v>
      </c>
      <c r="B22" s="36"/>
      <c r="C22" s="37">
        <f aca="true" t="shared" si="0" ref="C22:Y22">SUM(C5:C21)</f>
        <v>45685242228</v>
      </c>
      <c r="D22" s="37">
        <f>SUM(D5:D21)</f>
        <v>0</v>
      </c>
      <c r="E22" s="38">
        <f t="shared" si="0"/>
        <v>50409048372</v>
      </c>
      <c r="F22" s="39">
        <f t="shared" si="0"/>
        <v>50852340948</v>
      </c>
      <c r="G22" s="39">
        <f t="shared" si="0"/>
        <v>6514130996</v>
      </c>
      <c r="H22" s="39">
        <f t="shared" si="0"/>
        <v>4259714946</v>
      </c>
      <c r="I22" s="39">
        <f t="shared" si="0"/>
        <v>3653811546</v>
      </c>
      <c r="J22" s="39">
        <f t="shared" si="0"/>
        <v>14427657488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14427657488</v>
      </c>
      <c r="X22" s="39">
        <f t="shared" si="0"/>
        <v>13515119021</v>
      </c>
      <c r="Y22" s="39">
        <f t="shared" si="0"/>
        <v>912538467</v>
      </c>
      <c r="Z22" s="40">
        <f>+IF(X22&lt;&gt;0,+(Y22/X22)*100,0)</f>
        <v>6.7519824692781745</v>
      </c>
      <c r="AA22" s="37">
        <f>SUM(AA5:AA21)</f>
        <v>50852340948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13032864014</v>
      </c>
      <c r="D25" s="6">
        <v>0</v>
      </c>
      <c r="E25" s="7">
        <v>15698329510</v>
      </c>
      <c r="F25" s="8">
        <v>15443401873</v>
      </c>
      <c r="G25" s="8">
        <v>1116807442</v>
      </c>
      <c r="H25" s="8">
        <v>1185750308</v>
      </c>
      <c r="I25" s="8">
        <v>1244670315</v>
      </c>
      <c r="J25" s="8">
        <v>3547228065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3547228065</v>
      </c>
      <c r="X25" s="8">
        <v>3686170969</v>
      </c>
      <c r="Y25" s="8">
        <v>-138942904</v>
      </c>
      <c r="Z25" s="2">
        <v>-3.77</v>
      </c>
      <c r="AA25" s="6">
        <v>15443401873</v>
      </c>
    </row>
    <row r="26" spans="1:27" ht="12.75">
      <c r="A26" s="29" t="s">
        <v>52</v>
      </c>
      <c r="B26" s="28"/>
      <c r="C26" s="6">
        <v>322798385</v>
      </c>
      <c r="D26" s="6">
        <v>0</v>
      </c>
      <c r="E26" s="7">
        <v>404415445</v>
      </c>
      <c r="F26" s="8">
        <v>403278997</v>
      </c>
      <c r="G26" s="8">
        <v>28661444</v>
      </c>
      <c r="H26" s="8">
        <v>25612908</v>
      </c>
      <c r="I26" s="8">
        <v>30831060</v>
      </c>
      <c r="J26" s="8">
        <v>85105412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85105412</v>
      </c>
      <c r="X26" s="8">
        <v>94206192</v>
      </c>
      <c r="Y26" s="8">
        <v>-9100780</v>
      </c>
      <c r="Z26" s="2">
        <v>-9.66</v>
      </c>
      <c r="AA26" s="6">
        <v>403278997</v>
      </c>
    </row>
    <row r="27" spans="1:27" ht="12.75">
      <c r="A27" s="29" t="s">
        <v>53</v>
      </c>
      <c r="B27" s="28"/>
      <c r="C27" s="6">
        <v>2524973180</v>
      </c>
      <c r="D27" s="6">
        <v>0</v>
      </c>
      <c r="E27" s="7">
        <v>2718169468</v>
      </c>
      <c r="F27" s="8">
        <v>2712554498</v>
      </c>
      <c r="G27" s="8">
        <v>116294303</v>
      </c>
      <c r="H27" s="8">
        <v>124941777</v>
      </c>
      <c r="I27" s="8">
        <v>133451850</v>
      </c>
      <c r="J27" s="8">
        <v>374687930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374687930</v>
      </c>
      <c r="X27" s="8">
        <v>410677119</v>
      </c>
      <c r="Y27" s="8">
        <v>-35989189</v>
      </c>
      <c r="Z27" s="2">
        <v>-8.76</v>
      </c>
      <c r="AA27" s="6">
        <v>2712554498</v>
      </c>
    </row>
    <row r="28" spans="1:27" ht="12.75">
      <c r="A28" s="29" t="s">
        <v>54</v>
      </c>
      <c r="B28" s="28"/>
      <c r="C28" s="6">
        <v>3179324317</v>
      </c>
      <c r="D28" s="6">
        <v>0</v>
      </c>
      <c r="E28" s="7">
        <v>3702142096</v>
      </c>
      <c r="F28" s="8">
        <v>3702142158</v>
      </c>
      <c r="G28" s="8">
        <v>209366447</v>
      </c>
      <c r="H28" s="8">
        <v>240058825</v>
      </c>
      <c r="I28" s="8">
        <v>202778018</v>
      </c>
      <c r="J28" s="8">
        <v>652203290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652203290</v>
      </c>
      <c r="X28" s="8">
        <v>814482780</v>
      </c>
      <c r="Y28" s="8">
        <v>-162279490</v>
      </c>
      <c r="Z28" s="2">
        <v>-19.92</v>
      </c>
      <c r="AA28" s="6">
        <v>3702142158</v>
      </c>
    </row>
    <row r="29" spans="1:27" ht="12.75">
      <c r="A29" s="29" t="s">
        <v>55</v>
      </c>
      <c r="B29" s="28"/>
      <c r="C29" s="6">
        <v>1133471552</v>
      </c>
      <c r="D29" s="6">
        <v>0</v>
      </c>
      <c r="E29" s="7">
        <v>1320592793</v>
      </c>
      <c r="F29" s="8">
        <v>1320592804</v>
      </c>
      <c r="G29" s="8">
        <v>70359449</v>
      </c>
      <c r="H29" s="8">
        <v>74760870</v>
      </c>
      <c r="I29" s="8">
        <v>81787938</v>
      </c>
      <c r="J29" s="8">
        <v>226908257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226908257</v>
      </c>
      <c r="X29" s="8">
        <v>264826814</v>
      </c>
      <c r="Y29" s="8">
        <v>-37918557</v>
      </c>
      <c r="Z29" s="2">
        <v>-14.32</v>
      </c>
      <c r="AA29" s="6">
        <v>1320592804</v>
      </c>
    </row>
    <row r="30" spans="1:27" ht="12.75">
      <c r="A30" s="29" t="s">
        <v>56</v>
      </c>
      <c r="B30" s="28"/>
      <c r="C30" s="6">
        <v>11298292556</v>
      </c>
      <c r="D30" s="6">
        <v>0</v>
      </c>
      <c r="E30" s="7">
        <v>12638812325</v>
      </c>
      <c r="F30" s="8">
        <v>12631724853</v>
      </c>
      <c r="G30" s="8">
        <v>119778982</v>
      </c>
      <c r="H30" s="8">
        <v>1518310652</v>
      </c>
      <c r="I30" s="8">
        <v>1468989516</v>
      </c>
      <c r="J30" s="8">
        <v>3107079150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3107079150</v>
      </c>
      <c r="X30" s="8">
        <v>3135604091</v>
      </c>
      <c r="Y30" s="8">
        <v>-28524941</v>
      </c>
      <c r="Z30" s="2">
        <v>-0.91</v>
      </c>
      <c r="AA30" s="6">
        <v>12631724853</v>
      </c>
    </row>
    <row r="31" spans="1:27" ht="12.75">
      <c r="A31" s="29" t="s">
        <v>57</v>
      </c>
      <c r="B31" s="28"/>
      <c r="C31" s="6">
        <v>599934131</v>
      </c>
      <c r="D31" s="6">
        <v>0</v>
      </c>
      <c r="E31" s="7">
        <v>613710839</v>
      </c>
      <c r="F31" s="8">
        <v>710488689</v>
      </c>
      <c r="G31" s="8">
        <v>24033198</v>
      </c>
      <c r="H31" s="8">
        <v>50633651</v>
      </c>
      <c r="I31" s="8">
        <v>67623608</v>
      </c>
      <c r="J31" s="8">
        <v>142290457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142290457</v>
      </c>
      <c r="X31" s="8">
        <v>121647080</v>
      </c>
      <c r="Y31" s="8">
        <v>20643377</v>
      </c>
      <c r="Z31" s="2">
        <v>16.97</v>
      </c>
      <c r="AA31" s="6">
        <v>710488689</v>
      </c>
    </row>
    <row r="32" spans="1:27" ht="12.75">
      <c r="A32" s="29" t="s">
        <v>58</v>
      </c>
      <c r="B32" s="28"/>
      <c r="C32" s="6">
        <v>4501582983</v>
      </c>
      <c r="D32" s="6">
        <v>0</v>
      </c>
      <c r="E32" s="7">
        <v>5253732723</v>
      </c>
      <c r="F32" s="8">
        <v>5707689124</v>
      </c>
      <c r="G32" s="8">
        <v>52158596</v>
      </c>
      <c r="H32" s="8">
        <v>299824651</v>
      </c>
      <c r="I32" s="8">
        <v>335726774</v>
      </c>
      <c r="J32" s="8">
        <v>687710021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687710021</v>
      </c>
      <c r="X32" s="8">
        <v>779765065</v>
      </c>
      <c r="Y32" s="8">
        <v>-92055044</v>
      </c>
      <c r="Z32" s="2">
        <v>-11.81</v>
      </c>
      <c r="AA32" s="6">
        <v>5707689124</v>
      </c>
    </row>
    <row r="33" spans="1:27" ht="12.75">
      <c r="A33" s="29" t="s">
        <v>59</v>
      </c>
      <c r="B33" s="28"/>
      <c r="C33" s="6">
        <v>228200187</v>
      </c>
      <c r="D33" s="6">
        <v>0</v>
      </c>
      <c r="E33" s="7">
        <v>280418566</v>
      </c>
      <c r="F33" s="8">
        <v>280781878</v>
      </c>
      <c r="G33" s="8">
        <v>13451241</v>
      </c>
      <c r="H33" s="8">
        <v>19819053</v>
      </c>
      <c r="I33" s="8">
        <v>30114857</v>
      </c>
      <c r="J33" s="8">
        <v>63385151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63385151</v>
      </c>
      <c r="X33" s="8">
        <v>89701839</v>
      </c>
      <c r="Y33" s="8">
        <v>-26316688</v>
      </c>
      <c r="Z33" s="2">
        <v>-29.34</v>
      </c>
      <c r="AA33" s="6">
        <v>280781878</v>
      </c>
    </row>
    <row r="34" spans="1:27" ht="12.75">
      <c r="A34" s="29" t="s">
        <v>60</v>
      </c>
      <c r="B34" s="28"/>
      <c r="C34" s="6">
        <v>6270504594</v>
      </c>
      <c r="D34" s="6">
        <v>0</v>
      </c>
      <c r="E34" s="7">
        <v>8797374769</v>
      </c>
      <c r="F34" s="8">
        <v>8700891964</v>
      </c>
      <c r="G34" s="8">
        <v>342690604</v>
      </c>
      <c r="H34" s="8">
        <v>566603250</v>
      </c>
      <c r="I34" s="8">
        <v>604264133</v>
      </c>
      <c r="J34" s="8">
        <v>1513557987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1513557987</v>
      </c>
      <c r="X34" s="8">
        <v>1857201505</v>
      </c>
      <c r="Y34" s="8">
        <v>-343643518</v>
      </c>
      <c r="Z34" s="2">
        <v>-18.5</v>
      </c>
      <c r="AA34" s="6">
        <v>8700891964</v>
      </c>
    </row>
    <row r="35" spans="1:27" ht="12.75">
      <c r="A35" s="27" t="s">
        <v>61</v>
      </c>
      <c r="B35" s="33"/>
      <c r="C35" s="6">
        <v>157576715</v>
      </c>
      <c r="D35" s="6">
        <v>0</v>
      </c>
      <c r="E35" s="7">
        <v>6000682</v>
      </c>
      <c r="F35" s="8">
        <v>11615652</v>
      </c>
      <c r="G35" s="8">
        <v>2844</v>
      </c>
      <c r="H35" s="8">
        <v>-49284</v>
      </c>
      <c r="I35" s="8">
        <v>1392025</v>
      </c>
      <c r="J35" s="8">
        <v>1345585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1345585</v>
      </c>
      <c r="X35" s="8">
        <v>41962</v>
      </c>
      <c r="Y35" s="8">
        <v>1303623</v>
      </c>
      <c r="Z35" s="2">
        <v>3106.68</v>
      </c>
      <c r="AA35" s="6">
        <v>11615652</v>
      </c>
    </row>
    <row r="36" spans="1:27" ht="12.75">
      <c r="A36" s="44" t="s">
        <v>62</v>
      </c>
      <c r="B36" s="36"/>
      <c r="C36" s="37">
        <f aca="true" t="shared" si="1" ref="C36:Y36">SUM(C25:C35)</f>
        <v>43249522614</v>
      </c>
      <c r="D36" s="37">
        <f>SUM(D25:D35)</f>
        <v>0</v>
      </c>
      <c r="E36" s="38">
        <f t="shared" si="1"/>
        <v>51433699216</v>
      </c>
      <c r="F36" s="39">
        <f t="shared" si="1"/>
        <v>51625162490</v>
      </c>
      <c r="G36" s="39">
        <f t="shared" si="1"/>
        <v>2093604550</v>
      </c>
      <c r="H36" s="39">
        <f t="shared" si="1"/>
        <v>4106266661</v>
      </c>
      <c r="I36" s="39">
        <f t="shared" si="1"/>
        <v>4201630094</v>
      </c>
      <c r="J36" s="39">
        <f t="shared" si="1"/>
        <v>10401501305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10401501305</v>
      </c>
      <c r="X36" s="39">
        <f t="shared" si="1"/>
        <v>11254325416</v>
      </c>
      <c r="Y36" s="39">
        <f t="shared" si="1"/>
        <v>-852824111</v>
      </c>
      <c r="Z36" s="40">
        <f>+IF(X36&lt;&gt;0,+(Y36/X36)*100,0)</f>
        <v>-7.577745262168809</v>
      </c>
      <c r="AA36" s="37">
        <f>SUM(AA25:AA35)</f>
        <v>51625162490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2435719614</v>
      </c>
      <c r="D38" s="50">
        <f>+D22-D36</f>
        <v>0</v>
      </c>
      <c r="E38" s="51">
        <f t="shared" si="2"/>
        <v>-1024650844</v>
      </c>
      <c r="F38" s="52">
        <f t="shared" si="2"/>
        <v>-772821542</v>
      </c>
      <c r="G38" s="52">
        <f t="shared" si="2"/>
        <v>4420526446</v>
      </c>
      <c r="H38" s="52">
        <f t="shared" si="2"/>
        <v>153448285</v>
      </c>
      <c r="I38" s="52">
        <f t="shared" si="2"/>
        <v>-547818548</v>
      </c>
      <c r="J38" s="52">
        <f t="shared" si="2"/>
        <v>4026156183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4026156183</v>
      </c>
      <c r="X38" s="52">
        <f>IF(F22=F36,0,X22-X36)</f>
        <v>2260793605</v>
      </c>
      <c r="Y38" s="52">
        <f t="shared" si="2"/>
        <v>1765362578</v>
      </c>
      <c r="Z38" s="53">
        <f>+IF(X38&lt;&gt;0,+(Y38/X38)*100,0)</f>
        <v>78.08596831199901</v>
      </c>
      <c r="AA38" s="50">
        <f>+AA22-AA36</f>
        <v>-772821542</v>
      </c>
    </row>
    <row r="39" spans="1:27" ht="12.75">
      <c r="A39" s="27" t="s">
        <v>64</v>
      </c>
      <c r="B39" s="33"/>
      <c r="C39" s="6">
        <v>2940916048</v>
      </c>
      <c r="D39" s="6">
        <v>0</v>
      </c>
      <c r="E39" s="7">
        <v>3332090883</v>
      </c>
      <c r="F39" s="8">
        <v>3431585637</v>
      </c>
      <c r="G39" s="8">
        <v>35309362</v>
      </c>
      <c r="H39" s="8">
        <v>154025377</v>
      </c>
      <c r="I39" s="8">
        <v>238033748</v>
      </c>
      <c r="J39" s="8">
        <v>427368487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427368487</v>
      </c>
      <c r="X39" s="8">
        <v>446122426</v>
      </c>
      <c r="Y39" s="8">
        <v>-18753939</v>
      </c>
      <c r="Z39" s="2">
        <v>-4.2</v>
      </c>
      <c r="AA39" s="6">
        <v>3431585637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17881518</v>
      </c>
      <c r="Y40" s="30">
        <v>-17881518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-24931738</v>
      </c>
      <c r="D41" s="54">
        <v>0</v>
      </c>
      <c r="E41" s="7">
        <v>19967490</v>
      </c>
      <c r="F41" s="8">
        <v>21821090</v>
      </c>
      <c r="G41" s="55">
        <v>78430</v>
      </c>
      <c r="H41" s="55">
        <v>-6462430</v>
      </c>
      <c r="I41" s="55">
        <v>-10029625</v>
      </c>
      <c r="J41" s="8">
        <v>-16413625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-16413625</v>
      </c>
      <c r="X41" s="8">
        <v>512832</v>
      </c>
      <c r="Y41" s="55">
        <v>-16926457</v>
      </c>
      <c r="Z41" s="56">
        <v>-3300.59</v>
      </c>
      <c r="AA41" s="57">
        <v>21821090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5351703924</v>
      </c>
      <c r="D42" s="59">
        <f>SUM(D38:D41)</f>
        <v>0</v>
      </c>
      <c r="E42" s="60">
        <f t="shared" si="3"/>
        <v>2327407529</v>
      </c>
      <c r="F42" s="61">
        <f t="shared" si="3"/>
        <v>2680585185</v>
      </c>
      <c r="G42" s="61">
        <f t="shared" si="3"/>
        <v>4455914238</v>
      </c>
      <c r="H42" s="61">
        <f t="shared" si="3"/>
        <v>301011232</v>
      </c>
      <c r="I42" s="61">
        <f t="shared" si="3"/>
        <v>-319814425</v>
      </c>
      <c r="J42" s="61">
        <f t="shared" si="3"/>
        <v>4437111045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4437111045</v>
      </c>
      <c r="X42" s="61">
        <f t="shared" si="3"/>
        <v>2725310381</v>
      </c>
      <c r="Y42" s="61">
        <f t="shared" si="3"/>
        <v>1711800664</v>
      </c>
      <c r="Z42" s="62">
        <f>+IF(X42&lt;&gt;0,+(Y42/X42)*100,0)</f>
        <v>62.81121871233939</v>
      </c>
      <c r="AA42" s="59">
        <f>SUM(AA38:AA41)</f>
        <v>2680585185</v>
      </c>
    </row>
    <row r="43" spans="1:27" ht="12.75">
      <c r="A43" s="27" t="s">
        <v>68</v>
      </c>
      <c r="B43" s="33"/>
      <c r="C43" s="54">
        <v>19925756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5331778168</v>
      </c>
      <c r="D44" s="67">
        <f>+D42-D43</f>
        <v>0</v>
      </c>
      <c r="E44" s="68">
        <f t="shared" si="4"/>
        <v>2327407529</v>
      </c>
      <c r="F44" s="69">
        <f t="shared" si="4"/>
        <v>2680585185</v>
      </c>
      <c r="G44" s="69">
        <f t="shared" si="4"/>
        <v>4455914238</v>
      </c>
      <c r="H44" s="69">
        <f t="shared" si="4"/>
        <v>301011232</v>
      </c>
      <c r="I44" s="69">
        <f t="shared" si="4"/>
        <v>-319814425</v>
      </c>
      <c r="J44" s="69">
        <f t="shared" si="4"/>
        <v>4437111045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4437111045</v>
      </c>
      <c r="X44" s="69">
        <f t="shared" si="4"/>
        <v>2725310381</v>
      </c>
      <c r="Y44" s="69">
        <f t="shared" si="4"/>
        <v>1711800664</v>
      </c>
      <c r="Z44" s="70">
        <f>+IF(X44&lt;&gt;0,+(Y44/X44)*100,0)</f>
        <v>62.81121871233939</v>
      </c>
      <c r="AA44" s="67">
        <f>+AA42-AA43</f>
        <v>2680585185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5331778168</v>
      </c>
      <c r="D46" s="59">
        <f>SUM(D44:D45)</f>
        <v>0</v>
      </c>
      <c r="E46" s="60">
        <f t="shared" si="5"/>
        <v>2327407529</v>
      </c>
      <c r="F46" s="61">
        <f t="shared" si="5"/>
        <v>2680585185</v>
      </c>
      <c r="G46" s="61">
        <f t="shared" si="5"/>
        <v>4455914238</v>
      </c>
      <c r="H46" s="61">
        <f t="shared" si="5"/>
        <v>301011232</v>
      </c>
      <c r="I46" s="61">
        <f t="shared" si="5"/>
        <v>-319814425</v>
      </c>
      <c r="J46" s="61">
        <f t="shared" si="5"/>
        <v>4437111045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4437111045</v>
      </c>
      <c r="X46" s="61">
        <f t="shared" si="5"/>
        <v>2725310381</v>
      </c>
      <c r="Y46" s="61">
        <f t="shared" si="5"/>
        <v>1711800664</v>
      </c>
      <c r="Z46" s="62">
        <f>+IF(X46&lt;&gt;0,+(Y46/X46)*100,0)</f>
        <v>62.81121871233939</v>
      </c>
      <c r="AA46" s="59">
        <f>SUM(AA44:AA45)</f>
        <v>2680585185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1</v>
      </c>
      <c r="H47" s="8">
        <v>1</v>
      </c>
      <c r="I47" s="34">
        <v>1</v>
      </c>
      <c r="J47" s="8">
        <v>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3</v>
      </c>
      <c r="X47" s="8"/>
      <c r="Y47" s="8">
        <v>3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5331778168</v>
      </c>
      <c r="D48" s="75">
        <f>SUM(D46:D47)</f>
        <v>0</v>
      </c>
      <c r="E48" s="76">
        <f t="shared" si="6"/>
        <v>2327407529</v>
      </c>
      <c r="F48" s="77">
        <f t="shared" si="6"/>
        <v>2680585185</v>
      </c>
      <c r="G48" s="77">
        <f t="shared" si="6"/>
        <v>4455914239</v>
      </c>
      <c r="H48" s="78">
        <f t="shared" si="6"/>
        <v>301011233</v>
      </c>
      <c r="I48" s="78">
        <f t="shared" si="6"/>
        <v>-319814424</v>
      </c>
      <c r="J48" s="78">
        <f t="shared" si="6"/>
        <v>4437111048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4437111048</v>
      </c>
      <c r="X48" s="78">
        <f t="shared" si="6"/>
        <v>2725310381</v>
      </c>
      <c r="Y48" s="78">
        <f t="shared" si="6"/>
        <v>1711800667</v>
      </c>
      <c r="Z48" s="79">
        <f>+IF(X48&lt;&gt;0,+(Y48/X48)*100,0)</f>
        <v>62.8112188224186</v>
      </c>
      <c r="AA48" s="80">
        <f>SUM(AA46:AA47)</f>
        <v>2680585185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52508447</v>
      </c>
      <c r="D5" s="6">
        <v>0</v>
      </c>
      <c r="E5" s="7">
        <v>55677287</v>
      </c>
      <c r="F5" s="8">
        <v>55677287</v>
      </c>
      <c r="G5" s="8">
        <v>13907836</v>
      </c>
      <c r="H5" s="8">
        <v>3791772</v>
      </c>
      <c r="I5" s="8">
        <v>3845094</v>
      </c>
      <c r="J5" s="8">
        <v>21544702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21544702</v>
      </c>
      <c r="X5" s="8">
        <v>21491434</v>
      </c>
      <c r="Y5" s="8">
        <v>53268</v>
      </c>
      <c r="Z5" s="2">
        <v>0.25</v>
      </c>
      <c r="AA5" s="6">
        <v>55677287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86751811</v>
      </c>
      <c r="D7" s="6">
        <v>0</v>
      </c>
      <c r="E7" s="7">
        <v>100386243</v>
      </c>
      <c r="F7" s="8">
        <v>100386243</v>
      </c>
      <c r="G7" s="8">
        <v>8080880</v>
      </c>
      <c r="H7" s="8">
        <v>9102216</v>
      </c>
      <c r="I7" s="8">
        <v>9147054</v>
      </c>
      <c r="J7" s="8">
        <v>26330150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26330150</v>
      </c>
      <c r="X7" s="8">
        <v>25536515</v>
      </c>
      <c r="Y7" s="8">
        <v>793635</v>
      </c>
      <c r="Z7" s="2">
        <v>3.11</v>
      </c>
      <c r="AA7" s="6">
        <v>100386243</v>
      </c>
    </row>
    <row r="8" spans="1:27" ht="12.75">
      <c r="A8" s="29" t="s">
        <v>35</v>
      </c>
      <c r="B8" s="28"/>
      <c r="C8" s="6">
        <v>23887517</v>
      </c>
      <c r="D8" s="6">
        <v>0</v>
      </c>
      <c r="E8" s="7">
        <v>24765000</v>
      </c>
      <c r="F8" s="8">
        <v>24765000</v>
      </c>
      <c r="G8" s="8">
        <v>1864092</v>
      </c>
      <c r="H8" s="8">
        <v>1639371</v>
      </c>
      <c r="I8" s="8">
        <v>2658155</v>
      </c>
      <c r="J8" s="8">
        <v>6161618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6161618</v>
      </c>
      <c r="X8" s="8">
        <v>4437261</v>
      </c>
      <c r="Y8" s="8">
        <v>1724357</v>
      </c>
      <c r="Z8" s="2">
        <v>38.86</v>
      </c>
      <c r="AA8" s="6">
        <v>24765000</v>
      </c>
    </row>
    <row r="9" spans="1:27" ht="12.75">
      <c r="A9" s="29" t="s">
        <v>36</v>
      </c>
      <c r="B9" s="28"/>
      <c r="C9" s="6">
        <v>10237812</v>
      </c>
      <c r="D9" s="6">
        <v>0</v>
      </c>
      <c r="E9" s="7">
        <v>10278000</v>
      </c>
      <c r="F9" s="8">
        <v>10278000</v>
      </c>
      <c r="G9" s="8">
        <v>893104</v>
      </c>
      <c r="H9" s="8">
        <v>954778</v>
      </c>
      <c r="I9" s="8">
        <v>935213</v>
      </c>
      <c r="J9" s="8">
        <v>2783095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2783095</v>
      </c>
      <c r="X9" s="8">
        <v>2569500</v>
      </c>
      <c r="Y9" s="8">
        <v>213595</v>
      </c>
      <c r="Z9" s="2">
        <v>8.31</v>
      </c>
      <c r="AA9" s="6">
        <v>10278000</v>
      </c>
    </row>
    <row r="10" spans="1:27" ht="12.75">
      <c r="A10" s="29" t="s">
        <v>37</v>
      </c>
      <c r="B10" s="28"/>
      <c r="C10" s="6">
        <v>17396320</v>
      </c>
      <c r="D10" s="6">
        <v>0</v>
      </c>
      <c r="E10" s="7">
        <v>17111000</v>
      </c>
      <c r="F10" s="30">
        <v>17111000</v>
      </c>
      <c r="G10" s="30">
        <v>1502337</v>
      </c>
      <c r="H10" s="30">
        <v>1529843</v>
      </c>
      <c r="I10" s="30">
        <v>1554232</v>
      </c>
      <c r="J10" s="30">
        <v>4586412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4586412</v>
      </c>
      <c r="X10" s="30">
        <v>4277751</v>
      </c>
      <c r="Y10" s="30">
        <v>308661</v>
      </c>
      <c r="Z10" s="31">
        <v>7.22</v>
      </c>
      <c r="AA10" s="32">
        <v>17111000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4291825</v>
      </c>
      <c r="D12" s="6">
        <v>0</v>
      </c>
      <c r="E12" s="7">
        <v>4242000</v>
      </c>
      <c r="F12" s="8">
        <v>4242000</v>
      </c>
      <c r="G12" s="8">
        <v>261237</v>
      </c>
      <c r="H12" s="8">
        <v>540747</v>
      </c>
      <c r="I12" s="8">
        <v>461794</v>
      </c>
      <c r="J12" s="8">
        <v>1263778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1263778</v>
      </c>
      <c r="X12" s="8">
        <v>1060500</v>
      </c>
      <c r="Y12" s="8">
        <v>203278</v>
      </c>
      <c r="Z12" s="2">
        <v>19.17</v>
      </c>
      <c r="AA12" s="6">
        <v>4242000</v>
      </c>
    </row>
    <row r="13" spans="1:27" ht="12.75">
      <c r="A13" s="27" t="s">
        <v>40</v>
      </c>
      <c r="B13" s="33"/>
      <c r="C13" s="6">
        <v>4296966</v>
      </c>
      <c r="D13" s="6">
        <v>0</v>
      </c>
      <c r="E13" s="7">
        <v>3200000</v>
      </c>
      <c r="F13" s="8">
        <v>3200000</v>
      </c>
      <c r="G13" s="8">
        <v>366301</v>
      </c>
      <c r="H13" s="8">
        <v>459221</v>
      </c>
      <c r="I13" s="8">
        <v>283211</v>
      </c>
      <c r="J13" s="8">
        <v>1108733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1108733</v>
      </c>
      <c r="X13" s="8">
        <v>800001</v>
      </c>
      <c r="Y13" s="8">
        <v>308732</v>
      </c>
      <c r="Z13" s="2">
        <v>38.59</v>
      </c>
      <c r="AA13" s="6">
        <v>3200000</v>
      </c>
    </row>
    <row r="14" spans="1:27" ht="12.75">
      <c r="A14" s="27" t="s">
        <v>41</v>
      </c>
      <c r="B14" s="33"/>
      <c r="C14" s="6">
        <v>3776001</v>
      </c>
      <c r="D14" s="6">
        <v>0</v>
      </c>
      <c r="E14" s="7">
        <v>4240000</v>
      </c>
      <c r="F14" s="8">
        <v>4240000</v>
      </c>
      <c r="G14" s="8">
        <v>315798</v>
      </c>
      <c r="H14" s="8">
        <v>313212</v>
      </c>
      <c r="I14" s="8">
        <v>343337</v>
      </c>
      <c r="J14" s="8">
        <v>972347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972347</v>
      </c>
      <c r="X14" s="8">
        <v>1059999</v>
      </c>
      <c r="Y14" s="8">
        <v>-87652</v>
      </c>
      <c r="Z14" s="2">
        <v>-8.27</v>
      </c>
      <c r="AA14" s="6">
        <v>4240000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7001397</v>
      </c>
      <c r="D16" s="6">
        <v>0</v>
      </c>
      <c r="E16" s="7">
        <v>4307000</v>
      </c>
      <c r="F16" s="8">
        <v>4307000</v>
      </c>
      <c r="G16" s="8">
        <v>-25579</v>
      </c>
      <c r="H16" s="8">
        <v>1985</v>
      </c>
      <c r="I16" s="8">
        <v>107680</v>
      </c>
      <c r="J16" s="8">
        <v>84086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84086</v>
      </c>
      <c r="X16" s="8">
        <v>1076751</v>
      </c>
      <c r="Y16" s="8">
        <v>-992665</v>
      </c>
      <c r="Z16" s="2">
        <v>-92.19</v>
      </c>
      <c r="AA16" s="6">
        <v>4307000</v>
      </c>
    </row>
    <row r="17" spans="1:27" ht="12.75">
      <c r="A17" s="27" t="s">
        <v>44</v>
      </c>
      <c r="B17" s="33"/>
      <c r="C17" s="6">
        <v>2091634</v>
      </c>
      <c r="D17" s="6">
        <v>0</v>
      </c>
      <c r="E17" s="7">
        <v>1560000</v>
      </c>
      <c r="F17" s="8">
        <v>1560000</v>
      </c>
      <c r="G17" s="8">
        <v>107160</v>
      </c>
      <c r="H17" s="8">
        <v>119702</v>
      </c>
      <c r="I17" s="8">
        <v>148518</v>
      </c>
      <c r="J17" s="8">
        <v>375380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375380</v>
      </c>
      <c r="X17" s="8">
        <v>390000</v>
      </c>
      <c r="Y17" s="8">
        <v>-14620</v>
      </c>
      <c r="Z17" s="2">
        <v>-3.75</v>
      </c>
      <c r="AA17" s="6">
        <v>1560000</v>
      </c>
    </row>
    <row r="18" spans="1:27" ht="12.75">
      <c r="A18" s="29" t="s">
        <v>45</v>
      </c>
      <c r="B18" s="28"/>
      <c r="C18" s="6">
        <v>2199847</v>
      </c>
      <c r="D18" s="6">
        <v>0</v>
      </c>
      <c r="E18" s="7">
        <v>2041000</v>
      </c>
      <c r="F18" s="8">
        <v>2041000</v>
      </c>
      <c r="G18" s="8">
        <v>171327</v>
      </c>
      <c r="H18" s="8">
        <v>155201</v>
      </c>
      <c r="I18" s="8">
        <v>262583</v>
      </c>
      <c r="J18" s="8">
        <v>589111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589111</v>
      </c>
      <c r="X18" s="8">
        <v>510249</v>
      </c>
      <c r="Y18" s="8">
        <v>78862</v>
      </c>
      <c r="Z18" s="2">
        <v>15.46</v>
      </c>
      <c r="AA18" s="6">
        <v>2041000</v>
      </c>
    </row>
    <row r="19" spans="1:27" ht="12.75">
      <c r="A19" s="27" t="s">
        <v>46</v>
      </c>
      <c r="B19" s="33"/>
      <c r="C19" s="6">
        <v>72450541</v>
      </c>
      <c r="D19" s="6">
        <v>0</v>
      </c>
      <c r="E19" s="7">
        <v>67211000</v>
      </c>
      <c r="F19" s="8">
        <v>67211000</v>
      </c>
      <c r="G19" s="8">
        <v>13892000</v>
      </c>
      <c r="H19" s="8">
        <v>111952</v>
      </c>
      <c r="I19" s="8">
        <v>0</v>
      </c>
      <c r="J19" s="8">
        <v>14003952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14003952</v>
      </c>
      <c r="X19" s="8">
        <v>10982751</v>
      </c>
      <c r="Y19" s="8">
        <v>3021201</v>
      </c>
      <c r="Z19" s="2">
        <v>27.51</v>
      </c>
      <c r="AA19" s="6">
        <v>67211000</v>
      </c>
    </row>
    <row r="20" spans="1:27" ht="12.75">
      <c r="A20" s="27" t="s">
        <v>47</v>
      </c>
      <c r="B20" s="33"/>
      <c r="C20" s="6">
        <v>1914318</v>
      </c>
      <c r="D20" s="6">
        <v>0</v>
      </c>
      <c r="E20" s="7">
        <v>3594000</v>
      </c>
      <c r="F20" s="30">
        <v>3594000</v>
      </c>
      <c r="G20" s="30">
        <v>277336</v>
      </c>
      <c r="H20" s="30">
        <v>247888</v>
      </c>
      <c r="I20" s="30">
        <v>305418</v>
      </c>
      <c r="J20" s="30">
        <v>830642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830642</v>
      </c>
      <c r="X20" s="30">
        <v>898500</v>
      </c>
      <c r="Y20" s="30">
        <v>-67858</v>
      </c>
      <c r="Z20" s="31">
        <v>-7.55</v>
      </c>
      <c r="AA20" s="32">
        <v>3594000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288804436</v>
      </c>
      <c r="D22" s="37">
        <f>SUM(D5:D21)</f>
        <v>0</v>
      </c>
      <c r="E22" s="38">
        <f t="shared" si="0"/>
        <v>298612530</v>
      </c>
      <c r="F22" s="39">
        <f t="shared" si="0"/>
        <v>298612530</v>
      </c>
      <c r="G22" s="39">
        <f t="shared" si="0"/>
        <v>41613829</v>
      </c>
      <c r="H22" s="39">
        <f t="shared" si="0"/>
        <v>18967888</v>
      </c>
      <c r="I22" s="39">
        <f t="shared" si="0"/>
        <v>20052289</v>
      </c>
      <c r="J22" s="39">
        <f t="shared" si="0"/>
        <v>80634006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80634006</v>
      </c>
      <c r="X22" s="39">
        <f t="shared" si="0"/>
        <v>75091212</v>
      </c>
      <c r="Y22" s="39">
        <f t="shared" si="0"/>
        <v>5542794</v>
      </c>
      <c r="Z22" s="40">
        <f>+IF(X22&lt;&gt;0,+(Y22/X22)*100,0)</f>
        <v>7.381415018311331</v>
      </c>
      <c r="AA22" s="37">
        <f>SUM(AA5:AA21)</f>
        <v>298612530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96066313</v>
      </c>
      <c r="D25" s="6">
        <v>0</v>
      </c>
      <c r="E25" s="7">
        <v>107290816</v>
      </c>
      <c r="F25" s="8">
        <v>107290816</v>
      </c>
      <c r="G25" s="8">
        <v>7689329</v>
      </c>
      <c r="H25" s="8">
        <v>7963911</v>
      </c>
      <c r="I25" s="8">
        <v>7871251</v>
      </c>
      <c r="J25" s="8">
        <v>23524491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23524491</v>
      </c>
      <c r="X25" s="8">
        <v>26913204</v>
      </c>
      <c r="Y25" s="8">
        <v>-3388713</v>
      </c>
      <c r="Z25" s="2">
        <v>-12.59</v>
      </c>
      <c r="AA25" s="6">
        <v>107290816</v>
      </c>
    </row>
    <row r="26" spans="1:27" ht="12.75">
      <c r="A26" s="29" t="s">
        <v>52</v>
      </c>
      <c r="B26" s="28"/>
      <c r="C26" s="6">
        <v>5281515</v>
      </c>
      <c r="D26" s="6">
        <v>0</v>
      </c>
      <c r="E26" s="7">
        <v>4861000</v>
      </c>
      <c r="F26" s="8">
        <v>4861000</v>
      </c>
      <c r="G26" s="8">
        <v>386200</v>
      </c>
      <c r="H26" s="8">
        <v>436143</v>
      </c>
      <c r="I26" s="8">
        <v>437578</v>
      </c>
      <c r="J26" s="8">
        <v>1259921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1259921</v>
      </c>
      <c r="X26" s="8">
        <v>1220751</v>
      </c>
      <c r="Y26" s="8">
        <v>39170</v>
      </c>
      <c r="Z26" s="2">
        <v>3.21</v>
      </c>
      <c r="AA26" s="6">
        <v>4861000</v>
      </c>
    </row>
    <row r="27" spans="1:27" ht="12.75">
      <c r="A27" s="29" t="s">
        <v>53</v>
      </c>
      <c r="B27" s="28"/>
      <c r="C27" s="6">
        <v>7764257</v>
      </c>
      <c r="D27" s="6">
        <v>0</v>
      </c>
      <c r="E27" s="7">
        <v>8795197</v>
      </c>
      <c r="F27" s="8">
        <v>8795197</v>
      </c>
      <c r="G27" s="8">
        <v>732932</v>
      </c>
      <c r="H27" s="8">
        <v>732932</v>
      </c>
      <c r="I27" s="8">
        <v>732932</v>
      </c>
      <c r="J27" s="8">
        <v>2198796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2198796</v>
      </c>
      <c r="X27" s="8">
        <v>2212704</v>
      </c>
      <c r="Y27" s="8">
        <v>-13908</v>
      </c>
      <c r="Z27" s="2">
        <v>-0.63</v>
      </c>
      <c r="AA27" s="6">
        <v>8795197</v>
      </c>
    </row>
    <row r="28" spans="1:27" ht="12.75">
      <c r="A28" s="29" t="s">
        <v>54</v>
      </c>
      <c r="B28" s="28"/>
      <c r="C28" s="6">
        <v>17521383</v>
      </c>
      <c r="D28" s="6">
        <v>0</v>
      </c>
      <c r="E28" s="7">
        <v>18539000</v>
      </c>
      <c r="F28" s="8">
        <v>18539000</v>
      </c>
      <c r="G28" s="8">
        <v>1544917</v>
      </c>
      <c r="H28" s="8">
        <v>1544917</v>
      </c>
      <c r="I28" s="8">
        <v>1564829</v>
      </c>
      <c r="J28" s="8">
        <v>4654663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4654663</v>
      </c>
      <c r="X28" s="8">
        <v>4509750</v>
      </c>
      <c r="Y28" s="8">
        <v>144913</v>
      </c>
      <c r="Z28" s="2">
        <v>3.21</v>
      </c>
      <c r="AA28" s="6">
        <v>18539000</v>
      </c>
    </row>
    <row r="29" spans="1:27" ht="12.75">
      <c r="A29" s="29" t="s">
        <v>55</v>
      </c>
      <c r="B29" s="28"/>
      <c r="C29" s="6">
        <v>11582400</v>
      </c>
      <c r="D29" s="6">
        <v>0</v>
      </c>
      <c r="E29" s="7">
        <v>12213580</v>
      </c>
      <c r="F29" s="8">
        <v>12213580</v>
      </c>
      <c r="G29" s="8">
        <v>526382</v>
      </c>
      <c r="H29" s="8">
        <v>526382</v>
      </c>
      <c r="I29" s="8">
        <v>526382</v>
      </c>
      <c r="J29" s="8">
        <v>1579146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1579146</v>
      </c>
      <c r="X29" s="8">
        <v>2463696</v>
      </c>
      <c r="Y29" s="8">
        <v>-884550</v>
      </c>
      <c r="Z29" s="2">
        <v>-35.9</v>
      </c>
      <c r="AA29" s="6">
        <v>12213580</v>
      </c>
    </row>
    <row r="30" spans="1:27" ht="12.75">
      <c r="A30" s="29" t="s">
        <v>56</v>
      </c>
      <c r="B30" s="28"/>
      <c r="C30" s="6">
        <v>73029500</v>
      </c>
      <c r="D30" s="6">
        <v>0</v>
      </c>
      <c r="E30" s="7">
        <v>75397000</v>
      </c>
      <c r="F30" s="8">
        <v>75397000</v>
      </c>
      <c r="G30" s="8">
        <v>8870158</v>
      </c>
      <c r="H30" s="8">
        <v>848340</v>
      </c>
      <c r="I30" s="8">
        <v>15060231</v>
      </c>
      <c r="J30" s="8">
        <v>24778729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24778729</v>
      </c>
      <c r="X30" s="8">
        <v>19181751</v>
      </c>
      <c r="Y30" s="8">
        <v>5596978</v>
      </c>
      <c r="Z30" s="2">
        <v>29.18</v>
      </c>
      <c r="AA30" s="6">
        <v>75397000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3214250</v>
      </c>
      <c r="D33" s="6">
        <v>0</v>
      </c>
      <c r="E33" s="7">
        <v>3560900</v>
      </c>
      <c r="F33" s="8">
        <v>3560900</v>
      </c>
      <c r="G33" s="8">
        <v>31535</v>
      </c>
      <c r="H33" s="8">
        <v>501780</v>
      </c>
      <c r="I33" s="8">
        <v>154230</v>
      </c>
      <c r="J33" s="8">
        <v>687545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687545</v>
      </c>
      <c r="X33" s="8">
        <v>894465</v>
      </c>
      <c r="Y33" s="8">
        <v>-206920</v>
      </c>
      <c r="Z33" s="2">
        <v>-23.13</v>
      </c>
      <c r="AA33" s="6">
        <v>3560900</v>
      </c>
    </row>
    <row r="34" spans="1:27" ht="12.75">
      <c r="A34" s="29" t="s">
        <v>60</v>
      </c>
      <c r="B34" s="28"/>
      <c r="C34" s="6">
        <v>68702408</v>
      </c>
      <c r="D34" s="6">
        <v>0</v>
      </c>
      <c r="E34" s="7">
        <v>74919170</v>
      </c>
      <c r="F34" s="8">
        <v>74919170</v>
      </c>
      <c r="G34" s="8">
        <v>2460511</v>
      </c>
      <c r="H34" s="8">
        <v>2462279</v>
      </c>
      <c r="I34" s="8">
        <v>4588968</v>
      </c>
      <c r="J34" s="8">
        <v>9511758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9511758</v>
      </c>
      <c r="X34" s="8">
        <v>13870542</v>
      </c>
      <c r="Y34" s="8">
        <v>-4358784</v>
      </c>
      <c r="Z34" s="2">
        <v>-31.42</v>
      </c>
      <c r="AA34" s="6">
        <v>74919170</v>
      </c>
    </row>
    <row r="35" spans="1:27" ht="12.75">
      <c r="A35" s="27" t="s">
        <v>61</v>
      </c>
      <c r="B35" s="33"/>
      <c r="C35" s="6">
        <v>-68548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283093478</v>
      </c>
      <c r="D36" s="37">
        <f>SUM(D25:D35)</f>
        <v>0</v>
      </c>
      <c r="E36" s="38">
        <f t="shared" si="1"/>
        <v>305576663</v>
      </c>
      <c r="F36" s="39">
        <f t="shared" si="1"/>
        <v>305576663</v>
      </c>
      <c r="G36" s="39">
        <f t="shared" si="1"/>
        <v>22241964</v>
      </c>
      <c r="H36" s="39">
        <f t="shared" si="1"/>
        <v>15016684</v>
      </c>
      <c r="I36" s="39">
        <f t="shared" si="1"/>
        <v>30936401</v>
      </c>
      <c r="J36" s="39">
        <f t="shared" si="1"/>
        <v>68195049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68195049</v>
      </c>
      <c r="X36" s="39">
        <f t="shared" si="1"/>
        <v>71266863</v>
      </c>
      <c r="Y36" s="39">
        <f t="shared" si="1"/>
        <v>-3071814</v>
      </c>
      <c r="Z36" s="40">
        <f>+IF(X36&lt;&gt;0,+(Y36/X36)*100,0)</f>
        <v>-4.310297760685776</v>
      </c>
      <c r="AA36" s="37">
        <f>SUM(AA25:AA35)</f>
        <v>305576663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5710958</v>
      </c>
      <c r="D38" s="50">
        <f>+D22-D36</f>
        <v>0</v>
      </c>
      <c r="E38" s="51">
        <f t="shared" si="2"/>
        <v>-6964133</v>
      </c>
      <c r="F38" s="52">
        <f t="shared" si="2"/>
        <v>-6964133</v>
      </c>
      <c r="G38" s="52">
        <f t="shared" si="2"/>
        <v>19371865</v>
      </c>
      <c r="H38" s="52">
        <f t="shared" si="2"/>
        <v>3951204</v>
      </c>
      <c r="I38" s="52">
        <f t="shared" si="2"/>
        <v>-10884112</v>
      </c>
      <c r="J38" s="52">
        <f t="shared" si="2"/>
        <v>12438957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12438957</v>
      </c>
      <c r="X38" s="52">
        <f>IF(F22=F36,0,X22-X36)</f>
        <v>3824349</v>
      </c>
      <c r="Y38" s="52">
        <f t="shared" si="2"/>
        <v>8614608</v>
      </c>
      <c r="Z38" s="53">
        <f>+IF(X38&lt;&gt;0,+(Y38/X38)*100,0)</f>
        <v>225.25684763602905</v>
      </c>
      <c r="AA38" s="50">
        <f>+AA22-AA36</f>
        <v>-6964133</v>
      </c>
    </row>
    <row r="39" spans="1:27" ht="12.75">
      <c r="A39" s="27" t="s">
        <v>64</v>
      </c>
      <c r="B39" s="33"/>
      <c r="C39" s="6">
        <v>19760048</v>
      </c>
      <c r="D39" s="6">
        <v>0</v>
      </c>
      <c r="E39" s="7">
        <v>15044000</v>
      </c>
      <c r="F39" s="8">
        <v>15044000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9581001</v>
      </c>
      <c r="Y39" s="8">
        <v>-9581001</v>
      </c>
      <c r="Z39" s="2">
        <v>-100</v>
      </c>
      <c r="AA39" s="6">
        <v>15044000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25471006</v>
      </c>
      <c r="D42" s="59">
        <f>SUM(D38:D41)</f>
        <v>0</v>
      </c>
      <c r="E42" s="60">
        <f t="shared" si="3"/>
        <v>8079867</v>
      </c>
      <c r="F42" s="61">
        <f t="shared" si="3"/>
        <v>8079867</v>
      </c>
      <c r="G42" s="61">
        <f t="shared" si="3"/>
        <v>19371865</v>
      </c>
      <c r="H42" s="61">
        <f t="shared" si="3"/>
        <v>3951204</v>
      </c>
      <c r="I42" s="61">
        <f t="shared" si="3"/>
        <v>-10884112</v>
      </c>
      <c r="J42" s="61">
        <f t="shared" si="3"/>
        <v>12438957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12438957</v>
      </c>
      <c r="X42" s="61">
        <f t="shared" si="3"/>
        <v>13405350</v>
      </c>
      <c r="Y42" s="61">
        <f t="shared" si="3"/>
        <v>-966393</v>
      </c>
      <c r="Z42" s="62">
        <f>+IF(X42&lt;&gt;0,+(Y42/X42)*100,0)</f>
        <v>-7.209009835625328</v>
      </c>
      <c r="AA42" s="59">
        <f>SUM(AA38:AA41)</f>
        <v>8079867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25471006</v>
      </c>
      <c r="D44" s="67">
        <f>+D42-D43</f>
        <v>0</v>
      </c>
      <c r="E44" s="68">
        <f t="shared" si="4"/>
        <v>8079867</v>
      </c>
      <c r="F44" s="69">
        <f t="shared" si="4"/>
        <v>8079867</v>
      </c>
      <c r="G44" s="69">
        <f t="shared" si="4"/>
        <v>19371865</v>
      </c>
      <c r="H44" s="69">
        <f t="shared" si="4"/>
        <v>3951204</v>
      </c>
      <c r="I44" s="69">
        <f t="shared" si="4"/>
        <v>-10884112</v>
      </c>
      <c r="J44" s="69">
        <f t="shared" si="4"/>
        <v>12438957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12438957</v>
      </c>
      <c r="X44" s="69">
        <f t="shared" si="4"/>
        <v>13405350</v>
      </c>
      <c r="Y44" s="69">
        <f t="shared" si="4"/>
        <v>-966393</v>
      </c>
      <c r="Z44" s="70">
        <f>+IF(X44&lt;&gt;0,+(Y44/X44)*100,0)</f>
        <v>-7.209009835625328</v>
      </c>
      <c r="AA44" s="67">
        <f>+AA42-AA43</f>
        <v>8079867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25471006</v>
      </c>
      <c r="D46" s="59">
        <f>SUM(D44:D45)</f>
        <v>0</v>
      </c>
      <c r="E46" s="60">
        <f t="shared" si="5"/>
        <v>8079867</v>
      </c>
      <c r="F46" s="61">
        <f t="shared" si="5"/>
        <v>8079867</v>
      </c>
      <c r="G46" s="61">
        <f t="shared" si="5"/>
        <v>19371865</v>
      </c>
      <c r="H46" s="61">
        <f t="shared" si="5"/>
        <v>3951204</v>
      </c>
      <c r="I46" s="61">
        <f t="shared" si="5"/>
        <v>-10884112</v>
      </c>
      <c r="J46" s="61">
        <f t="shared" si="5"/>
        <v>12438957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12438957</v>
      </c>
      <c r="X46" s="61">
        <f t="shared" si="5"/>
        <v>13405350</v>
      </c>
      <c r="Y46" s="61">
        <f t="shared" si="5"/>
        <v>-966393</v>
      </c>
      <c r="Z46" s="62">
        <f>+IF(X46&lt;&gt;0,+(Y46/X46)*100,0)</f>
        <v>-7.209009835625328</v>
      </c>
      <c r="AA46" s="59">
        <f>SUM(AA44:AA45)</f>
        <v>8079867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25471006</v>
      </c>
      <c r="D48" s="75">
        <f>SUM(D46:D47)</f>
        <v>0</v>
      </c>
      <c r="E48" s="76">
        <f t="shared" si="6"/>
        <v>8079867</v>
      </c>
      <c r="F48" s="77">
        <f t="shared" si="6"/>
        <v>8079867</v>
      </c>
      <c r="G48" s="77">
        <f t="shared" si="6"/>
        <v>19371865</v>
      </c>
      <c r="H48" s="78">
        <f t="shared" si="6"/>
        <v>3951204</v>
      </c>
      <c r="I48" s="78">
        <f t="shared" si="6"/>
        <v>-10884112</v>
      </c>
      <c r="J48" s="78">
        <f t="shared" si="6"/>
        <v>12438957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12438957</v>
      </c>
      <c r="X48" s="78">
        <f t="shared" si="6"/>
        <v>13405350</v>
      </c>
      <c r="Y48" s="78">
        <f t="shared" si="6"/>
        <v>-966393</v>
      </c>
      <c r="Z48" s="79">
        <f>+IF(X48&lt;&gt;0,+(Y48/X48)*100,0)</f>
        <v>-7.209009835625328</v>
      </c>
      <c r="AA48" s="80">
        <f>SUM(AA46:AA47)</f>
        <v>8079867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170479673</v>
      </c>
      <c r="D5" s="6">
        <v>0</v>
      </c>
      <c r="E5" s="7">
        <v>180988452</v>
      </c>
      <c r="F5" s="8">
        <v>180993411</v>
      </c>
      <c r="G5" s="8">
        <v>37651122</v>
      </c>
      <c r="H5" s="8">
        <v>13237846</v>
      </c>
      <c r="I5" s="8">
        <v>13320737</v>
      </c>
      <c r="J5" s="8">
        <v>64209705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64209705</v>
      </c>
      <c r="X5" s="8">
        <v>69298221</v>
      </c>
      <c r="Y5" s="8">
        <v>-5088516</v>
      </c>
      <c r="Z5" s="2">
        <v>-7.34</v>
      </c>
      <c r="AA5" s="6">
        <v>180993411</v>
      </c>
    </row>
    <row r="6" spans="1:27" ht="12.75">
      <c r="A6" s="27" t="s">
        <v>33</v>
      </c>
      <c r="B6" s="28"/>
      <c r="C6" s="6">
        <v>2608533</v>
      </c>
      <c r="D6" s="6">
        <v>0</v>
      </c>
      <c r="E6" s="7">
        <v>3000000</v>
      </c>
      <c r="F6" s="8">
        <v>3000000</v>
      </c>
      <c r="G6" s="8">
        <v>235733</v>
      </c>
      <c r="H6" s="8">
        <v>211000</v>
      </c>
      <c r="I6" s="8">
        <v>244839</v>
      </c>
      <c r="J6" s="8">
        <v>691572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691572</v>
      </c>
      <c r="X6" s="8">
        <v>725070</v>
      </c>
      <c r="Y6" s="8">
        <v>-33498</v>
      </c>
      <c r="Z6" s="2">
        <v>-4.62</v>
      </c>
      <c r="AA6" s="6">
        <v>3000000</v>
      </c>
    </row>
    <row r="7" spans="1:27" ht="12.75">
      <c r="A7" s="29" t="s">
        <v>34</v>
      </c>
      <c r="B7" s="28"/>
      <c r="C7" s="6">
        <v>292493100</v>
      </c>
      <c r="D7" s="6">
        <v>0</v>
      </c>
      <c r="E7" s="7">
        <v>307582652</v>
      </c>
      <c r="F7" s="8">
        <v>307588329</v>
      </c>
      <c r="G7" s="8">
        <v>27493059</v>
      </c>
      <c r="H7" s="8">
        <v>27413782</v>
      </c>
      <c r="I7" s="8">
        <v>22246074</v>
      </c>
      <c r="J7" s="8">
        <v>77152915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77152915</v>
      </c>
      <c r="X7" s="8">
        <v>79492974</v>
      </c>
      <c r="Y7" s="8">
        <v>-2340059</v>
      </c>
      <c r="Z7" s="2">
        <v>-2.94</v>
      </c>
      <c r="AA7" s="6">
        <v>307588329</v>
      </c>
    </row>
    <row r="8" spans="1:27" ht="12.75">
      <c r="A8" s="29" t="s">
        <v>35</v>
      </c>
      <c r="B8" s="28"/>
      <c r="C8" s="6">
        <v>121356495</v>
      </c>
      <c r="D8" s="6">
        <v>0</v>
      </c>
      <c r="E8" s="7">
        <v>117634378</v>
      </c>
      <c r="F8" s="8">
        <v>117637978</v>
      </c>
      <c r="G8" s="8">
        <v>8945272</v>
      </c>
      <c r="H8" s="8">
        <v>11136698</v>
      </c>
      <c r="I8" s="8">
        <v>7840618</v>
      </c>
      <c r="J8" s="8">
        <v>27922588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27922588</v>
      </c>
      <c r="X8" s="8">
        <v>24980642</v>
      </c>
      <c r="Y8" s="8">
        <v>2941946</v>
      </c>
      <c r="Z8" s="2">
        <v>11.78</v>
      </c>
      <c r="AA8" s="6">
        <v>117637978</v>
      </c>
    </row>
    <row r="9" spans="1:27" ht="12.75">
      <c r="A9" s="29" t="s">
        <v>36</v>
      </c>
      <c r="B9" s="28"/>
      <c r="C9" s="6">
        <v>48224061</v>
      </c>
      <c r="D9" s="6">
        <v>0</v>
      </c>
      <c r="E9" s="7">
        <v>53267441</v>
      </c>
      <c r="F9" s="8">
        <v>53262482</v>
      </c>
      <c r="G9" s="8">
        <v>4743876</v>
      </c>
      <c r="H9" s="8">
        <v>4572833</v>
      </c>
      <c r="I9" s="8">
        <v>6139012</v>
      </c>
      <c r="J9" s="8">
        <v>15455721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15455721</v>
      </c>
      <c r="X9" s="8">
        <v>15495237</v>
      </c>
      <c r="Y9" s="8">
        <v>-39516</v>
      </c>
      <c r="Z9" s="2">
        <v>-0.26</v>
      </c>
      <c r="AA9" s="6">
        <v>53262482</v>
      </c>
    </row>
    <row r="10" spans="1:27" ht="12.75">
      <c r="A10" s="29" t="s">
        <v>37</v>
      </c>
      <c r="B10" s="28"/>
      <c r="C10" s="6">
        <v>47290270</v>
      </c>
      <c r="D10" s="6">
        <v>0</v>
      </c>
      <c r="E10" s="7">
        <v>52183252</v>
      </c>
      <c r="F10" s="30">
        <v>53360252</v>
      </c>
      <c r="G10" s="30">
        <v>4630017</v>
      </c>
      <c r="H10" s="30">
        <v>4398944</v>
      </c>
      <c r="I10" s="30">
        <v>4522600</v>
      </c>
      <c r="J10" s="30">
        <v>13551561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13551561</v>
      </c>
      <c r="X10" s="30">
        <v>13138270</v>
      </c>
      <c r="Y10" s="30">
        <v>413291</v>
      </c>
      <c r="Z10" s="31">
        <v>3.15</v>
      </c>
      <c r="AA10" s="32">
        <v>53360252</v>
      </c>
    </row>
    <row r="11" spans="1:27" ht="12.75">
      <c r="A11" s="29" t="s">
        <v>38</v>
      </c>
      <c r="B11" s="33"/>
      <c r="C11" s="6">
        <v>-11932631</v>
      </c>
      <c r="D11" s="6">
        <v>0</v>
      </c>
      <c r="E11" s="7">
        <v>0</v>
      </c>
      <c r="F11" s="8">
        <v>0</v>
      </c>
      <c r="G11" s="8">
        <v>-1107004</v>
      </c>
      <c r="H11" s="8">
        <v>-1050369</v>
      </c>
      <c r="I11" s="8">
        <v>2157373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14387088</v>
      </c>
      <c r="D12" s="6">
        <v>0</v>
      </c>
      <c r="E12" s="7">
        <v>13645765</v>
      </c>
      <c r="F12" s="8">
        <v>5823414</v>
      </c>
      <c r="G12" s="8">
        <v>363501</v>
      </c>
      <c r="H12" s="8">
        <v>445971</v>
      </c>
      <c r="I12" s="8">
        <v>511997</v>
      </c>
      <c r="J12" s="8">
        <v>1321469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1321469</v>
      </c>
      <c r="X12" s="8">
        <v>3476293</v>
      </c>
      <c r="Y12" s="8">
        <v>-2154824</v>
      </c>
      <c r="Z12" s="2">
        <v>-61.99</v>
      </c>
      <c r="AA12" s="6">
        <v>5823414</v>
      </c>
    </row>
    <row r="13" spans="1:27" ht="12.75">
      <c r="A13" s="27" t="s">
        <v>40</v>
      </c>
      <c r="B13" s="33"/>
      <c r="C13" s="6">
        <v>33548802</v>
      </c>
      <c r="D13" s="6">
        <v>0</v>
      </c>
      <c r="E13" s="7">
        <v>24863360</v>
      </c>
      <c r="F13" s="8">
        <v>24863360</v>
      </c>
      <c r="G13" s="8">
        <v>3015573</v>
      </c>
      <c r="H13" s="8">
        <v>3706261</v>
      </c>
      <c r="I13" s="8">
        <v>3582947</v>
      </c>
      <c r="J13" s="8">
        <v>10304781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10304781</v>
      </c>
      <c r="X13" s="8">
        <v>5750623</v>
      </c>
      <c r="Y13" s="8">
        <v>4554158</v>
      </c>
      <c r="Z13" s="2">
        <v>79.19</v>
      </c>
      <c r="AA13" s="6">
        <v>24863360</v>
      </c>
    </row>
    <row r="14" spans="1:27" ht="12.75">
      <c r="A14" s="27" t="s">
        <v>41</v>
      </c>
      <c r="B14" s="33"/>
      <c r="C14" s="6">
        <v>7324265</v>
      </c>
      <c r="D14" s="6">
        <v>0</v>
      </c>
      <c r="E14" s="7">
        <v>6689000</v>
      </c>
      <c r="F14" s="8">
        <v>6689000</v>
      </c>
      <c r="G14" s="8">
        <v>670852</v>
      </c>
      <c r="H14" s="8">
        <v>631116</v>
      </c>
      <c r="I14" s="8">
        <v>639405</v>
      </c>
      <c r="J14" s="8">
        <v>1941373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1941373</v>
      </c>
      <c r="X14" s="8">
        <v>1793070</v>
      </c>
      <c r="Y14" s="8">
        <v>148303</v>
      </c>
      <c r="Z14" s="2">
        <v>8.27</v>
      </c>
      <c r="AA14" s="6">
        <v>6689000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30362496</v>
      </c>
      <c r="D16" s="6">
        <v>0</v>
      </c>
      <c r="E16" s="7">
        <v>4541670</v>
      </c>
      <c r="F16" s="8">
        <v>4541670</v>
      </c>
      <c r="G16" s="8">
        <v>662368</v>
      </c>
      <c r="H16" s="8">
        <v>917758</v>
      </c>
      <c r="I16" s="8">
        <v>1115130</v>
      </c>
      <c r="J16" s="8">
        <v>2695256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2695256</v>
      </c>
      <c r="X16" s="8">
        <v>1380375</v>
      </c>
      <c r="Y16" s="8">
        <v>1314881</v>
      </c>
      <c r="Z16" s="2">
        <v>95.26</v>
      </c>
      <c r="AA16" s="6">
        <v>4541670</v>
      </c>
    </row>
    <row r="17" spans="1:27" ht="12.75">
      <c r="A17" s="27" t="s">
        <v>44</v>
      </c>
      <c r="B17" s="33"/>
      <c r="C17" s="6">
        <v>1308006</v>
      </c>
      <c r="D17" s="6">
        <v>0</v>
      </c>
      <c r="E17" s="7">
        <v>1258076</v>
      </c>
      <c r="F17" s="8">
        <v>1237790</v>
      </c>
      <c r="G17" s="8">
        <v>31941</v>
      </c>
      <c r="H17" s="8">
        <v>114469</v>
      </c>
      <c r="I17" s="8">
        <v>82164</v>
      </c>
      <c r="J17" s="8">
        <v>228574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228574</v>
      </c>
      <c r="X17" s="8">
        <v>288013</v>
      </c>
      <c r="Y17" s="8">
        <v>-59439</v>
      </c>
      <c r="Z17" s="2">
        <v>-20.64</v>
      </c>
      <c r="AA17" s="6">
        <v>1237790</v>
      </c>
    </row>
    <row r="18" spans="1:27" ht="12.75">
      <c r="A18" s="29" t="s">
        <v>45</v>
      </c>
      <c r="B18" s="28"/>
      <c r="C18" s="6">
        <v>4448777</v>
      </c>
      <c r="D18" s="6">
        <v>0</v>
      </c>
      <c r="E18" s="7">
        <v>4410000</v>
      </c>
      <c r="F18" s="8">
        <v>4410000</v>
      </c>
      <c r="G18" s="8">
        <v>315859</v>
      </c>
      <c r="H18" s="8">
        <v>434098</v>
      </c>
      <c r="I18" s="8">
        <v>356400</v>
      </c>
      <c r="J18" s="8">
        <v>1106357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1106357</v>
      </c>
      <c r="X18" s="8">
        <v>961203</v>
      </c>
      <c r="Y18" s="8">
        <v>145154</v>
      </c>
      <c r="Z18" s="2">
        <v>15.1</v>
      </c>
      <c r="AA18" s="6">
        <v>4410000</v>
      </c>
    </row>
    <row r="19" spans="1:27" ht="12.75">
      <c r="A19" s="27" t="s">
        <v>46</v>
      </c>
      <c r="B19" s="33"/>
      <c r="C19" s="6">
        <v>66415101</v>
      </c>
      <c r="D19" s="6">
        <v>0</v>
      </c>
      <c r="E19" s="7">
        <v>74316279</v>
      </c>
      <c r="F19" s="8">
        <v>78279549</v>
      </c>
      <c r="G19" s="8">
        <v>26166845</v>
      </c>
      <c r="H19" s="8">
        <v>575872</v>
      </c>
      <c r="I19" s="8">
        <v>716759</v>
      </c>
      <c r="J19" s="8">
        <v>27459476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27459476</v>
      </c>
      <c r="X19" s="8">
        <v>24710942</v>
      </c>
      <c r="Y19" s="8">
        <v>2748534</v>
      </c>
      <c r="Z19" s="2">
        <v>11.12</v>
      </c>
      <c r="AA19" s="6">
        <v>78279549</v>
      </c>
    </row>
    <row r="20" spans="1:27" ht="12.75">
      <c r="A20" s="27" t="s">
        <v>47</v>
      </c>
      <c r="B20" s="33"/>
      <c r="C20" s="6">
        <v>45746130</v>
      </c>
      <c r="D20" s="6">
        <v>0</v>
      </c>
      <c r="E20" s="7">
        <v>15973518</v>
      </c>
      <c r="F20" s="30">
        <v>22629878</v>
      </c>
      <c r="G20" s="30">
        <v>1223722</v>
      </c>
      <c r="H20" s="30">
        <v>2157464</v>
      </c>
      <c r="I20" s="30">
        <v>3037142</v>
      </c>
      <c r="J20" s="30">
        <v>6418328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6418328</v>
      </c>
      <c r="X20" s="30">
        <v>3548397</v>
      </c>
      <c r="Y20" s="30">
        <v>2869931</v>
      </c>
      <c r="Z20" s="31">
        <v>80.88</v>
      </c>
      <c r="AA20" s="32">
        <v>22629878</v>
      </c>
    </row>
    <row r="21" spans="1:27" ht="12.75">
      <c r="A21" s="27" t="s">
        <v>48</v>
      </c>
      <c r="B21" s="33"/>
      <c r="C21" s="6">
        <v>1800641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875860807</v>
      </c>
      <c r="D22" s="37">
        <f>SUM(D5:D21)</f>
        <v>0</v>
      </c>
      <c r="E22" s="38">
        <f t="shared" si="0"/>
        <v>860353843</v>
      </c>
      <c r="F22" s="39">
        <f t="shared" si="0"/>
        <v>864317113</v>
      </c>
      <c r="G22" s="39">
        <f t="shared" si="0"/>
        <v>115042736</v>
      </c>
      <c r="H22" s="39">
        <f t="shared" si="0"/>
        <v>68903743</v>
      </c>
      <c r="I22" s="39">
        <f t="shared" si="0"/>
        <v>66513197</v>
      </c>
      <c r="J22" s="39">
        <f t="shared" si="0"/>
        <v>250459676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250459676</v>
      </c>
      <c r="X22" s="39">
        <f t="shared" si="0"/>
        <v>245039330</v>
      </c>
      <c r="Y22" s="39">
        <f t="shared" si="0"/>
        <v>5420346</v>
      </c>
      <c r="Z22" s="40">
        <f>+IF(X22&lt;&gt;0,+(Y22/X22)*100,0)</f>
        <v>2.2120310237544314</v>
      </c>
      <c r="AA22" s="37">
        <f>SUM(AA5:AA21)</f>
        <v>864317113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265459950</v>
      </c>
      <c r="D25" s="6">
        <v>0</v>
      </c>
      <c r="E25" s="7">
        <v>291233711</v>
      </c>
      <c r="F25" s="8">
        <v>291233711</v>
      </c>
      <c r="G25" s="8">
        <v>21952448</v>
      </c>
      <c r="H25" s="8">
        <v>21894083</v>
      </c>
      <c r="I25" s="8">
        <v>21978357</v>
      </c>
      <c r="J25" s="8">
        <v>65824888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65824888</v>
      </c>
      <c r="X25" s="8">
        <v>72119455</v>
      </c>
      <c r="Y25" s="8">
        <v>-6294567</v>
      </c>
      <c r="Z25" s="2">
        <v>-8.73</v>
      </c>
      <c r="AA25" s="6">
        <v>291233711</v>
      </c>
    </row>
    <row r="26" spans="1:27" ht="12.75">
      <c r="A26" s="29" t="s">
        <v>52</v>
      </c>
      <c r="B26" s="28"/>
      <c r="C26" s="6">
        <v>9093217</v>
      </c>
      <c r="D26" s="6">
        <v>0</v>
      </c>
      <c r="E26" s="7">
        <v>9883635</v>
      </c>
      <c r="F26" s="8">
        <v>9883635</v>
      </c>
      <c r="G26" s="8">
        <v>757653</v>
      </c>
      <c r="H26" s="8">
        <v>740168</v>
      </c>
      <c r="I26" s="8">
        <v>815989</v>
      </c>
      <c r="J26" s="8">
        <v>2313810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2313810</v>
      </c>
      <c r="X26" s="8">
        <v>2367120</v>
      </c>
      <c r="Y26" s="8">
        <v>-53310</v>
      </c>
      <c r="Z26" s="2">
        <v>-2.25</v>
      </c>
      <c r="AA26" s="6">
        <v>9883635</v>
      </c>
    </row>
    <row r="27" spans="1:27" ht="12.75">
      <c r="A27" s="29" t="s">
        <v>53</v>
      </c>
      <c r="B27" s="28"/>
      <c r="C27" s="6">
        <v>22757045</v>
      </c>
      <c r="D27" s="6">
        <v>0</v>
      </c>
      <c r="E27" s="7">
        <v>15988060</v>
      </c>
      <c r="F27" s="8">
        <v>10373090</v>
      </c>
      <c r="G27" s="8">
        <v>0</v>
      </c>
      <c r="H27" s="8">
        <v>264383</v>
      </c>
      <c r="I27" s="8">
        <v>8520579</v>
      </c>
      <c r="J27" s="8">
        <v>8784962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8784962</v>
      </c>
      <c r="X27" s="8">
        <v>1592140</v>
      </c>
      <c r="Y27" s="8">
        <v>7192822</v>
      </c>
      <c r="Z27" s="2">
        <v>451.77</v>
      </c>
      <c r="AA27" s="6">
        <v>10373090</v>
      </c>
    </row>
    <row r="28" spans="1:27" ht="12.75">
      <c r="A28" s="29" t="s">
        <v>54</v>
      </c>
      <c r="B28" s="28"/>
      <c r="C28" s="6">
        <v>119805584</v>
      </c>
      <c r="D28" s="6">
        <v>0</v>
      </c>
      <c r="E28" s="7">
        <v>138570558</v>
      </c>
      <c r="F28" s="8">
        <v>138570558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27865787</v>
      </c>
      <c r="Y28" s="8">
        <v>-27865787</v>
      </c>
      <c r="Z28" s="2">
        <v>-100</v>
      </c>
      <c r="AA28" s="6">
        <v>138570558</v>
      </c>
    </row>
    <row r="29" spans="1:27" ht="12.75">
      <c r="A29" s="29" t="s">
        <v>55</v>
      </c>
      <c r="B29" s="28"/>
      <c r="C29" s="6">
        <v>19464531</v>
      </c>
      <c r="D29" s="6">
        <v>0</v>
      </c>
      <c r="E29" s="7">
        <v>25554244</v>
      </c>
      <c r="F29" s="8">
        <v>25554244</v>
      </c>
      <c r="G29" s="8">
        <v>1885763</v>
      </c>
      <c r="H29" s="8">
        <v>1885763</v>
      </c>
      <c r="I29" s="8">
        <v>1885763</v>
      </c>
      <c r="J29" s="8">
        <v>5657289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5657289</v>
      </c>
      <c r="X29" s="8">
        <v>6516200</v>
      </c>
      <c r="Y29" s="8">
        <v>-858911</v>
      </c>
      <c r="Z29" s="2">
        <v>-13.18</v>
      </c>
      <c r="AA29" s="6">
        <v>25554244</v>
      </c>
    </row>
    <row r="30" spans="1:27" ht="12.75">
      <c r="A30" s="29" t="s">
        <v>56</v>
      </c>
      <c r="B30" s="28"/>
      <c r="C30" s="6">
        <v>269219308</v>
      </c>
      <c r="D30" s="6">
        <v>0</v>
      </c>
      <c r="E30" s="7">
        <v>297619665</v>
      </c>
      <c r="F30" s="8">
        <v>297619665</v>
      </c>
      <c r="G30" s="8">
        <v>0</v>
      </c>
      <c r="H30" s="8">
        <v>30017435</v>
      </c>
      <c r="I30" s="8">
        <v>31169619</v>
      </c>
      <c r="J30" s="8">
        <v>61187054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61187054</v>
      </c>
      <c r="X30" s="8">
        <v>56481017</v>
      </c>
      <c r="Y30" s="8">
        <v>4706037</v>
      </c>
      <c r="Z30" s="2">
        <v>8.33</v>
      </c>
      <c r="AA30" s="6">
        <v>297619665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5476354</v>
      </c>
      <c r="D32" s="6">
        <v>0</v>
      </c>
      <c r="E32" s="7">
        <v>3900000</v>
      </c>
      <c r="F32" s="8">
        <v>77124655</v>
      </c>
      <c r="G32" s="8">
        <v>245842</v>
      </c>
      <c r="H32" s="8">
        <v>3197137</v>
      </c>
      <c r="I32" s="8">
        <v>4780168</v>
      </c>
      <c r="J32" s="8">
        <v>8223147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8223147</v>
      </c>
      <c r="X32" s="8"/>
      <c r="Y32" s="8">
        <v>8223147</v>
      </c>
      <c r="Z32" s="2">
        <v>0</v>
      </c>
      <c r="AA32" s="6">
        <v>77124655</v>
      </c>
    </row>
    <row r="33" spans="1:27" ht="12.75">
      <c r="A33" s="29" t="s">
        <v>59</v>
      </c>
      <c r="B33" s="28"/>
      <c r="C33" s="6">
        <v>2215130</v>
      </c>
      <c r="D33" s="6">
        <v>0</v>
      </c>
      <c r="E33" s="7">
        <v>2215130</v>
      </c>
      <c r="F33" s="8">
        <v>2578442</v>
      </c>
      <c r="G33" s="8">
        <v>24674</v>
      </c>
      <c r="H33" s="8">
        <v>4466</v>
      </c>
      <c r="I33" s="8">
        <v>49319</v>
      </c>
      <c r="J33" s="8">
        <v>78459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78459</v>
      </c>
      <c r="X33" s="8"/>
      <c r="Y33" s="8">
        <v>78459</v>
      </c>
      <c r="Z33" s="2">
        <v>0</v>
      </c>
      <c r="AA33" s="6">
        <v>2578442</v>
      </c>
    </row>
    <row r="34" spans="1:27" ht="12.75">
      <c r="A34" s="29" t="s">
        <v>60</v>
      </c>
      <c r="B34" s="28"/>
      <c r="C34" s="6">
        <v>119486347</v>
      </c>
      <c r="D34" s="6">
        <v>0</v>
      </c>
      <c r="E34" s="7">
        <v>156079603</v>
      </c>
      <c r="F34" s="8">
        <v>86454906</v>
      </c>
      <c r="G34" s="8">
        <v>1474839</v>
      </c>
      <c r="H34" s="8">
        <v>6287513</v>
      </c>
      <c r="I34" s="8">
        <v>6174384</v>
      </c>
      <c r="J34" s="8">
        <v>13936736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13936736</v>
      </c>
      <c r="X34" s="8">
        <v>36783960</v>
      </c>
      <c r="Y34" s="8">
        <v>-22847224</v>
      </c>
      <c r="Z34" s="2">
        <v>-62.11</v>
      </c>
      <c r="AA34" s="6">
        <v>86454906</v>
      </c>
    </row>
    <row r="35" spans="1:27" ht="12.75">
      <c r="A35" s="27" t="s">
        <v>61</v>
      </c>
      <c r="B35" s="33"/>
      <c r="C35" s="6">
        <v>381257</v>
      </c>
      <c r="D35" s="6">
        <v>0</v>
      </c>
      <c r="E35" s="7">
        <v>181330</v>
      </c>
      <c r="F35" s="8">
        <v>5796300</v>
      </c>
      <c r="G35" s="8">
        <v>0</v>
      </c>
      <c r="H35" s="8">
        <v>14425</v>
      </c>
      <c r="I35" s="8">
        <v>1389318</v>
      </c>
      <c r="J35" s="8">
        <v>1403743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1403743</v>
      </c>
      <c r="X35" s="8">
        <v>7381</v>
      </c>
      <c r="Y35" s="8">
        <v>1396362</v>
      </c>
      <c r="Z35" s="2">
        <v>18918.33</v>
      </c>
      <c r="AA35" s="6">
        <v>5796300</v>
      </c>
    </row>
    <row r="36" spans="1:27" ht="12.75">
      <c r="A36" s="44" t="s">
        <v>62</v>
      </c>
      <c r="B36" s="36"/>
      <c r="C36" s="37">
        <f aca="true" t="shared" si="1" ref="C36:Y36">SUM(C25:C35)</f>
        <v>833358723</v>
      </c>
      <c r="D36" s="37">
        <f>SUM(D25:D35)</f>
        <v>0</v>
      </c>
      <c r="E36" s="38">
        <f t="shared" si="1"/>
        <v>941225936</v>
      </c>
      <c r="F36" s="39">
        <f t="shared" si="1"/>
        <v>945189206</v>
      </c>
      <c r="G36" s="39">
        <f t="shared" si="1"/>
        <v>26341219</v>
      </c>
      <c r="H36" s="39">
        <f t="shared" si="1"/>
        <v>64305373</v>
      </c>
      <c r="I36" s="39">
        <f t="shared" si="1"/>
        <v>76763496</v>
      </c>
      <c r="J36" s="39">
        <f t="shared" si="1"/>
        <v>167410088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167410088</v>
      </c>
      <c r="X36" s="39">
        <f t="shared" si="1"/>
        <v>203733060</v>
      </c>
      <c r="Y36" s="39">
        <f t="shared" si="1"/>
        <v>-36322972</v>
      </c>
      <c r="Z36" s="40">
        <f>+IF(X36&lt;&gt;0,+(Y36/X36)*100,0)</f>
        <v>-17.828707819928685</v>
      </c>
      <c r="AA36" s="37">
        <f>SUM(AA25:AA35)</f>
        <v>945189206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42502084</v>
      </c>
      <c r="D38" s="50">
        <f>+D22-D36</f>
        <v>0</v>
      </c>
      <c r="E38" s="51">
        <f t="shared" si="2"/>
        <v>-80872093</v>
      </c>
      <c r="F38" s="52">
        <f t="shared" si="2"/>
        <v>-80872093</v>
      </c>
      <c r="G38" s="52">
        <f t="shared" si="2"/>
        <v>88701517</v>
      </c>
      <c r="H38" s="52">
        <f t="shared" si="2"/>
        <v>4598370</v>
      </c>
      <c r="I38" s="52">
        <f t="shared" si="2"/>
        <v>-10250299</v>
      </c>
      <c r="J38" s="52">
        <f t="shared" si="2"/>
        <v>83049588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83049588</v>
      </c>
      <c r="X38" s="52">
        <f>IF(F22=F36,0,X22-X36)</f>
        <v>41306270</v>
      </c>
      <c r="Y38" s="52">
        <f t="shared" si="2"/>
        <v>41743318</v>
      </c>
      <c r="Z38" s="53">
        <f>+IF(X38&lt;&gt;0,+(Y38/X38)*100,0)</f>
        <v>101.05806697143073</v>
      </c>
      <c r="AA38" s="50">
        <f>+AA22-AA36</f>
        <v>-80872093</v>
      </c>
    </row>
    <row r="39" spans="1:27" ht="12.75">
      <c r="A39" s="27" t="s">
        <v>64</v>
      </c>
      <c r="B39" s="33"/>
      <c r="C39" s="6">
        <v>63694519</v>
      </c>
      <c r="D39" s="6">
        <v>0</v>
      </c>
      <c r="E39" s="7">
        <v>31455400</v>
      </c>
      <c r="F39" s="8">
        <v>44810615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7659576</v>
      </c>
      <c r="Y39" s="8">
        <v>-7659576</v>
      </c>
      <c r="Z39" s="2">
        <v>-100</v>
      </c>
      <c r="AA39" s="6">
        <v>44810615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8000000</v>
      </c>
      <c r="F41" s="8">
        <v>9853600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9853600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106196603</v>
      </c>
      <c r="D42" s="59">
        <f>SUM(D38:D41)</f>
        <v>0</v>
      </c>
      <c r="E42" s="60">
        <f t="shared" si="3"/>
        <v>-41416693</v>
      </c>
      <c r="F42" s="61">
        <f t="shared" si="3"/>
        <v>-26207878</v>
      </c>
      <c r="G42" s="61">
        <f t="shared" si="3"/>
        <v>88701517</v>
      </c>
      <c r="H42" s="61">
        <f t="shared" si="3"/>
        <v>4598370</v>
      </c>
      <c r="I42" s="61">
        <f t="shared" si="3"/>
        <v>-10250299</v>
      </c>
      <c r="J42" s="61">
        <f t="shared" si="3"/>
        <v>83049588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83049588</v>
      </c>
      <c r="X42" s="61">
        <f t="shared" si="3"/>
        <v>48965846</v>
      </c>
      <c r="Y42" s="61">
        <f t="shared" si="3"/>
        <v>34083742</v>
      </c>
      <c r="Z42" s="62">
        <f>+IF(X42&lt;&gt;0,+(Y42/X42)*100,0)</f>
        <v>69.60717476422239</v>
      </c>
      <c r="AA42" s="59">
        <f>SUM(AA38:AA41)</f>
        <v>-26207878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106196603</v>
      </c>
      <c r="D44" s="67">
        <f>+D42-D43</f>
        <v>0</v>
      </c>
      <c r="E44" s="68">
        <f t="shared" si="4"/>
        <v>-41416693</v>
      </c>
      <c r="F44" s="69">
        <f t="shared" si="4"/>
        <v>-26207878</v>
      </c>
      <c r="G44" s="69">
        <f t="shared" si="4"/>
        <v>88701517</v>
      </c>
      <c r="H44" s="69">
        <f t="shared" si="4"/>
        <v>4598370</v>
      </c>
      <c r="I44" s="69">
        <f t="shared" si="4"/>
        <v>-10250299</v>
      </c>
      <c r="J44" s="69">
        <f t="shared" si="4"/>
        <v>83049588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83049588</v>
      </c>
      <c r="X44" s="69">
        <f t="shared" si="4"/>
        <v>48965846</v>
      </c>
      <c r="Y44" s="69">
        <f t="shared" si="4"/>
        <v>34083742</v>
      </c>
      <c r="Z44" s="70">
        <f>+IF(X44&lt;&gt;0,+(Y44/X44)*100,0)</f>
        <v>69.60717476422239</v>
      </c>
      <c r="AA44" s="67">
        <f>+AA42-AA43</f>
        <v>-26207878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106196603</v>
      </c>
      <c r="D46" s="59">
        <f>SUM(D44:D45)</f>
        <v>0</v>
      </c>
      <c r="E46" s="60">
        <f t="shared" si="5"/>
        <v>-41416693</v>
      </c>
      <c r="F46" s="61">
        <f t="shared" si="5"/>
        <v>-26207878</v>
      </c>
      <c r="G46" s="61">
        <f t="shared" si="5"/>
        <v>88701517</v>
      </c>
      <c r="H46" s="61">
        <f t="shared" si="5"/>
        <v>4598370</v>
      </c>
      <c r="I46" s="61">
        <f t="shared" si="5"/>
        <v>-10250299</v>
      </c>
      <c r="J46" s="61">
        <f t="shared" si="5"/>
        <v>83049588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83049588</v>
      </c>
      <c r="X46" s="61">
        <f t="shared" si="5"/>
        <v>48965846</v>
      </c>
      <c r="Y46" s="61">
        <f t="shared" si="5"/>
        <v>34083742</v>
      </c>
      <c r="Z46" s="62">
        <f>+IF(X46&lt;&gt;0,+(Y46/X46)*100,0)</f>
        <v>69.60717476422239</v>
      </c>
      <c r="AA46" s="59">
        <f>SUM(AA44:AA45)</f>
        <v>-26207878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106196603</v>
      </c>
      <c r="D48" s="75">
        <f>SUM(D46:D47)</f>
        <v>0</v>
      </c>
      <c r="E48" s="76">
        <f t="shared" si="6"/>
        <v>-41416693</v>
      </c>
      <c r="F48" s="77">
        <f t="shared" si="6"/>
        <v>-26207878</v>
      </c>
      <c r="G48" s="77">
        <f t="shared" si="6"/>
        <v>88701517</v>
      </c>
      <c r="H48" s="78">
        <f t="shared" si="6"/>
        <v>4598370</v>
      </c>
      <c r="I48" s="78">
        <f t="shared" si="6"/>
        <v>-10250299</v>
      </c>
      <c r="J48" s="78">
        <f t="shared" si="6"/>
        <v>83049588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83049588</v>
      </c>
      <c r="X48" s="78">
        <f t="shared" si="6"/>
        <v>48965846</v>
      </c>
      <c r="Y48" s="78">
        <f t="shared" si="6"/>
        <v>34083742</v>
      </c>
      <c r="Z48" s="79">
        <f>+IF(X48&lt;&gt;0,+(Y48/X48)*100,0)</f>
        <v>69.60717476422239</v>
      </c>
      <c r="AA48" s="80">
        <f>SUM(AA46:AA47)</f>
        <v>-26207878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79973021</v>
      </c>
      <c r="D5" s="6">
        <v>0</v>
      </c>
      <c r="E5" s="7">
        <v>85128673</v>
      </c>
      <c r="F5" s="8">
        <v>85128673</v>
      </c>
      <c r="G5" s="8">
        <v>7393704</v>
      </c>
      <c r="H5" s="8">
        <v>15487833</v>
      </c>
      <c r="I5" s="8">
        <v>9238052</v>
      </c>
      <c r="J5" s="8">
        <v>32119589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32119589</v>
      </c>
      <c r="X5" s="8">
        <v>25314680</v>
      </c>
      <c r="Y5" s="8">
        <v>6804909</v>
      </c>
      <c r="Z5" s="2">
        <v>26.88</v>
      </c>
      <c r="AA5" s="6">
        <v>85128673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219016173</v>
      </c>
      <c r="D7" s="6">
        <v>0</v>
      </c>
      <c r="E7" s="7">
        <v>235448931</v>
      </c>
      <c r="F7" s="8">
        <v>235448931</v>
      </c>
      <c r="G7" s="8">
        <v>21527563</v>
      </c>
      <c r="H7" s="8">
        <v>20873084</v>
      </c>
      <c r="I7" s="8">
        <v>19025558</v>
      </c>
      <c r="J7" s="8">
        <v>61426205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61426205</v>
      </c>
      <c r="X7" s="8">
        <v>62535219</v>
      </c>
      <c r="Y7" s="8">
        <v>-1109014</v>
      </c>
      <c r="Z7" s="2">
        <v>-1.77</v>
      </c>
      <c r="AA7" s="6">
        <v>235448931</v>
      </c>
    </row>
    <row r="8" spans="1:27" ht="12.75">
      <c r="A8" s="29" t="s">
        <v>35</v>
      </c>
      <c r="B8" s="28"/>
      <c r="C8" s="6">
        <v>41458718</v>
      </c>
      <c r="D8" s="6">
        <v>0</v>
      </c>
      <c r="E8" s="7">
        <v>46903798</v>
      </c>
      <c r="F8" s="8">
        <v>46903798</v>
      </c>
      <c r="G8" s="8">
        <v>2891471</v>
      </c>
      <c r="H8" s="8">
        <v>3422218</v>
      </c>
      <c r="I8" s="8">
        <v>3279653</v>
      </c>
      <c r="J8" s="8">
        <v>9593342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9593342</v>
      </c>
      <c r="X8" s="8">
        <v>7410377</v>
      </c>
      <c r="Y8" s="8">
        <v>2182965</v>
      </c>
      <c r="Z8" s="2">
        <v>29.46</v>
      </c>
      <c r="AA8" s="6">
        <v>46903798</v>
      </c>
    </row>
    <row r="9" spans="1:27" ht="12.75">
      <c r="A9" s="29" t="s">
        <v>36</v>
      </c>
      <c r="B9" s="28"/>
      <c r="C9" s="6">
        <v>26506262</v>
      </c>
      <c r="D9" s="6">
        <v>0</v>
      </c>
      <c r="E9" s="7">
        <v>28509209</v>
      </c>
      <c r="F9" s="8">
        <v>28509209</v>
      </c>
      <c r="G9" s="8">
        <v>2367222</v>
      </c>
      <c r="H9" s="8">
        <v>2532944</v>
      </c>
      <c r="I9" s="8">
        <v>2164556</v>
      </c>
      <c r="J9" s="8">
        <v>7064722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7064722</v>
      </c>
      <c r="X9" s="8">
        <v>7112441</v>
      </c>
      <c r="Y9" s="8">
        <v>-47719</v>
      </c>
      <c r="Z9" s="2">
        <v>-0.67</v>
      </c>
      <c r="AA9" s="6">
        <v>28509209</v>
      </c>
    </row>
    <row r="10" spans="1:27" ht="12.75">
      <c r="A10" s="29" t="s">
        <v>37</v>
      </c>
      <c r="B10" s="28"/>
      <c r="C10" s="6">
        <v>18376799</v>
      </c>
      <c r="D10" s="6">
        <v>0</v>
      </c>
      <c r="E10" s="7">
        <v>20404864</v>
      </c>
      <c r="F10" s="30">
        <v>20404864</v>
      </c>
      <c r="G10" s="30">
        <v>1734412</v>
      </c>
      <c r="H10" s="30">
        <v>1837198</v>
      </c>
      <c r="I10" s="30">
        <v>2429829</v>
      </c>
      <c r="J10" s="30">
        <v>6001439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6001439</v>
      </c>
      <c r="X10" s="30">
        <v>5101215</v>
      </c>
      <c r="Y10" s="30">
        <v>900224</v>
      </c>
      <c r="Z10" s="31">
        <v>17.65</v>
      </c>
      <c r="AA10" s="32">
        <v>20404864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3646065</v>
      </c>
      <c r="D12" s="6">
        <v>0</v>
      </c>
      <c r="E12" s="7">
        <v>3586015</v>
      </c>
      <c r="F12" s="8">
        <v>3586015</v>
      </c>
      <c r="G12" s="8">
        <v>238595</v>
      </c>
      <c r="H12" s="8">
        <v>261259</v>
      </c>
      <c r="I12" s="8">
        <v>402050</v>
      </c>
      <c r="J12" s="8">
        <v>901904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901904</v>
      </c>
      <c r="X12" s="8">
        <v>760175</v>
      </c>
      <c r="Y12" s="8">
        <v>141729</v>
      </c>
      <c r="Z12" s="2">
        <v>18.64</v>
      </c>
      <c r="AA12" s="6">
        <v>3586015</v>
      </c>
    </row>
    <row r="13" spans="1:27" ht="12.75">
      <c r="A13" s="27" t="s">
        <v>40</v>
      </c>
      <c r="B13" s="33"/>
      <c r="C13" s="6">
        <v>20215070</v>
      </c>
      <c r="D13" s="6">
        <v>0</v>
      </c>
      <c r="E13" s="7">
        <v>17300150</v>
      </c>
      <c r="F13" s="8">
        <v>17300150</v>
      </c>
      <c r="G13" s="8">
        <v>2</v>
      </c>
      <c r="H13" s="8">
        <v>35627</v>
      </c>
      <c r="I13" s="8">
        <v>34101</v>
      </c>
      <c r="J13" s="8">
        <v>69730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69730</v>
      </c>
      <c r="X13" s="8">
        <v>75000</v>
      </c>
      <c r="Y13" s="8">
        <v>-5270</v>
      </c>
      <c r="Z13" s="2">
        <v>-7.03</v>
      </c>
      <c r="AA13" s="6">
        <v>17300150</v>
      </c>
    </row>
    <row r="14" spans="1:27" ht="12.75">
      <c r="A14" s="27" t="s">
        <v>41</v>
      </c>
      <c r="B14" s="33"/>
      <c r="C14" s="6">
        <v>1748686</v>
      </c>
      <c r="D14" s="6">
        <v>0</v>
      </c>
      <c r="E14" s="7">
        <v>1482678</v>
      </c>
      <c r="F14" s="8">
        <v>1482678</v>
      </c>
      <c r="G14" s="8">
        <v>135635</v>
      </c>
      <c r="H14" s="8">
        <v>153590</v>
      </c>
      <c r="I14" s="8">
        <v>157690</v>
      </c>
      <c r="J14" s="8">
        <v>446915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446915</v>
      </c>
      <c r="X14" s="8">
        <v>383694</v>
      </c>
      <c r="Y14" s="8">
        <v>63221</v>
      </c>
      <c r="Z14" s="2">
        <v>16.48</v>
      </c>
      <c r="AA14" s="6">
        <v>1482678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17351387</v>
      </c>
      <c r="D16" s="6">
        <v>0</v>
      </c>
      <c r="E16" s="7">
        <v>28235588</v>
      </c>
      <c r="F16" s="8">
        <v>28235588</v>
      </c>
      <c r="G16" s="8">
        <v>419327</v>
      </c>
      <c r="H16" s="8">
        <v>278119</v>
      </c>
      <c r="I16" s="8">
        <v>285505</v>
      </c>
      <c r="J16" s="8">
        <v>982951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982951</v>
      </c>
      <c r="X16" s="8">
        <v>1608897</v>
      </c>
      <c r="Y16" s="8">
        <v>-625946</v>
      </c>
      <c r="Z16" s="2">
        <v>-38.91</v>
      </c>
      <c r="AA16" s="6">
        <v>28235588</v>
      </c>
    </row>
    <row r="17" spans="1:27" ht="12.75">
      <c r="A17" s="27" t="s">
        <v>44</v>
      </c>
      <c r="B17" s="33"/>
      <c r="C17" s="6">
        <v>3768207</v>
      </c>
      <c r="D17" s="6">
        <v>0</v>
      </c>
      <c r="E17" s="7">
        <v>3475280</v>
      </c>
      <c r="F17" s="8">
        <v>3475280</v>
      </c>
      <c r="G17" s="8">
        <v>302169</v>
      </c>
      <c r="H17" s="8">
        <v>315648</v>
      </c>
      <c r="I17" s="8">
        <v>332147</v>
      </c>
      <c r="J17" s="8">
        <v>949964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949964</v>
      </c>
      <c r="X17" s="8">
        <v>897269</v>
      </c>
      <c r="Y17" s="8">
        <v>52695</v>
      </c>
      <c r="Z17" s="2">
        <v>5.87</v>
      </c>
      <c r="AA17" s="6">
        <v>3475280</v>
      </c>
    </row>
    <row r="18" spans="1:27" ht="12.75">
      <c r="A18" s="29" t="s">
        <v>45</v>
      </c>
      <c r="B18" s="28"/>
      <c r="C18" s="6">
        <v>3558400</v>
      </c>
      <c r="D18" s="6">
        <v>0</v>
      </c>
      <c r="E18" s="7">
        <v>2939080</v>
      </c>
      <c r="F18" s="8">
        <v>2939080</v>
      </c>
      <c r="G18" s="8">
        <v>296546</v>
      </c>
      <c r="H18" s="8">
        <v>340962</v>
      </c>
      <c r="I18" s="8">
        <v>339624</v>
      </c>
      <c r="J18" s="8">
        <v>977132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977132</v>
      </c>
      <c r="X18" s="8">
        <v>792470</v>
      </c>
      <c r="Y18" s="8">
        <v>184662</v>
      </c>
      <c r="Z18" s="2">
        <v>23.3</v>
      </c>
      <c r="AA18" s="6">
        <v>2939080</v>
      </c>
    </row>
    <row r="19" spans="1:27" ht="12.75">
      <c r="A19" s="27" t="s">
        <v>46</v>
      </c>
      <c r="B19" s="33"/>
      <c r="C19" s="6">
        <v>93847284</v>
      </c>
      <c r="D19" s="6">
        <v>0</v>
      </c>
      <c r="E19" s="7">
        <v>103246002</v>
      </c>
      <c r="F19" s="8">
        <v>103246002</v>
      </c>
      <c r="G19" s="8">
        <v>24698000</v>
      </c>
      <c r="H19" s="8">
        <v>0</v>
      </c>
      <c r="I19" s="8">
        <v>0</v>
      </c>
      <c r="J19" s="8">
        <v>24698000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24698000</v>
      </c>
      <c r="X19" s="8">
        <v>31057450</v>
      </c>
      <c r="Y19" s="8">
        <v>-6359450</v>
      </c>
      <c r="Z19" s="2">
        <v>-20.48</v>
      </c>
      <c r="AA19" s="6">
        <v>103246002</v>
      </c>
    </row>
    <row r="20" spans="1:27" ht="12.75">
      <c r="A20" s="27" t="s">
        <v>47</v>
      </c>
      <c r="B20" s="33"/>
      <c r="C20" s="6">
        <v>25932616</v>
      </c>
      <c r="D20" s="6">
        <v>0</v>
      </c>
      <c r="E20" s="7">
        <v>16865959</v>
      </c>
      <c r="F20" s="30">
        <v>16865959</v>
      </c>
      <c r="G20" s="30">
        <v>1475086</v>
      </c>
      <c r="H20" s="30">
        <v>1990608</v>
      </c>
      <c r="I20" s="30">
        <v>1561055</v>
      </c>
      <c r="J20" s="30">
        <v>5026749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5026749</v>
      </c>
      <c r="X20" s="30">
        <v>3382437</v>
      </c>
      <c r="Y20" s="30">
        <v>1644312</v>
      </c>
      <c r="Z20" s="31">
        <v>48.61</v>
      </c>
      <c r="AA20" s="32">
        <v>16865959</v>
      </c>
    </row>
    <row r="21" spans="1:27" ht="12.75">
      <c r="A21" s="27" t="s">
        <v>48</v>
      </c>
      <c r="B21" s="33"/>
      <c r="C21" s="6">
        <v>419152</v>
      </c>
      <c r="D21" s="6">
        <v>0</v>
      </c>
      <c r="E21" s="7">
        <v>200000</v>
      </c>
      <c r="F21" s="8">
        <v>200000</v>
      </c>
      <c r="G21" s="8">
        <v>0</v>
      </c>
      <c r="H21" s="8">
        <v>418150</v>
      </c>
      <c r="I21" s="34">
        <v>139385</v>
      </c>
      <c r="J21" s="8">
        <v>557535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557535</v>
      </c>
      <c r="X21" s="8"/>
      <c r="Y21" s="8">
        <v>557535</v>
      </c>
      <c r="Z21" s="2">
        <v>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555817840</v>
      </c>
      <c r="D22" s="37">
        <f>SUM(D5:D21)</f>
        <v>0</v>
      </c>
      <c r="E22" s="38">
        <f t="shared" si="0"/>
        <v>593726227</v>
      </c>
      <c r="F22" s="39">
        <f t="shared" si="0"/>
        <v>593726227</v>
      </c>
      <c r="G22" s="39">
        <f t="shared" si="0"/>
        <v>63479732</v>
      </c>
      <c r="H22" s="39">
        <f t="shared" si="0"/>
        <v>47947240</v>
      </c>
      <c r="I22" s="39">
        <f t="shared" si="0"/>
        <v>39389205</v>
      </c>
      <c r="J22" s="39">
        <f t="shared" si="0"/>
        <v>150816177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150816177</v>
      </c>
      <c r="X22" s="39">
        <f t="shared" si="0"/>
        <v>146431324</v>
      </c>
      <c r="Y22" s="39">
        <f t="shared" si="0"/>
        <v>4384853</v>
      </c>
      <c r="Z22" s="40">
        <f>+IF(X22&lt;&gt;0,+(Y22/X22)*100,0)</f>
        <v>2.9944774657640876</v>
      </c>
      <c r="AA22" s="37">
        <f>SUM(AA5:AA21)</f>
        <v>593726227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156127393</v>
      </c>
      <c r="D25" s="6">
        <v>0</v>
      </c>
      <c r="E25" s="7">
        <v>175657185</v>
      </c>
      <c r="F25" s="8">
        <v>175657185</v>
      </c>
      <c r="G25" s="8">
        <v>11022230</v>
      </c>
      <c r="H25" s="8">
        <v>12245627</v>
      </c>
      <c r="I25" s="8">
        <v>12242046</v>
      </c>
      <c r="J25" s="8">
        <v>35509903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35509903</v>
      </c>
      <c r="X25" s="8">
        <v>37841412</v>
      </c>
      <c r="Y25" s="8">
        <v>-2331509</v>
      </c>
      <c r="Z25" s="2">
        <v>-6.16</v>
      </c>
      <c r="AA25" s="6">
        <v>175657185</v>
      </c>
    </row>
    <row r="26" spans="1:27" ht="12.75">
      <c r="A26" s="29" t="s">
        <v>52</v>
      </c>
      <c r="B26" s="28"/>
      <c r="C26" s="6">
        <v>8643929</v>
      </c>
      <c r="D26" s="6">
        <v>0</v>
      </c>
      <c r="E26" s="7">
        <v>9242740</v>
      </c>
      <c r="F26" s="8">
        <v>9242740</v>
      </c>
      <c r="G26" s="8">
        <v>720327</v>
      </c>
      <c r="H26" s="8">
        <v>722549</v>
      </c>
      <c r="I26" s="8">
        <v>723607</v>
      </c>
      <c r="J26" s="8">
        <v>2166483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2166483</v>
      </c>
      <c r="X26" s="8">
        <v>2041962</v>
      </c>
      <c r="Y26" s="8">
        <v>124521</v>
      </c>
      <c r="Z26" s="2">
        <v>6.1</v>
      </c>
      <c r="AA26" s="6">
        <v>9242740</v>
      </c>
    </row>
    <row r="27" spans="1:27" ht="12.75">
      <c r="A27" s="29" t="s">
        <v>53</v>
      </c>
      <c r="B27" s="28"/>
      <c r="C27" s="6">
        <v>10488115</v>
      </c>
      <c r="D27" s="6">
        <v>0</v>
      </c>
      <c r="E27" s="7">
        <v>17982888</v>
      </c>
      <c r="F27" s="8">
        <v>17982888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17982888</v>
      </c>
    </row>
    <row r="28" spans="1:27" ht="12.75">
      <c r="A28" s="29" t="s">
        <v>54</v>
      </c>
      <c r="B28" s="28"/>
      <c r="C28" s="6">
        <v>73760856</v>
      </c>
      <c r="D28" s="6">
        <v>0</v>
      </c>
      <c r="E28" s="7">
        <v>83677714</v>
      </c>
      <c r="F28" s="8">
        <v>83677714</v>
      </c>
      <c r="G28" s="8">
        <v>0</v>
      </c>
      <c r="H28" s="8">
        <v>13529622</v>
      </c>
      <c r="I28" s="8">
        <v>6764811</v>
      </c>
      <c r="J28" s="8">
        <v>20294433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20294433</v>
      </c>
      <c r="X28" s="8">
        <v>20294427</v>
      </c>
      <c r="Y28" s="8">
        <v>6</v>
      </c>
      <c r="Z28" s="2">
        <v>0</v>
      </c>
      <c r="AA28" s="6">
        <v>83677714</v>
      </c>
    </row>
    <row r="29" spans="1:27" ht="12.75">
      <c r="A29" s="29" t="s">
        <v>55</v>
      </c>
      <c r="B29" s="28"/>
      <c r="C29" s="6">
        <v>14483509</v>
      </c>
      <c r="D29" s="6">
        <v>0</v>
      </c>
      <c r="E29" s="7">
        <v>13923185</v>
      </c>
      <c r="F29" s="8">
        <v>13923185</v>
      </c>
      <c r="G29" s="8">
        <v>0</v>
      </c>
      <c r="H29" s="8">
        <v>1601</v>
      </c>
      <c r="I29" s="8">
        <v>1557</v>
      </c>
      <c r="J29" s="8">
        <v>3158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3158</v>
      </c>
      <c r="X29" s="8">
        <v>28656</v>
      </c>
      <c r="Y29" s="8">
        <v>-25498</v>
      </c>
      <c r="Z29" s="2">
        <v>-88.98</v>
      </c>
      <c r="AA29" s="6">
        <v>13923185</v>
      </c>
    </row>
    <row r="30" spans="1:27" ht="12.75">
      <c r="A30" s="29" t="s">
        <v>56</v>
      </c>
      <c r="B30" s="28"/>
      <c r="C30" s="6">
        <v>187832392</v>
      </c>
      <c r="D30" s="6">
        <v>0</v>
      </c>
      <c r="E30" s="7">
        <v>212388100</v>
      </c>
      <c r="F30" s="8">
        <v>212388100</v>
      </c>
      <c r="G30" s="8">
        <v>0</v>
      </c>
      <c r="H30" s="8">
        <v>26838337</v>
      </c>
      <c r="I30" s="8">
        <v>19006080</v>
      </c>
      <c r="J30" s="8">
        <v>45844417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45844417</v>
      </c>
      <c r="X30" s="8">
        <v>46227099</v>
      </c>
      <c r="Y30" s="8">
        <v>-382682</v>
      </c>
      <c r="Z30" s="2">
        <v>-0.83</v>
      </c>
      <c r="AA30" s="6">
        <v>212388100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3661461</v>
      </c>
      <c r="D32" s="6">
        <v>0</v>
      </c>
      <c r="E32" s="7">
        <v>4239109</v>
      </c>
      <c r="F32" s="8">
        <v>4239109</v>
      </c>
      <c r="G32" s="8">
        <v>274997</v>
      </c>
      <c r="H32" s="8">
        <v>280195</v>
      </c>
      <c r="I32" s="8">
        <v>321709</v>
      </c>
      <c r="J32" s="8">
        <v>876901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876901</v>
      </c>
      <c r="X32" s="8">
        <v>976376</v>
      </c>
      <c r="Y32" s="8">
        <v>-99475</v>
      </c>
      <c r="Z32" s="2">
        <v>-10.19</v>
      </c>
      <c r="AA32" s="6">
        <v>4239109</v>
      </c>
    </row>
    <row r="33" spans="1:27" ht="12.75">
      <c r="A33" s="29" t="s">
        <v>59</v>
      </c>
      <c r="B33" s="28"/>
      <c r="C33" s="6">
        <v>2033134</v>
      </c>
      <c r="D33" s="6">
        <v>0</v>
      </c>
      <c r="E33" s="7">
        <v>2136780</v>
      </c>
      <c r="F33" s="8">
        <v>2136780</v>
      </c>
      <c r="G33" s="8">
        <v>67214</v>
      </c>
      <c r="H33" s="8">
        <v>177674</v>
      </c>
      <c r="I33" s="8">
        <v>148492</v>
      </c>
      <c r="J33" s="8">
        <v>393380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393380</v>
      </c>
      <c r="X33" s="8">
        <v>384270</v>
      </c>
      <c r="Y33" s="8">
        <v>9110</v>
      </c>
      <c r="Z33" s="2">
        <v>2.37</v>
      </c>
      <c r="AA33" s="6">
        <v>2136780</v>
      </c>
    </row>
    <row r="34" spans="1:27" ht="12.75">
      <c r="A34" s="29" t="s">
        <v>60</v>
      </c>
      <c r="B34" s="28"/>
      <c r="C34" s="6">
        <v>94155978</v>
      </c>
      <c r="D34" s="6">
        <v>0</v>
      </c>
      <c r="E34" s="7">
        <v>119739667</v>
      </c>
      <c r="F34" s="8">
        <v>119739667</v>
      </c>
      <c r="G34" s="8">
        <v>4570720</v>
      </c>
      <c r="H34" s="8">
        <v>6302099</v>
      </c>
      <c r="I34" s="8">
        <v>6211618</v>
      </c>
      <c r="J34" s="8">
        <v>17084437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17084437</v>
      </c>
      <c r="X34" s="8">
        <v>29348005</v>
      </c>
      <c r="Y34" s="8">
        <v>-12263568</v>
      </c>
      <c r="Z34" s="2">
        <v>-41.79</v>
      </c>
      <c r="AA34" s="6">
        <v>119739667</v>
      </c>
    </row>
    <row r="35" spans="1:27" ht="12.75">
      <c r="A35" s="27" t="s">
        <v>61</v>
      </c>
      <c r="B35" s="33"/>
      <c r="C35" s="6">
        <v>4271107</v>
      </c>
      <c r="D35" s="6">
        <v>0</v>
      </c>
      <c r="E35" s="7">
        <v>2251362</v>
      </c>
      <c r="F35" s="8">
        <v>2251362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2251362</v>
      </c>
    </row>
    <row r="36" spans="1:27" ht="12.75">
      <c r="A36" s="44" t="s">
        <v>62</v>
      </c>
      <c r="B36" s="36"/>
      <c r="C36" s="37">
        <f aca="true" t="shared" si="1" ref="C36:Y36">SUM(C25:C35)</f>
        <v>555457874</v>
      </c>
      <c r="D36" s="37">
        <f>SUM(D25:D35)</f>
        <v>0</v>
      </c>
      <c r="E36" s="38">
        <f t="shared" si="1"/>
        <v>641238730</v>
      </c>
      <c r="F36" s="39">
        <f t="shared" si="1"/>
        <v>641238730</v>
      </c>
      <c r="G36" s="39">
        <f t="shared" si="1"/>
        <v>16655488</v>
      </c>
      <c r="H36" s="39">
        <f t="shared" si="1"/>
        <v>60097704</v>
      </c>
      <c r="I36" s="39">
        <f t="shared" si="1"/>
        <v>45419920</v>
      </c>
      <c r="J36" s="39">
        <f t="shared" si="1"/>
        <v>122173112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122173112</v>
      </c>
      <c r="X36" s="39">
        <f t="shared" si="1"/>
        <v>137142207</v>
      </c>
      <c r="Y36" s="39">
        <f t="shared" si="1"/>
        <v>-14969095</v>
      </c>
      <c r="Z36" s="40">
        <f>+IF(X36&lt;&gt;0,+(Y36/X36)*100,0)</f>
        <v>-10.915016848168413</v>
      </c>
      <c r="AA36" s="37">
        <f>SUM(AA25:AA35)</f>
        <v>641238730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359966</v>
      </c>
      <c r="D38" s="50">
        <f>+D22-D36</f>
        <v>0</v>
      </c>
      <c r="E38" s="51">
        <f t="shared" si="2"/>
        <v>-47512503</v>
      </c>
      <c r="F38" s="52">
        <f t="shared" si="2"/>
        <v>-47512503</v>
      </c>
      <c r="G38" s="52">
        <f t="shared" si="2"/>
        <v>46824244</v>
      </c>
      <c r="H38" s="52">
        <f t="shared" si="2"/>
        <v>-12150464</v>
      </c>
      <c r="I38" s="52">
        <f t="shared" si="2"/>
        <v>-6030715</v>
      </c>
      <c r="J38" s="52">
        <f t="shared" si="2"/>
        <v>28643065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28643065</v>
      </c>
      <c r="X38" s="52">
        <f>IF(F22=F36,0,X22-X36)</f>
        <v>9289117</v>
      </c>
      <c r="Y38" s="52">
        <f t="shared" si="2"/>
        <v>19353948</v>
      </c>
      <c r="Z38" s="53">
        <f>+IF(X38&lt;&gt;0,+(Y38/X38)*100,0)</f>
        <v>208.3507829646241</v>
      </c>
      <c r="AA38" s="50">
        <f>+AA22-AA36</f>
        <v>-47512503</v>
      </c>
    </row>
    <row r="39" spans="1:27" ht="12.75">
      <c r="A39" s="27" t="s">
        <v>64</v>
      </c>
      <c r="B39" s="33"/>
      <c r="C39" s="6">
        <v>57048978</v>
      </c>
      <c r="D39" s="6">
        <v>0</v>
      </c>
      <c r="E39" s="7">
        <v>34714649</v>
      </c>
      <c r="F39" s="8">
        <v>34714649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10193231</v>
      </c>
      <c r="Y39" s="8">
        <v>-10193231</v>
      </c>
      <c r="Z39" s="2">
        <v>-100</v>
      </c>
      <c r="AA39" s="6">
        <v>34714649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57408944</v>
      </c>
      <c r="D42" s="59">
        <f>SUM(D38:D41)</f>
        <v>0</v>
      </c>
      <c r="E42" s="60">
        <f t="shared" si="3"/>
        <v>-12797854</v>
      </c>
      <c r="F42" s="61">
        <f t="shared" si="3"/>
        <v>-12797854</v>
      </c>
      <c r="G42" s="61">
        <f t="shared" si="3"/>
        <v>46824244</v>
      </c>
      <c r="H42" s="61">
        <f t="shared" si="3"/>
        <v>-12150464</v>
      </c>
      <c r="I42" s="61">
        <f t="shared" si="3"/>
        <v>-6030715</v>
      </c>
      <c r="J42" s="61">
        <f t="shared" si="3"/>
        <v>28643065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28643065</v>
      </c>
      <c r="X42" s="61">
        <f t="shared" si="3"/>
        <v>19482348</v>
      </c>
      <c r="Y42" s="61">
        <f t="shared" si="3"/>
        <v>9160717</v>
      </c>
      <c r="Z42" s="62">
        <f>+IF(X42&lt;&gt;0,+(Y42/X42)*100,0)</f>
        <v>47.02060039169817</v>
      </c>
      <c r="AA42" s="59">
        <f>SUM(AA38:AA41)</f>
        <v>-12797854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57408944</v>
      </c>
      <c r="D44" s="67">
        <f>+D42-D43</f>
        <v>0</v>
      </c>
      <c r="E44" s="68">
        <f t="shared" si="4"/>
        <v>-12797854</v>
      </c>
      <c r="F44" s="69">
        <f t="shared" si="4"/>
        <v>-12797854</v>
      </c>
      <c r="G44" s="69">
        <f t="shared" si="4"/>
        <v>46824244</v>
      </c>
      <c r="H44" s="69">
        <f t="shared" si="4"/>
        <v>-12150464</v>
      </c>
      <c r="I44" s="69">
        <f t="shared" si="4"/>
        <v>-6030715</v>
      </c>
      <c r="J44" s="69">
        <f t="shared" si="4"/>
        <v>28643065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28643065</v>
      </c>
      <c r="X44" s="69">
        <f t="shared" si="4"/>
        <v>19482348</v>
      </c>
      <c r="Y44" s="69">
        <f t="shared" si="4"/>
        <v>9160717</v>
      </c>
      <c r="Z44" s="70">
        <f>+IF(X44&lt;&gt;0,+(Y44/X44)*100,0)</f>
        <v>47.02060039169817</v>
      </c>
      <c r="AA44" s="67">
        <f>+AA42-AA43</f>
        <v>-12797854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57408944</v>
      </c>
      <c r="D46" s="59">
        <f>SUM(D44:D45)</f>
        <v>0</v>
      </c>
      <c r="E46" s="60">
        <f t="shared" si="5"/>
        <v>-12797854</v>
      </c>
      <c r="F46" s="61">
        <f t="shared" si="5"/>
        <v>-12797854</v>
      </c>
      <c r="G46" s="61">
        <f t="shared" si="5"/>
        <v>46824244</v>
      </c>
      <c r="H46" s="61">
        <f t="shared" si="5"/>
        <v>-12150464</v>
      </c>
      <c r="I46" s="61">
        <f t="shared" si="5"/>
        <v>-6030715</v>
      </c>
      <c r="J46" s="61">
        <f t="shared" si="5"/>
        <v>28643065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28643065</v>
      </c>
      <c r="X46" s="61">
        <f t="shared" si="5"/>
        <v>19482348</v>
      </c>
      <c r="Y46" s="61">
        <f t="shared" si="5"/>
        <v>9160717</v>
      </c>
      <c r="Z46" s="62">
        <f>+IF(X46&lt;&gt;0,+(Y46/X46)*100,0)</f>
        <v>47.02060039169817</v>
      </c>
      <c r="AA46" s="59">
        <f>SUM(AA44:AA45)</f>
        <v>-12797854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57408944</v>
      </c>
      <c r="D48" s="75">
        <f>SUM(D46:D47)</f>
        <v>0</v>
      </c>
      <c r="E48" s="76">
        <f t="shared" si="6"/>
        <v>-12797854</v>
      </c>
      <c r="F48" s="77">
        <f t="shared" si="6"/>
        <v>-12797854</v>
      </c>
      <c r="G48" s="77">
        <f t="shared" si="6"/>
        <v>46824244</v>
      </c>
      <c r="H48" s="78">
        <f t="shared" si="6"/>
        <v>-12150464</v>
      </c>
      <c r="I48" s="78">
        <f t="shared" si="6"/>
        <v>-6030715</v>
      </c>
      <c r="J48" s="78">
        <f t="shared" si="6"/>
        <v>28643065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28643065</v>
      </c>
      <c r="X48" s="78">
        <f t="shared" si="6"/>
        <v>19482348</v>
      </c>
      <c r="Y48" s="78">
        <f t="shared" si="6"/>
        <v>9160717</v>
      </c>
      <c r="Z48" s="79">
        <f>+IF(X48&lt;&gt;0,+(Y48/X48)*100,0)</f>
        <v>47.02060039169817</v>
      </c>
      <c r="AA48" s="80">
        <f>SUM(AA46:AA47)</f>
        <v>-12797854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113548867</v>
      </c>
      <c r="D8" s="6">
        <v>0</v>
      </c>
      <c r="E8" s="7">
        <v>112744440</v>
      </c>
      <c r="F8" s="8">
        <v>112744440</v>
      </c>
      <c r="G8" s="8">
        <v>4271671</v>
      </c>
      <c r="H8" s="8">
        <v>7960274</v>
      </c>
      <c r="I8" s="8">
        <v>8303901</v>
      </c>
      <c r="J8" s="8">
        <v>20535846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20535846</v>
      </c>
      <c r="X8" s="8">
        <v>28186110</v>
      </c>
      <c r="Y8" s="8">
        <v>-7650264</v>
      </c>
      <c r="Z8" s="2">
        <v>-27.14</v>
      </c>
      <c r="AA8" s="6">
        <v>112744440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326158</v>
      </c>
      <c r="D11" s="6">
        <v>0</v>
      </c>
      <c r="E11" s="7">
        <v>0</v>
      </c>
      <c r="F11" s="8">
        <v>0</v>
      </c>
      <c r="G11" s="8">
        <v>85218</v>
      </c>
      <c r="H11" s="8">
        <v>90405</v>
      </c>
      <c r="I11" s="8">
        <v>76452</v>
      </c>
      <c r="J11" s="8">
        <v>252075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252075</v>
      </c>
      <c r="X11" s="8"/>
      <c r="Y11" s="8">
        <v>252075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3035663</v>
      </c>
      <c r="D12" s="6">
        <v>0</v>
      </c>
      <c r="E12" s="7">
        <v>3304220</v>
      </c>
      <c r="F12" s="8">
        <v>3304220</v>
      </c>
      <c r="G12" s="8">
        <v>172402</v>
      </c>
      <c r="H12" s="8">
        <v>214302</v>
      </c>
      <c r="I12" s="8">
        <v>199428</v>
      </c>
      <c r="J12" s="8">
        <v>586132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586132</v>
      </c>
      <c r="X12" s="8">
        <v>826055</v>
      </c>
      <c r="Y12" s="8">
        <v>-239923</v>
      </c>
      <c r="Z12" s="2">
        <v>-29.04</v>
      </c>
      <c r="AA12" s="6">
        <v>3304220</v>
      </c>
    </row>
    <row r="13" spans="1:27" ht="12.75">
      <c r="A13" s="27" t="s">
        <v>40</v>
      </c>
      <c r="B13" s="33"/>
      <c r="C13" s="6">
        <v>17176155</v>
      </c>
      <c r="D13" s="6">
        <v>0</v>
      </c>
      <c r="E13" s="7">
        <v>8662500</v>
      </c>
      <c r="F13" s="8">
        <v>8662500</v>
      </c>
      <c r="G13" s="8">
        <v>2568</v>
      </c>
      <c r="H13" s="8">
        <v>300881</v>
      </c>
      <c r="I13" s="8">
        <v>289384</v>
      </c>
      <c r="J13" s="8">
        <v>592833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592833</v>
      </c>
      <c r="X13" s="8">
        <v>2165625</v>
      </c>
      <c r="Y13" s="8">
        <v>-1572792</v>
      </c>
      <c r="Z13" s="2">
        <v>-72.63</v>
      </c>
      <c r="AA13" s="6">
        <v>8662500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28090</v>
      </c>
      <c r="F14" s="8">
        <v>28090</v>
      </c>
      <c r="G14" s="8">
        <v>5147</v>
      </c>
      <c r="H14" s="8">
        <v>4944</v>
      </c>
      <c r="I14" s="8">
        <v>5600</v>
      </c>
      <c r="J14" s="8">
        <v>15691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15691</v>
      </c>
      <c r="X14" s="8">
        <v>7023</v>
      </c>
      <c r="Y14" s="8">
        <v>8668</v>
      </c>
      <c r="Z14" s="2">
        <v>123.42</v>
      </c>
      <c r="AA14" s="6">
        <v>28090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20000</v>
      </c>
      <c r="F17" s="8">
        <v>20000</v>
      </c>
      <c r="G17" s="8">
        <v>14160</v>
      </c>
      <c r="H17" s="8">
        <v>16994</v>
      </c>
      <c r="I17" s="8">
        <v>18194</v>
      </c>
      <c r="J17" s="8">
        <v>49348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49348</v>
      </c>
      <c r="X17" s="8">
        <v>5000</v>
      </c>
      <c r="Y17" s="8">
        <v>44348</v>
      </c>
      <c r="Z17" s="2">
        <v>886.96</v>
      </c>
      <c r="AA17" s="6">
        <v>20000</v>
      </c>
    </row>
    <row r="18" spans="1:27" ht="12.75">
      <c r="A18" s="29" t="s">
        <v>45</v>
      </c>
      <c r="B18" s="28"/>
      <c r="C18" s="6">
        <v>146890377</v>
      </c>
      <c r="D18" s="6">
        <v>0</v>
      </c>
      <c r="E18" s="7">
        <v>123470000</v>
      </c>
      <c r="F18" s="8">
        <v>123470000</v>
      </c>
      <c r="G18" s="8">
        <v>13103159</v>
      </c>
      <c r="H18" s="8">
        <v>5409846</v>
      </c>
      <c r="I18" s="8">
        <v>10211914</v>
      </c>
      <c r="J18" s="8">
        <v>28724919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28724919</v>
      </c>
      <c r="X18" s="8">
        <v>31441000</v>
      </c>
      <c r="Y18" s="8">
        <v>-2716081</v>
      </c>
      <c r="Z18" s="2">
        <v>-8.64</v>
      </c>
      <c r="AA18" s="6">
        <v>123470000</v>
      </c>
    </row>
    <row r="19" spans="1:27" ht="12.75">
      <c r="A19" s="27" t="s">
        <v>46</v>
      </c>
      <c r="B19" s="33"/>
      <c r="C19" s="6">
        <v>88623500</v>
      </c>
      <c r="D19" s="6">
        <v>0</v>
      </c>
      <c r="E19" s="7">
        <v>87024000</v>
      </c>
      <c r="F19" s="8">
        <v>87024000</v>
      </c>
      <c r="G19" s="8">
        <v>34397643</v>
      </c>
      <c r="H19" s="8">
        <v>245127</v>
      </c>
      <c r="I19" s="8">
        <v>199100</v>
      </c>
      <c r="J19" s="8">
        <v>34841870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34841870</v>
      </c>
      <c r="X19" s="8">
        <v>21726000</v>
      </c>
      <c r="Y19" s="8">
        <v>13115870</v>
      </c>
      <c r="Z19" s="2">
        <v>60.37</v>
      </c>
      <c r="AA19" s="6">
        <v>87024000</v>
      </c>
    </row>
    <row r="20" spans="1:27" ht="12.75">
      <c r="A20" s="27" t="s">
        <v>47</v>
      </c>
      <c r="B20" s="33"/>
      <c r="C20" s="6">
        <v>6584290</v>
      </c>
      <c r="D20" s="6">
        <v>0</v>
      </c>
      <c r="E20" s="7">
        <v>11480360</v>
      </c>
      <c r="F20" s="30">
        <v>11480360</v>
      </c>
      <c r="G20" s="30">
        <v>294871</v>
      </c>
      <c r="H20" s="30">
        <v>593470</v>
      </c>
      <c r="I20" s="30">
        <v>731201</v>
      </c>
      <c r="J20" s="30">
        <v>1619542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1619542</v>
      </c>
      <c r="X20" s="30">
        <v>2774808</v>
      </c>
      <c r="Y20" s="30">
        <v>-1155266</v>
      </c>
      <c r="Z20" s="31">
        <v>-41.63</v>
      </c>
      <c r="AA20" s="32">
        <v>11480360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376185010</v>
      </c>
      <c r="D22" s="37">
        <f>SUM(D5:D21)</f>
        <v>0</v>
      </c>
      <c r="E22" s="38">
        <f t="shared" si="0"/>
        <v>346733610</v>
      </c>
      <c r="F22" s="39">
        <f t="shared" si="0"/>
        <v>346733610</v>
      </c>
      <c r="G22" s="39">
        <f t="shared" si="0"/>
        <v>52346839</v>
      </c>
      <c r="H22" s="39">
        <f t="shared" si="0"/>
        <v>14836243</v>
      </c>
      <c r="I22" s="39">
        <f t="shared" si="0"/>
        <v>20035174</v>
      </c>
      <c r="J22" s="39">
        <f t="shared" si="0"/>
        <v>87218256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87218256</v>
      </c>
      <c r="X22" s="39">
        <f t="shared" si="0"/>
        <v>87131621</v>
      </c>
      <c r="Y22" s="39">
        <f t="shared" si="0"/>
        <v>86635</v>
      </c>
      <c r="Z22" s="40">
        <f>+IF(X22&lt;&gt;0,+(Y22/X22)*100,0)</f>
        <v>0.09943003355808105</v>
      </c>
      <c r="AA22" s="37">
        <f>SUM(AA5:AA21)</f>
        <v>346733610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146032972</v>
      </c>
      <c r="D25" s="6">
        <v>0</v>
      </c>
      <c r="E25" s="7">
        <v>159016500</v>
      </c>
      <c r="F25" s="8">
        <v>159016500</v>
      </c>
      <c r="G25" s="8">
        <v>11278104</v>
      </c>
      <c r="H25" s="8">
        <v>11189991</v>
      </c>
      <c r="I25" s="8">
        <v>11736991</v>
      </c>
      <c r="J25" s="8">
        <v>34205086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34205086</v>
      </c>
      <c r="X25" s="8">
        <v>31611400</v>
      </c>
      <c r="Y25" s="8">
        <v>2593686</v>
      </c>
      <c r="Z25" s="2">
        <v>8.2</v>
      </c>
      <c r="AA25" s="6">
        <v>159016500</v>
      </c>
    </row>
    <row r="26" spans="1:27" ht="12.75">
      <c r="A26" s="29" t="s">
        <v>52</v>
      </c>
      <c r="B26" s="28"/>
      <c r="C26" s="6">
        <v>6152615</v>
      </c>
      <c r="D26" s="6">
        <v>0</v>
      </c>
      <c r="E26" s="7">
        <v>6947360</v>
      </c>
      <c r="F26" s="8">
        <v>6947360</v>
      </c>
      <c r="G26" s="8">
        <v>463492</v>
      </c>
      <c r="H26" s="8">
        <v>330124</v>
      </c>
      <c r="I26" s="8">
        <v>492553</v>
      </c>
      <c r="J26" s="8">
        <v>1286169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1286169</v>
      </c>
      <c r="X26" s="8">
        <v>1389472</v>
      </c>
      <c r="Y26" s="8">
        <v>-103303</v>
      </c>
      <c r="Z26" s="2">
        <v>-7.43</v>
      </c>
      <c r="AA26" s="6">
        <v>6947360</v>
      </c>
    </row>
    <row r="27" spans="1:27" ht="12.75">
      <c r="A27" s="29" t="s">
        <v>53</v>
      </c>
      <c r="B27" s="28"/>
      <c r="C27" s="6">
        <v>281633</v>
      </c>
      <c r="D27" s="6">
        <v>0</v>
      </c>
      <c r="E27" s="7">
        <v>787500</v>
      </c>
      <c r="F27" s="8">
        <v>787500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88200</v>
      </c>
      <c r="Y27" s="8">
        <v>-88200</v>
      </c>
      <c r="Z27" s="2">
        <v>-100</v>
      </c>
      <c r="AA27" s="6">
        <v>787500</v>
      </c>
    </row>
    <row r="28" spans="1:27" ht="12.75">
      <c r="A28" s="29" t="s">
        <v>54</v>
      </c>
      <c r="B28" s="28"/>
      <c r="C28" s="6">
        <v>13601706</v>
      </c>
      <c r="D28" s="6">
        <v>0</v>
      </c>
      <c r="E28" s="7">
        <v>14616260</v>
      </c>
      <c r="F28" s="8">
        <v>14616260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2892171</v>
      </c>
      <c r="Y28" s="8">
        <v>-2892171</v>
      </c>
      <c r="Z28" s="2">
        <v>-100</v>
      </c>
      <c r="AA28" s="6">
        <v>14616260</v>
      </c>
    </row>
    <row r="29" spans="1:27" ht="12.75">
      <c r="A29" s="29" t="s">
        <v>55</v>
      </c>
      <c r="B29" s="28"/>
      <c r="C29" s="6">
        <v>8919839</v>
      </c>
      <c r="D29" s="6">
        <v>0</v>
      </c>
      <c r="E29" s="7">
        <v>9298640</v>
      </c>
      <c r="F29" s="8">
        <v>9298640</v>
      </c>
      <c r="G29" s="8">
        <v>209909</v>
      </c>
      <c r="H29" s="8">
        <v>0</v>
      </c>
      <c r="I29" s="8">
        <v>0</v>
      </c>
      <c r="J29" s="8">
        <v>209909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209909</v>
      </c>
      <c r="X29" s="8">
        <v>1859728</v>
      </c>
      <c r="Y29" s="8">
        <v>-1649819</v>
      </c>
      <c r="Z29" s="2">
        <v>-88.71</v>
      </c>
      <c r="AA29" s="6">
        <v>9298640</v>
      </c>
    </row>
    <row r="30" spans="1:27" ht="12.75">
      <c r="A30" s="29" t="s">
        <v>56</v>
      </c>
      <c r="B30" s="28"/>
      <c r="C30" s="6">
        <v>10897059</v>
      </c>
      <c r="D30" s="6">
        <v>0</v>
      </c>
      <c r="E30" s="7">
        <v>10300000</v>
      </c>
      <c r="F30" s="8">
        <v>10300000</v>
      </c>
      <c r="G30" s="8">
        <v>507327</v>
      </c>
      <c r="H30" s="8">
        <v>649537</v>
      </c>
      <c r="I30" s="8">
        <v>820028</v>
      </c>
      <c r="J30" s="8">
        <v>1976892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1976892</v>
      </c>
      <c r="X30" s="8">
        <v>2060000</v>
      </c>
      <c r="Y30" s="8">
        <v>-83108</v>
      </c>
      <c r="Z30" s="2">
        <v>-4.03</v>
      </c>
      <c r="AA30" s="6">
        <v>10300000</v>
      </c>
    </row>
    <row r="31" spans="1:27" ht="12.75">
      <c r="A31" s="29" t="s">
        <v>57</v>
      </c>
      <c r="B31" s="28"/>
      <c r="C31" s="6">
        <v>82140268</v>
      </c>
      <c r="D31" s="6">
        <v>0</v>
      </c>
      <c r="E31" s="7">
        <v>60877160</v>
      </c>
      <c r="F31" s="8">
        <v>60877160</v>
      </c>
      <c r="G31" s="8">
        <v>1195809</v>
      </c>
      <c r="H31" s="8">
        <v>3592155</v>
      </c>
      <c r="I31" s="8">
        <v>6648152</v>
      </c>
      <c r="J31" s="8">
        <v>11436116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11436116</v>
      </c>
      <c r="X31" s="8">
        <v>11022292</v>
      </c>
      <c r="Y31" s="8">
        <v>413824</v>
      </c>
      <c r="Z31" s="2">
        <v>3.75</v>
      </c>
      <c r="AA31" s="6">
        <v>60877160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311344</v>
      </c>
      <c r="H32" s="8">
        <v>1034334</v>
      </c>
      <c r="I32" s="8">
        <v>1117451</v>
      </c>
      <c r="J32" s="8">
        <v>2463129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2463129</v>
      </c>
      <c r="X32" s="8"/>
      <c r="Y32" s="8">
        <v>2463129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11842</v>
      </c>
      <c r="J33" s="8">
        <v>11842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11842</v>
      </c>
      <c r="X33" s="8"/>
      <c r="Y33" s="8">
        <v>11842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73310796</v>
      </c>
      <c r="D34" s="6">
        <v>0</v>
      </c>
      <c r="E34" s="7">
        <v>82206890</v>
      </c>
      <c r="F34" s="8">
        <v>82206890</v>
      </c>
      <c r="G34" s="8">
        <v>4189770</v>
      </c>
      <c r="H34" s="8">
        <v>3877841</v>
      </c>
      <c r="I34" s="8">
        <v>3195341</v>
      </c>
      <c r="J34" s="8">
        <v>11262952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11262952</v>
      </c>
      <c r="X34" s="8">
        <v>18269374</v>
      </c>
      <c r="Y34" s="8">
        <v>-7006422</v>
      </c>
      <c r="Z34" s="2">
        <v>-38.35</v>
      </c>
      <c r="AA34" s="6">
        <v>82206890</v>
      </c>
    </row>
    <row r="35" spans="1:27" ht="12.75">
      <c r="A35" s="27" t="s">
        <v>61</v>
      </c>
      <c r="B35" s="33"/>
      <c r="C35" s="6">
        <v>20202162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361539050</v>
      </c>
      <c r="D36" s="37">
        <f>SUM(D25:D35)</f>
        <v>0</v>
      </c>
      <c r="E36" s="38">
        <f t="shared" si="1"/>
        <v>344050310</v>
      </c>
      <c r="F36" s="39">
        <f t="shared" si="1"/>
        <v>344050310</v>
      </c>
      <c r="G36" s="39">
        <f t="shared" si="1"/>
        <v>18155755</v>
      </c>
      <c r="H36" s="39">
        <f t="shared" si="1"/>
        <v>20673982</v>
      </c>
      <c r="I36" s="39">
        <f t="shared" si="1"/>
        <v>24022358</v>
      </c>
      <c r="J36" s="39">
        <f t="shared" si="1"/>
        <v>62852095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62852095</v>
      </c>
      <c r="X36" s="39">
        <f t="shared" si="1"/>
        <v>69192637</v>
      </c>
      <c r="Y36" s="39">
        <f t="shared" si="1"/>
        <v>-6340542</v>
      </c>
      <c r="Z36" s="40">
        <f>+IF(X36&lt;&gt;0,+(Y36/X36)*100,0)</f>
        <v>-9.163607971755724</v>
      </c>
      <c r="AA36" s="37">
        <f>SUM(AA25:AA35)</f>
        <v>344050310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14645960</v>
      </c>
      <c r="D38" s="50">
        <f>+D22-D36</f>
        <v>0</v>
      </c>
      <c r="E38" s="51">
        <f t="shared" si="2"/>
        <v>2683300</v>
      </c>
      <c r="F38" s="52">
        <f t="shared" si="2"/>
        <v>2683300</v>
      </c>
      <c r="G38" s="52">
        <f t="shared" si="2"/>
        <v>34191084</v>
      </c>
      <c r="H38" s="52">
        <f t="shared" si="2"/>
        <v>-5837739</v>
      </c>
      <c r="I38" s="52">
        <f t="shared" si="2"/>
        <v>-3987184</v>
      </c>
      <c r="J38" s="52">
        <f t="shared" si="2"/>
        <v>24366161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24366161</v>
      </c>
      <c r="X38" s="52">
        <f>IF(F22=F36,0,X22-X36)</f>
        <v>17938984</v>
      </c>
      <c r="Y38" s="52">
        <f t="shared" si="2"/>
        <v>6427177</v>
      </c>
      <c r="Z38" s="53">
        <f>+IF(X38&lt;&gt;0,+(Y38/X38)*100,0)</f>
        <v>35.8279878057754</v>
      </c>
      <c r="AA38" s="50">
        <f>+AA22-AA36</f>
        <v>2683300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169097</v>
      </c>
      <c r="H39" s="8">
        <v>0</v>
      </c>
      <c r="I39" s="8">
        <v>142933</v>
      </c>
      <c r="J39" s="8">
        <v>312030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312030</v>
      </c>
      <c r="X39" s="8"/>
      <c r="Y39" s="8">
        <v>312030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14645960</v>
      </c>
      <c r="D42" s="59">
        <f>SUM(D38:D41)</f>
        <v>0</v>
      </c>
      <c r="E42" s="60">
        <f t="shared" si="3"/>
        <v>2683300</v>
      </c>
      <c r="F42" s="61">
        <f t="shared" si="3"/>
        <v>2683300</v>
      </c>
      <c r="G42" s="61">
        <f t="shared" si="3"/>
        <v>34360181</v>
      </c>
      <c r="H42" s="61">
        <f t="shared" si="3"/>
        <v>-5837739</v>
      </c>
      <c r="I42" s="61">
        <f t="shared" si="3"/>
        <v>-3844251</v>
      </c>
      <c r="J42" s="61">
        <f t="shared" si="3"/>
        <v>24678191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24678191</v>
      </c>
      <c r="X42" s="61">
        <f t="shared" si="3"/>
        <v>17938984</v>
      </c>
      <c r="Y42" s="61">
        <f t="shared" si="3"/>
        <v>6739207</v>
      </c>
      <c r="Z42" s="62">
        <f>+IF(X42&lt;&gt;0,+(Y42/X42)*100,0)</f>
        <v>37.56738397224726</v>
      </c>
      <c r="AA42" s="59">
        <f>SUM(AA38:AA41)</f>
        <v>2683300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14645960</v>
      </c>
      <c r="D44" s="67">
        <f>+D42-D43</f>
        <v>0</v>
      </c>
      <c r="E44" s="68">
        <f t="shared" si="4"/>
        <v>2683300</v>
      </c>
      <c r="F44" s="69">
        <f t="shared" si="4"/>
        <v>2683300</v>
      </c>
      <c r="G44" s="69">
        <f t="shared" si="4"/>
        <v>34360181</v>
      </c>
      <c r="H44" s="69">
        <f t="shared" si="4"/>
        <v>-5837739</v>
      </c>
      <c r="I44" s="69">
        <f t="shared" si="4"/>
        <v>-3844251</v>
      </c>
      <c r="J44" s="69">
        <f t="shared" si="4"/>
        <v>24678191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24678191</v>
      </c>
      <c r="X44" s="69">
        <f t="shared" si="4"/>
        <v>17938984</v>
      </c>
      <c r="Y44" s="69">
        <f t="shared" si="4"/>
        <v>6739207</v>
      </c>
      <c r="Z44" s="70">
        <f>+IF(X44&lt;&gt;0,+(Y44/X44)*100,0)</f>
        <v>37.56738397224726</v>
      </c>
      <c r="AA44" s="67">
        <f>+AA42-AA43</f>
        <v>2683300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14645960</v>
      </c>
      <c r="D46" s="59">
        <f>SUM(D44:D45)</f>
        <v>0</v>
      </c>
      <c r="E46" s="60">
        <f t="shared" si="5"/>
        <v>2683300</v>
      </c>
      <c r="F46" s="61">
        <f t="shared" si="5"/>
        <v>2683300</v>
      </c>
      <c r="G46" s="61">
        <f t="shared" si="5"/>
        <v>34360181</v>
      </c>
      <c r="H46" s="61">
        <f t="shared" si="5"/>
        <v>-5837739</v>
      </c>
      <c r="I46" s="61">
        <f t="shared" si="5"/>
        <v>-3844251</v>
      </c>
      <c r="J46" s="61">
        <f t="shared" si="5"/>
        <v>24678191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24678191</v>
      </c>
      <c r="X46" s="61">
        <f t="shared" si="5"/>
        <v>17938984</v>
      </c>
      <c r="Y46" s="61">
        <f t="shared" si="5"/>
        <v>6739207</v>
      </c>
      <c r="Z46" s="62">
        <f>+IF(X46&lt;&gt;0,+(Y46/X46)*100,0)</f>
        <v>37.56738397224726</v>
      </c>
      <c r="AA46" s="59">
        <f>SUM(AA44:AA45)</f>
        <v>2683300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14645960</v>
      </c>
      <c r="D48" s="75">
        <f>SUM(D46:D47)</f>
        <v>0</v>
      </c>
      <c r="E48" s="76">
        <f t="shared" si="6"/>
        <v>2683300</v>
      </c>
      <c r="F48" s="77">
        <f t="shared" si="6"/>
        <v>2683300</v>
      </c>
      <c r="G48" s="77">
        <f t="shared" si="6"/>
        <v>34360181</v>
      </c>
      <c r="H48" s="78">
        <f t="shared" si="6"/>
        <v>-5837739</v>
      </c>
      <c r="I48" s="78">
        <f t="shared" si="6"/>
        <v>-3844251</v>
      </c>
      <c r="J48" s="78">
        <f t="shared" si="6"/>
        <v>24678191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24678191</v>
      </c>
      <c r="X48" s="78">
        <f t="shared" si="6"/>
        <v>17938984</v>
      </c>
      <c r="Y48" s="78">
        <f t="shared" si="6"/>
        <v>6739207</v>
      </c>
      <c r="Z48" s="79">
        <f>+IF(X48&lt;&gt;0,+(Y48/X48)*100,0)</f>
        <v>37.56738397224726</v>
      </c>
      <c r="AA48" s="80">
        <f>SUM(AA46:AA47)</f>
        <v>2683300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59625000</v>
      </c>
      <c r="F5" s="8">
        <v>60005000</v>
      </c>
      <c r="G5" s="8">
        <v>27776471</v>
      </c>
      <c r="H5" s="8">
        <v>3014156</v>
      </c>
      <c r="I5" s="8">
        <v>3993701</v>
      </c>
      <c r="J5" s="8">
        <v>34784328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34784328</v>
      </c>
      <c r="X5" s="8">
        <v>31229408</v>
      </c>
      <c r="Y5" s="8">
        <v>3554920</v>
      </c>
      <c r="Z5" s="2">
        <v>11.38</v>
      </c>
      <c r="AA5" s="6">
        <v>60005000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1400000</v>
      </c>
      <c r="F6" s="8">
        <v>1400000</v>
      </c>
      <c r="G6" s="8">
        <v>122640</v>
      </c>
      <c r="H6" s="8">
        <v>140493</v>
      </c>
      <c r="I6" s="8">
        <v>228836</v>
      </c>
      <c r="J6" s="8">
        <v>491969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491969</v>
      </c>
      <c r="X6" s="8">
        <v>347984</v>
      </c>
      <c r="Y6" s="8">
        <v>143985</v>
      </c>
      <c r="Z6" s="2">
        <v>41.38</v>
      </c>
      <c r="AA6" s="6">
        <v>1400000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215414266</v>
      </c>
      <c r="F7" s="8">
        <v>215414266</v>
      </c>
      <c r="G7" s="8">
        <v>18129434</v>
      </c>
      <c r="H7" s="8">
        <v>18670498</v>
      </c>
      <c r="I7" s="8">
        <v>15957734</v>
      </c>
      <c r="J7" s="8">
        <v>52757666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52757666</v>
      </c>
      <c r="X7" s="8">
        <v>59005685</v>
      </c>
      <c r="Y7" s="8">
        <v>-6248019</v>
      </c>
      <c r="Z7" s="2">
        <v>-10.59</v>
      </c>
      <c r="AA7" s="6">
        <v>215414266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39203329</v>
      </c>
      <c r="F8" s="8">
        <v>39203329</v>
      </c>
      <c r="G8" s="8">
        <v>3334161</v>
      </c>
      <c r="H8" s="8">
        <v>2235298</v>
      </c>
      <c r="I8" s="8">
        <v>1766423</v>
      </c>
      <c r="J8" s="8">
        <v>7335882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7335882</v>
      </c>
      <c r="X8" s="8">
        <v>7950978</v>
      </c>
      <c r="Y8" s="8">
        <v>-615096</v>
      </c>
      <c r="Z8" s="2">
        <v>-7.74</v>
      </c>
      <c r="AA8" s="6">
        <v>39203329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19968252</v>
      </c>
      <c r="F9" s="8">
        <v>19968252</v>
      </c>
      <c r="G9" s="8">
        <v>2198362</v>
      </c>
      <c r="H9" s="8">
        <v>1969696</v>
      </c>
      <c r="I9" s="8">
        <v>1604238</v>
      </c>
      <c r="J9" s="8">
        <v>5772296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5772296</v>
      </c>
      <c r="X9" s="8">
        <v>5640540</v>
      </c>
      <c r="Y9" s="8">
        <v>131756</v>
      </c>
      <c r="Z9" s="2">
        <v>2.34</v>
      </c>
      <c r="AA9" s="6">
        <v>19968252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20419140</v>
      </c>
      <c r="F10" s="30">
        <v>20419140</v>
      </c>
      <c r="G10" s="30">
        <v>1591437</v>
      </c>
      <c r="H10" s="30">
        <v>1634598</v>
      </c>
      <c r="I10" s="30">
        <v>1594348</v>
      </c>
      <c r="J10" s="30">
        <v>4820383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4820383</v>
      </c>
      <c r="X10" s="30">
        <v>5196732</v>
      </c>
      <c r="Y10" s="30">
        <v>-376349</v>
      </c>
      <c r="Z10" s="31">
        <v>-7.24</v>
      </c>
      <c r="AA10" s="32">
        <v>20419140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511440</v>
      </c>
      <c r="F11" s="8">
        <v>511440</v>
      </c>
      <c r="G11" s="8">
        <v>0</v>
      </c>
      <c r="H11" s="8">
        <v>0</v>
      </c>
      <c r="I11" s="8">
        <v>15246</v>
      </c>
      <c r="J11" s="8">
        <v>15246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15246</v>
      </c>
      <c r="X11" s="8">
        <v>127860</v>
      </c>
      <c r="Y11" s="8">
        <v>-112614</v>
      </c>
      <c r="Z11" s="2">
        <v>-88.08</v>
      </c>
      <c r="AA11" s="6">
        <v>511440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9474688</v>
      </c>
      <c r="F12" s="8">
        <v>9338688</v>
      </c>
      <c r="G12" s="8">
        <v>435988</v>
      </c>
      <c r="H12" s="8">
        <v>817789</v>
      </c>
      <c r="I12" s="8">
        <v>367654</v>
      </c>
      <c r="J12" s="8">
        <v>1621431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1621431</v>
      </c>
      <c r="X12" s="8">
        <v>2115546</v>
      </c>
      <c r="Y12" s="8">
        <v>-494115</v>
      </c>
      <c r="Z12" s="2">
        <v>-23.36</v>
      </c>
      <c r="AA12" s="6">
        <v>9338688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4480288</v>
      </c>
      <c r="F13" s="8">
        <v>4480288</v>
      </c>
      <c r="G13" s="8">
        <v>285189</v>
      </c>
      <c r="H13" s="8">
        <v>672865</v>
      </c>
      <c r="I13" s="8">
        <v>677733</v>
      </c>
      <c r="J13" s="8">
        <v>1635787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1635787</v>
      </c>
      <c r="X13" s="8">
        <v>903408</v>
      </c>
      <c r="Y13" s="8">
        <v>732379</v>
      </c>
      <c r="Z13" s="2">
        <v>81.07</v>
      </c>
      <c r="AA13" s="6">
        <v>4480288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5474180</v>
      </c>
      <c r="F14" s="8">
        <v>5474180</v>
      </c>
      <c r="G14" s="8">
        <v>694001</v>
      </c>
      <c r="H14" s="8">
        <v>843024</v>
      </c>
      <c r="I14" s="8">
        <v>558348</v>
      </c>
      <c r="J14" s="8">
        <v>2095373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2095373</v>
      </c>
      <c r="X14" s="8">
        <v>1350318</v>
      </c>
      <c r="Y14" s="8">
        <v>745055</v>
      </c>
      <c r="Z14" s="2">
        <v>55.18</v>
      </c>
      <c r="AA14" s="6">
        <v>5474180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13019650</v>
      </c>
      <c r="F16" s="8">
        <v>12819650</v>
      </c>
      <c r="G16" s="8">
        <v>100942</v>
      </c>
      <c r="H16" s="8">
        <v>108981</v>
      </c>
      <c r="I16" s="8">
        <v>191340</v>
      </c>
      <c r="J16" s="8">
        <v>401263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401263</v>
      </c>
      <c r="X16" s="8">
        <v>3254913</v>
      </c>
      <c r="Y16" s="8">
        <v>-2853650</v>
      </c>
      <c r="Z16" s="2">
        <v>-87.67</v>
      </c>
      <c r="AA16" s="6">
        <v>12819650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168030</v>
      </c>
      <c r="F17" s="8">
        <v>168030</v>
      </c>
      <c r="G17" s="8">
        <v>55443</v>
      </c>
      <c r="H17" s="8">
        <v>17814</v>
      </c>
      <c r="I17" s="8">
        <v>13229</v>
      </c>
      <c r="J17" s="8">
        <v>86486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86486</v>
      </c>
      <c r="X17" s="8">
        <v>39262</v>
      </c>
      <c r="Y17" s="8">
        <v>47224</v>
      </c>
      <c r="Z17" s="2">
        <v>120.28</v>
      </c>
      <c r="AA17" s="6">
        <v>168030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4274110</v>
      </c>
      <c r="F18" s="8">
        <v>4274110</v>
      </c>
      <c r="G18" s="8">
        <v>258107</v>
      </c>
      <c r="H18" s="8">
        <v>398667</v>
      </c>
      <c r="I18" s="8">
        <v>367074</v>
      </c>
      <c r="J18" s="8">
        <v>1023848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1023848</v>
      </c>
      <c r="X18" s="8">
        <v>970788</v>
      </c>
      <c r="Y18" s="8">
        <v>53060</v>
      </c>
      <c r="Z18" s="2">
        <v>5.47</v>
      </c>
      <c r="AA18" s="6">
        <v>4274110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134809474</v>
      </c>
      <c r="F19" s="8">
        <v>134609474</v>
      </c>
      <c r="G19" s="8">
        <v>5080322</v>
      </c>
      <c r="H19" s="8">
        <v>5799849</v>
      </c>
      <c r="I19" s="8">
        <v>5580020</v>
      </c>
      <c r="J19" s="8">
        <v>16460191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16460191</v>
      </c>
      <c r="X19" s="8">
        <v>25034736</v>
      </c>
      <c r="Y19" s="8">
        <v>-8574545</v>
      </c>
      <c r="Z19" s="2">
        <v>-34.25</v>
      </c>
      <c r="AA19" s="6">
        <v>134609474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4272049</v>
      </c>
      <c r="F20" s="30">
        <v>4964528</v>
      </c>
      <c r="G20" s="30">
        <v>208891</v>
      </c>
      <c r="H20" s="30">
        <v>3218381</v>
      </c>
      <c r="I20" s="30">
        <v>267145</v>
      </c>
      <c r="J20" s="30">
        <v>3694417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3694417</v>
      </c>
      <c r="X20" s="30">
        <v>956463</v>
      </c>
      <c r="Y20" s="30">
        <v>2737954</v>
      </c>
      <c r="Z20" s="31">
        <v>286.26</v>
      </c>
      <c r="AA20" s="32">
        <v>4964528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2370</v>
      </c>
      <c r="F21" s="8">
        <v>2370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594</v>
      </c>
      <c r="Y21" s="8">
        <v>-594</v>
      </c>
      <c r="Z21" s="2">
        <v>-100</v>
      </c>
      <c r="AA21" s="6">
        <v>2370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532516266</v>
      </c>
      <c r="F22" s="39">
        <f t="shared" si="0"/>
        <v>533052745</v>
      </c>
      <c r="G22" s="39">
        <f t="shared" si="0"/>
        <v>60271388</v>
      </c>
      <c r="H22" s="39">
        <f t="shared" si="0"/>
        <v>39542109</v>
      </c>
      <c r="I22" s="39">
        <f t="shared" si="0"/>
        <v>33183069</v>
      </c>
      <c r="J22" s="39">
        <f t="shared" si="0"/>
        <v>132996566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132996566</v>
      </c>
      <c r="X22" s="39">
        <f t="shared" si="0"/>
        <v>144125215</v>
      </c>
      <c r="Y22" s="39">
        <f t="shared" si="0"/>
        <v>-11128649</v>
      </c>
      <c r="Z22" s="40">
        <f>+IF(X22&lt;&gt;0,+(Y22/X22)*100,0)</f>
        <v>-7.721514240238949</v>
      </c>
      <c r="AA22" s="37">
        <f>SUM(AA5:AA21)</f>
        <v>533052745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143664879</v>
      </c>
      <c r="F25" s="8">
        <v>143574879</v>
      </c>
      <c r="G25" s="8">
        <v>10747214</v>
      </c>
      <c r="H25" s="8">
        <v>10859454</v>
      </c>
      <c r="I25" s="8">
        <v>12078747</v>
      </c>
      <c r="J25" s="8">
        <v>33685415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33685415</v>
      </c>
      <c r="X25" s="8">
        <v>37026320</v>
      </c>
      <c r="Y25" s="8">
        <v>-3340905</v>
      </c>
      <c r="Z25" s="2">
        <v>-9.02</v>
      </c>
      <c r="AA25" s="6">
        <v>143574879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9465032</v>
      </c>
      <c r="F26" s="8">
        <v>9465032</v>
      </c>
      <c r="G26" s="8">
        <v>718115</v>
      </c>
      <c r="H26" s="8">
        <v>670111</v>
      </c>
      <c r="I26" s="8">
        <v>712667</v>
      </c>
      <c r="J26" s="8">
        <v>2100893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2100893</v>
      </c>
      <c r="X26" s="8">
        <v>2225778</v>
      </c>
      <c r="Y26" s="8">
        <v>-124885</v>
      </c>
      <c r="Z26" s="2">
        <v>-5.61</v>
      </c>
      <c r="AA26" s="6">
        <v>9465032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25639560</v>
      </c>
      <c r="F27" s="8">
        <v>25639560</v>
      </c>
      <c r="G27" s="8">
        <v>1951109</v>
      </c>
      <c r="H27" s="8">
        <v>297800</v>
      </c>
      <c r="I27" s="8">
        <v>-2480909</v>
      </c>
      <c r="J27" s="8">
        <v>-232000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-232000</v>
      </c>
      <c r="X27" s="8">
        <v>4909891</v>
      </c>
      <c r="Y27" s="8">
        <v>-5141891</v>
      </c>
      <c r="Z27" s="2">
        <v>-104.73</v>
      </c>
      <c r="AA27" s="6">
        <v>25639560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39480476</v>
      </c>
      <c r="F28" s="8">
        <v>39480476</v>
      </c>
      <c r="G28" s="8">
        <v>0</v>
      </c>
      <c r="H28" s="8">
        <v>1752837</v>
      </c>
      <c r="I28" s="8">
        <v>1696367</v>
      </c>
      <c r="J28" s="8">
        <v>3449204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3449204</v>
      </c>
      <c r="X28" s="8">
        <v>568176</v>
      </c>
      <c r="Y28" s="8">
        <v>2881028</v>
      </c>
      <c r="Z28" s="2">
        <v>507.07</v>
      </c>
      <c r="AA28" s="6">
        <v>39480476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11710102</v>
      </c>
      <c r="F29" s="8">
        <v>11710102</v>
      </c>
      <c r="G29" s="8">
        <v>595417</v>
      </c>
      <c r="H29" s="8">
        <v>777083</v>
      </c>
      <c r="I29" s="8">
        <v>1305320</v>
      </c>
      <c r="J29" s="8">
        <v>2677820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2677820</v>
      </c>
      <c r="X29" s="8">
        <v>2460193</v>
      </c>
      <c r="Y29" s="8">
        <v>217627</v>
      </c>
      <c r="Z29" s="2">
        <v>8.85</v>
      </c>
      <c r="AA29" s="6">
        <v>11710102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179220874</v>
      </c>
      <c r="F30" s="8">
        <v>179220874</v>
      </c>
      <c r="G30" s="8">
        <v>0</v>
      </c>
      <c r="H30" s="8">
        <v>19426402</v>
      </c>
      <c r="I30" s="8">
        <v>18529246</v>
      </c>
      <c r="J30" s="8">
        <v>37955648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37955648</v>
      </c>
      <c r="X30" s="8">
        <v>38063044</v>
      </c>
      <c r="Y30" s="8">
        <v>-107396</v>
      </c>
      <c r="Z30" s="2">
        <v>-0.28</v>
      </c>
      <c r="AA30" s="6">
        <v>179220874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14928782</v>
      </c>
      <c r="F32" s="8">
        <v>71048782</v>
      </c>
      <c r="G32" s="8">
        <v>329884</v>
      </c>
      <c r="H32" s="8">
        <v>422184</v>
      </c>
      <c r="I32" s="8">
        <v>2072916</v>
      </c>
      <c r="J32" s="8">
        <v>2824984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2824984</v>
      </c>
      <c r="X32" s="8">
        <v>3152312</v>
      </c>
      <c r="Y32" s="8">
        <v>-327328</v>
      </c>
      <c r="Z32" s="2">
        <v>-10.38</v>
      </c>
      <c r="AA32" s="6">
        <v>71048782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881230</v>
      </c>
      <c r="F33" s="8">
        <v>881230</v>
      </c>
      <c r="G33" s="8">
        <v>10000</v>
      </c>
      <c r="H33" s="8">
        <v>188900</v>
      </c>
      <c r="I33" s="8">
        <v>58200</v>
      </c>
      <c r="J33" s="8">
        <v>257100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257100</v>
      </c>
      <c r="X33" s="8">
        <v>220308</v>
      </c>
      <c r="Y33" s="8">
        <v>36792</v>
      </c>
      <c r="Z33" s="2">
        <v>16.7</v>
      </c>
      <c r="AA33" s="6">
        <v>881230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129709003</v>
      </c>
      <c r="F34" s="8">
        <v>74215482</v>
      </c>
      <c r="G34" s="8">
        <v>1688235</v>
      </c>
      <c r="H34" s="8">
        <v>4081215</v>
      </c>
      <c r="I34" s="8">
        <v>6026904</v>
      </c>
      <c r="J34" s="8">
        <v>11796354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11796354</v>
      </c>
      <c r="X34" s="8">
        <v>27134578</v>
      </c>
      <c r="Y34" s="8">
        <v>-15338224</v>
      </c>
      <c r="Z34" s="2">
        <v>-56.53</v>
      </c>
      <c r="AA34" s="6">
        <v>74215482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554699938</v>
      </c>
      <c r="F36" s="39">
        <f t="shared" si="1"/>
        <v>555236417</v>
      </c>
      <c r="G36" s="39">
        <f t="shared" si="1"/>
        <v>16039974</v>
      </c>
      <c r="H36" s="39">
        <f t="shared" si="1"/>
        <v>38475986</v>
      </c>
      <c r="I36" s="39">
        <f t="shared" si="1"/>
        <v>39999458</v>
      </c>
      <c r="J36" s="39">
        <f t="shared" si="1"/>
        <v>94515418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94515418</v>
      </c>
      <c r="X36" s="39">
        <f t="shared" si="1"/>
        <v>115760600</v>
      </c>
      <c r="Y36" s="39">
        <f t="shared" si="1"/>
        <v>-21245182</v>
      </c>
      <c r="Z36" s="40">
        <f>+IF(X36&lt;&gt;0,+(Y36/X36)*100,0)</f>
        <v>-18.3526882203444</v>
      </c>
      <c r="AA36" s="37">
        <f>SUM(AA25:AA35)</f>
        <v>555236417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-22183672</v>
      </c>
      <c r="F38" s="52">
        <f t="shared" si="2"/>
        <v>-22183672</v>
      </c>
      <c r="G38" s="52">
        <f t="shared" si="2"/>
        <v>44231414</v>
      </c>
      <c r="H38" s="52">
        <f t="shared" si="2"/>
        <v>1066123</v>
      </c>
      <c r="I38" s="52">
        <f t="shared" si="2"/>
        <v>-6816389</v>
      </c>
      <c r="J38" s="52">
        <f t="shared" si="2"/>
        <v>38481148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38481148</v>
      </c>
      <c r="X38" s="52">
        <f>IF(F22=F36,0,X22-X36)</f>
        <v>28364615</v>
      </c>
      <c r="Y38" s="52">
        <f t="shared" si="2"/>
        <v>10116533</v>
      </c>
      <c r="Z38" s="53">
        <f>+IF(X38&lt;&gt;0,+(Y38/X38)*100,0)</f>
        <v>35.666033189592035</v>
      </c>
      <c r="AA38" s="50">
        <f>+AA22-AA36</f>
        <v>-22183672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51579597</v>
      </c>
      <c r="F39" s="8">
        <v>52110067</v>
      </c>
      <c r="G39" s="8">
        <v>0</v>
      </c>
      <c r="H39" s="8">
        <v>3580125</v>
      </c>
      <c r="I39" s="8">
        <v>2567326</v>
      </c>
      <c r="J39" s="8">
        <v>6147451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6147451</v>
      </c>
      <c r="X39" s="8">
        <v>8639527</v>
      </c>
      <c r="Y39" s="8">
        <v>-2492076</v>
      </c>
      <c r="Z39" s="2">
        <v>-28.85</v>
      </c>
      <c r="AA39" s="6">
        <v>52110067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29395925</v>
      </c>
      <c r="F42" s="61">
        <f t="shared" si="3"/>
        <v>29926395</v>
      </c>
      <c r="G42" s="61">
        <f t="shared" si="3"/>
        <v>44231414</v>
      </c>
      <c r="H42" s="61">
        <f t="shared" si="3"/>
        <v>4646248</v>
      </c>
      <c r="I42" s="61">
        <f t="shared" si="3"/>
        <v>-4249063</v>
      </c>
      <c r="J42" s="61">
        <f t="shared" si="3"/>
        <v>44628599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44628599</v>
      </c>
      <c r="X42" s="61">
        <f t="shared" si="3"/>
        <v>37004142</v>
      </c>
      <c r="Y42" s="61">
        <f t="shared" si="3"/>
        <v>7624457</v>
      </c>
      <c r="Z42" s="62">
        <f>+IF(X42&lt;&gt;0,+(Y42/X42)*100,0)</f>
        <v>20.604333968883807</v>
      </c>
      <c r="AA42" s="59">
        <f>SUM(AA38:AA41)</f>
        <v>29926395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29395925</v>
      </c>
      <c r="F44" s="69">
        <f t="shared" si="4"/>
        <v>29926395</v>
      </c>
      <c r="G44" s="69">
        <f t="shared" si="4"/>
        <v>44231414</v>
      </c>
      <c r="H44" s="69">
        <f t="shared" si="4"/>
        <v>4646248</v>
      </c>
      <c r="I44" s="69">
        <f t="shared" si="4"/>
        <v>-4249063</v>
      </c>
      <c r="J44" s="69">
        <f t="shared" si="4"/>
        <v>44628599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44628599</v>
      </c>
      <c r="X44" s="69">
        <f t="shared" si="4"/>
        <v>37004142</v>
      </c>
      <c r="Y44" s="69">
        <f t="shared" si="4"/>
        <v>7624457</v>
      </c>
      <c r="Z44" s="70">
        <f>+IF(X44&lt;&gt;0,+(Y44/X44)*100,0)</f>
        <v>20.604333968883807</v>
      </c>
      <c r="AA44" s="67">
        <f>+AA42-AA43</f>
        <v>29926395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29395925</v>
      </c>
      <c r="F46" s="61">
        <f t="shared" si="5"/>
        <v>29926395</v>
      </c>
      <c r="G46" s="61">
        <f t="shared" si="5"/>
        <v>44231414</v>
      </c>
      <c r="H46" s="61">
        <f t="shared" si="5"/>
        <v>4646248</v>
      </c>
      <c r="I46" s="61">
        <f t="shared" si="5"/>
        <v>-4249063</v>
      </c>
      <c r="J46" s="61">
        <f t="shared" si="5"/>
        <v>44628599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44628599</v>
      </c>
      <c r="X46" s="61">
        <f t="shared" si="5"/>
        <v>37004142</v>
      </c>
      <c r="Y46" s="61">
        <f t="shared" si="5"/>
        <v>7624457</v>
      </c>
      <c r="Z46" s="62">
        <f>+IF(X46&lt;&gt;0,+(Y46/X46)*100,0)</f>
        <v>20.604333968883807</v>
      </c>
      <c r="AA46" s="59">
        <f>SUM(AA44:AA45)</f>
        <v>29926395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29395925</v>
      </c>
      <c r="F48" s="77">
        <f t="shared" si="6"/>
        <v>29926395</v>
      </c>
      <c r="G48" s="77">
        <f t="shared" si="6"/>
        <v>44231414</v>
      </c>
      <c r="H48" s="78">
        <f t="shared" si="6"/>
        <v>4646248</v>
      </c>
      <c r="I48" s="78">
        <f t="shared" si="6"/>
        <v>-4249063</v>
      </c>
      <c r="J48" s="78">
        <f t="shared" si="6"/>
        <v>44628599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44628599</v>
      </c>
      <c r="X48" s="78">
        <f t="shared" si="6"/>
        <v>37004142</v>
      </c>
      <c r="Y48" s="78">
        <f t="shared" si="6"/>
        <v>7624457</v>
      </c>
      <c r="Z48" s="79">
        <f>+IF(X48&lt;&gt;0,+(Y48/X48)*100,0)</f>
        <v>20.604333968883807</v>
      </c>
      <c r="AA48" s="80">
        <f>SUM(AA46:AA47)</f>
        <v>29926395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209584846</v>
      </c>
      <c r="D5" s="6">
        <v>0</v>
      </c>
      <c r="E5" s="7">
        <v>223574211</v>
      </c>
      <c r="F5" s="8">
        <v>223574211</v>
      </c>
      <c r="G5" s="8">
        <v>246065635</v>
      </c>
      <c r="H5" s="8">
        <v>-293042</v>
      </c>
      <c r="I5" s="8">
        <v>-8804614</v>
      </c>
      <c r="J5" s="8">
        <v>236967979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236967979</v>
      </c>
      <c r="X5" s="8">
        <v>224721815</v>
      </c>
      <c r="Y5" s="8">
        <v>12246164</v>
      </c>
      <c r="Z5" s="2">
        <v>5.45</v>
      </c>
      <c r="AA5" s="6">
        <v>223574211</v>
      </c>
    </row>
    <row r="6" spans="1:27" ht="12.75">
      <c r="A6" s="27" t="s">
        <v>33</v>
      </c>
      <c r="B6" s="28"/>
      <c r="C6" s="6">
        <v>1076449</v>
      </c>
      <c r="D6" s="6">
        <v>0</v>
      </c>
      <c r="E6" s="7">
        <v>1471979</v>
      </c>
      <c r="F6" s="8">
        <v>1471979</v>
      </c>
      <c r="G6" s="8">
        <v>121709</v>
      </c>
      <c r="H6" s="8">
        <v>0</v>
      </c>
      <c r="I6" s="8">
        <v>0</v>
      </c>
      <c r="J6" s="8">
        <v>121709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121709</v>
      </c>
      <c r="X6" s="8">
        <v>456661</v>
      </c>
      <c r="Y6" s="8">
        <v>-334952</v>
      </c>
      <c r="Z6" s="2">
        <v>-73.35</v>
      </c>
      <c r="AA6" s="6">
        <v>1471979</v>
      </c>
    </row>
    <row r="7" spans="1:27" ht="12.75">
      <c r="A7" s="29" t="s">
        <v>34</v>
      </c>
      <c r="B7" s="28"/>
      <c r="C7" s="6">
        <v>877724728</v>
      </c>
      <c r="D7" s="6">
        <v>0</v>
      </c>
      <c r="E7" s="7">
        <v>1021794294</v>
      </c>
      <c r="F7" s="8">
        <v>1021794294</v>
      </c>
      <c r="G7" s="8">
        <v>70160274</v>
      </c>
      <c r="H7" s="8">
        <v>114212726</v>
      </c>
      <c r="I7" s="8">
        <v>95673637</v>
      </c>
      <c r="J7" s="8">
        <v>280046637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280046637</v>
      </c>
      <c r="X7" s="8">
        <v>305655751</v>
      </c>
      <c r="Y7" s="8">
        <v>-25609114</v>
      </c>
      <c r="Z7" s="2">
        <v>-8.38</v>
      </c>
      <c r="AA7" s="6">
        <v>1021794294</v>
      </c>
    </row>
    <row r="8" spans="1:27" ht="12.75">
      <c r="A8" s="29" t="s">
        <v>35</v>
      </c>
      <c r="B8" s="28"/>
      <c r="C8" s="6">
        <v>166863355</v>
      </c>
      <c r="D8" s="6">
        <v>0</v>
      </c>
      <c r="E8" s="7">
        <v>178475732</v>
      </c>
      <c r="F8" s="8">
        <v>178475732</v>
      </c>
      <c r="G8" s="8">
        <v>12833495</v>
      </c>
      <c r="H8" s="8">
        <v>12666005</v>
      </c>
      <c r="I8" s="8">
        <v>12104943</v>
      </c>
      <c r="J8" s="8">
        <v>37604443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37604443</v>
      </c>
      <c r="X8" s="8">
        <v>31981588</v>
      </c>
      <c r="Y8" s="8">
        <v>5622855</v>
      </c>
      <c r="Z8" s="2">
        <v>17.58</v>
      </c>
      <c r="AA8" s="6">
        <v>178475732</v>
      </c>
    </row>
    <row r="9" spans="1:27" ht="12.75">
      <c r="A9" s="29" t="s">
        <v>36</v>
      </c>
      <c r="B9" s="28"/>
      <c r="C9" s="6">
        <v>67501628</v>
      </c>
      <c r="D9" s="6">
        <v>0</v>
      </c>
      <c r="E9" s="7">
        <v>93970603</v>
      </c>
      <c r="F9" s="8">
        <v>93970603</v>
      </c>
      <c r="G9" s="8">
        <v>82209354</v>
      </c>
      <c r="H9" s="8">
        <v>2884398</v>
      </c>
      <c r="I9" s="8">
        <v>547233</v>
      </c>
      <c r="J9" s="8">
        <v>85640985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85640985</v>
      </c>
      <c r="X9" s="8">
        <v>95413240</v>
      </c>
      <c r="Y9" s="8">
        <v>-9772255</v>
      </c>
      <c r="Z9" s="2">
        <v>-10.24</v>
      </c>
      <c r="AA9" s="6">
        <v>93970603</v>
      </c>
    </row>
    <row r="10" spans="1:27" ht="12.75">
      <c r="A10" s="29" t="s">
        <v>37</v>
      </c>
      <c r="B10" s="28"/>
      <c r="C10" s="6">
        <v>-16483768</v>
      </c>
      <c r="D10" s="6">
        <v>0</v>
      </c>
      <c r="E10" s="7">
        <v>110246364</v>
      </c>
      <c r="F10" s="30">
        <v>110246364</v>
      </c>
      <c r="G10" s="30">
        <v>102762388</v>
      </c>
      <c r="H10" s="30">
        <v>781551</v>
      </c>
      <c r="I10" s="30">
        <v>760169</v>
      </c>
      <c r="J10" s="30">
        <v>104304108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104304108</v>
      </c>
      <c r="X10" s="30">
        <v>96701054</v>
      </c>
      <c r="Y10" s="30">
        <v>7603054</v>
      </c>
      <c r="Z10" s="31">
        <v>7.86</v>
      </c>
      <c r="AA10" s="32">
        <v>110246364</v>
      </c>
    </row>
    <row r="11" spans="1:27" ht="12.75">
      <c r="A11" s="29" t="s">
        <v>38</v>
      </c>
      <c r="B11" s="33"/>
      <c r="C11" s="6">
        <v>76814781</v>
      </c>
      <c r="D11" s="6">
        <v>0</v>
      </c>
      <c r="E11" s="7">
        <v>40150</v>
      </c>
      <c r="F11" s="8">
        <v>40150</v>
      </c>
      <c r="G11" s="8">
        <v>3206</v>
      </c>
      <c r="H11" s="8">
        <v>3206</v>
      </c>
      <c r="I11" s="8">
        <v>3206</v>
      </c>
      <c r="J11" s="8">
        <v>9618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9618</v>
      </c>
      <c r="X11" s="8">
        <v>9693</v>
      </c>
      <c r="Y11" s="8">
        <v>-75</v>
      </c>
      <c r="Z11" s="2">
        <v>-0.77</v>
      </c>
      <c r="AA11" s="6">
        <v>40150</v>
      </c>
    </row>
    <row r="12" spans="1:27" ht="12.75">
      <c r="A12" s="29" t="s">
        <v>39</v>
      </c>
      <c r="B12" s="33"/>
      <c r="C12" s="6">
        <v>24468938</v>
      </c>
      <c r="D12" s="6">
        <v>0</v>
      </c>
      <c r="E12" s="7">
        <v>25207408</v>
      </c>
      <c r="F12" s="8">
        <v>25207408</v>
      </c>
      <c r="G12" s="8">
        <v>1921342</v>
      </c>
      <c r="H12" s="8">
        <v>2212650</v>
      </c>
      <c r="I12" s="8">
        <v>2236059</v>
      </c>
      <c r="J12" s="8">
        <v>6370051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6370051</v>
      </c>
      <c r="X12" s="8">
        <v>6452924</v>
      </c>
      <c r="Y12" s="8">
        <v>-82873</v>
      </c>
      <c r="Z12" s="2">
        <v>-1.28</v>
      </c>
      <c r="AA12" s="6">
        <v>25207408</v>
      </c>
    </row>
    <row r="13" spans="1:27" ht="12.75">
      <c r="A13" s="27" t="s">
        <v>40</v>
      </c>
      <c r="B13" s="33"/>
      <c r="C13" s="6">
        <v>19269917</v>
      </c>
      <c r="D13" s="6">
        <v>0</v>
      </c>
      <c r="E13" s="7">
        <v>15384880</v>
      </c>
      <c r="F13" s="8">
        <v>15384880</v>
      </c>
      <c r="G13" s="8">
        <v>1592780</v>
      </c>
      <c r="H13" s="8">
        <v>2658157</v>
      </c>
      <c r="I13" s="8">
        <v>2348298</v>
      </c>
      <c r="J13" s="8">
        <v>6599235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6599235</v>
      </c>
      <c r="X13" s="8">
        <v>1074354</v>
      </c>
      <c r="Y13" s="8">
        <v>5524881</v>
      </c>
      <c r="Z13" s="2">
        <v>514.25</v>
      </c>
      <c r="AA13" s="6">
        <v>15384880</v>
      </c>
    </row>
    <row r="14" spans="1:27" ht="12.75">
      <c r="A14" s="27" t="s">
        <v>41</v>
      </c>
      <c r="B14" s="33"/>
      <c r="C14" s="6">
        <v>11144091</v>
      </c>
      <c r="D14" s="6">
        <v>0</v>
      </c>
      <c r="E14" s="7">
        <v>12064761</v>
      </c>
      <c r="F14" s="8">
        <v>12064761</v>
      </c>
      <c r="G14" s="8">
        <v>1162184</v>
      </c>
      <c r="H14" s="8">
        <v>1306494</v>
      </c>
      <c r="I14" s="8">
        <v>1153307</v>
      </c>
      <c r="J14" s="8">
        <v>3621985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3621985</v>
      </c>
      <c r="X14" s="8">
        <v>3457590</v>
      </c>
      <c r="Y14" s="8">
        <v>164395</v>
      </c>
      <c r="Z14" s="2">
        <v>4.75</v>
      </c>
      <c r="AA14" s="6">
        <v>12064761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15120</v>
      </c>
      <c r="F15" s="8">
        <v>15120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15120</v>
      </c>
    </row>
    <row r="16" spans="1:27" ht="12.75">
      <c r="A16" s="27" t="s">
        <v>43</v>
      </c>
      <c r="B16" s="33"/>
      <c r="C16" s="6">
        <v>52716212</v>
      </c>
      <c r="D16" s="6">
        <v>0</v>
      </c>
      <c r="E16" s="7">
        <v>53627226</v>
      </c>
      <c r="F16" s="8">
        <v>53627226</v>
      </c>
      <c r="G16" s="8">
        <v>22561</v>
      </c>
      <c r="H16" s="8">
        <v>6741</v>
      </c>
      <c r="I16" s="8">
        <v>4018</v>
      </c>
      <c r="J16" s="8">
        <v>33320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33320</v>
      </c>
      <c r="X16" s="8">
        <v>8135117</v>
      </c>
      <c r="Y16" s="8">
        <v>-8101797</v>
      </c>
      <c r="Z16" s="2">
        <v>-99.59</v>
      </c>
      <c r="AA16" s="6">
        <v>53627226</v>
      </c>
    </row>
    <row r="17" spans="1:27" ht="12.75">
      <c r="A17" s="27" t="s">
        <v>44</v>
      </c>
      <c r="B17" s="33"/>
      <c r="C17" s="6">
        <v>15856835</v>
      </c>
      <c r="D17" s="6">
        <v>0</v>
      </c>
      <c r="E17" s="7">
        <v>15428932</v>
      </c>
      <c r="F17" s="8">
        <v>15428932</v>
      </c>
      <c r="G17" s="8">
        <v>1074307</v>
      </c>
      <c r="H17" s="8">
        <v>1256765</v>
      </c>
      <c r="I17" s="8">
        <v>1673640</v>
      </c>
      <c r="J17" s="8">
        <v>4004712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4004712</v>
      </c>
      <c r="X17" s="8">
        <v>3347081</v>
      </c>
      <c r="Y17" s="8">
        <v>657631</v>
      </c>
      <c r="Z17" s="2">
        <v>19.65</v>
      </c>
      <c r="AA17" s="6">
        <v>15428932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130948400</v>
      </c>
      <c r="D19" s="6">
        <v>0</v>
      </c>
      <c r="E19" s="7">
        <v>182601418</v>
      </c>
      <c r="F19" s="8">
        <v>182601418</v>
      </c>
      <c r="G19" s="8">
        <v>5377133</v>
      </c>
      <c r="H19" s="8">
        <v>6216996</v>
      </c>
      <c r="I19" s="8">
        <v>7480763</v>
      </c>
      <c r="J19" s="8">
        <v>19074892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19074892</v>
      </c>
      <c r="X19" s="8">
        <v>13161154</v>
      </c>
      <c r="Y19" s="8">
        <v>5913738</v>
      </c>
      <c r="Z19" s="2">
        <v>44.93</v>
      </c>
      <c r="AA19" s="6">
        <v>182601418</v>
      </c>
    </row>
    <row r="20" spans="1:27" ht="12.75">
      <c r="A20" s="27" t="s">
        <v>47</v>
      </c>
      <c r="B20" s="33"/>
      <c r="C20" s="6">
        <v>18652952</v>
      </c>
      <c r="D20" s="6">
        <v>0</v>
      </c>
      <c r="E20" s="7">
        <v>20287950</v>
      </c>
      <c r="F20" s="30">
        <v>20287950</v>
      </c>
      <c r="G20" s="30">
        <v>1388259</v>
      </c>
      <c r="H20" s="30">
        <v>1571140</v>
      </c>
      <c r="I20" s="30">
        <v>1953619</v>
      </c>
      <c r="J20" s="30">
        <v>4913018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4913018</v>
      </c>
      <c r="X20" s="30">
        <v>5913178</v>
      </c>
      <c r="Y20" s="30">
        <v>-1000160</v>
      </c>
      <c r="Z20" s="31">
        <v>-16.91</v>
      </c>
      <c r="AA20" s="32">
        <v>20287950</v>
      </c>
    </row>
    <row r="21" spans="1:27" ht="12.75">
      <c r="A21" s="27" t="s">
        <v>48</v>
      </c>
      <c r="B21" s="33"/>
      <c r="C21" s="6">
        <v>19606978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1675746342</v>
      </c>
      <c r="D22" s="37">
        <f>SUM(D5:D21)</f>
        <v>0</v>
      </c>
      <c r="E22" s="38">
        <f t="shared" si="0"/>
        <v>1954441028</v>
      </c>
      <c r="F22" s="39">
        <f t="shared" si="0"/>
        <v>1954441028</v>
      </c>
      <c r="G22" s="39">
        <f t="shared" si="0"/>
        <v>526694627</v>
      </c>
      <c r="H22" s="39">
        <f t="shared" si="0"/>
        <v>145483787</v>
      </c>
      <c r="I22" s="39">
        <f t="shared" si="0"/>
        <v>117134278</v>
      </c>
      <c r="J22" s="39">
        <f t="shared" si="0"/>
        <v>789312692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789312692</v>
      </c>
      <c r="X22" s="39">
        <f t="shared" si="0"/>
        <v>796481200</v>
      </c>
      <c r="Y22" s="39">
        <f t="shared" si="0"/>
        <v>-7168508</v>
      </c>
      <c r="Z22" s="40">
        <f>+IF(X22&lt;&gt;0,+(Y22/X22)*100,0)</f>
        <v>-0.9000222478571999</v>
      </c>
      <c r="AA22" s="37">
        <f>SUM(AA5:AA21)</f>
        <v>1954441028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428697280</v>
      </c>
      <c r="D25" s="6">
        <v>0</v>
      </c>
      <c r="E25" s="7">
        <v>477652266</v>
      </c>
      <c r="F25" s="8">
        <v>477652266</v>
      </c>
      <c r="G25" s="8">
        <v>33452807</v>
      </c>
      <c r="H25" s="8">
        <v>33991436</v>
      </c>
      <c r="I25" s="8">
        <v>34037958</v>
      </c>
      <c r="J25" s="8">
        <v>101482201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101482201</v>
      </c>
      <c r="X25" s="8">
        <v>103059559</v>
      </c>
      <c r="Y25" s="8">
        <v>-1577358</v>
      </c>
      <c r="Z25" s="2">
        <v>-1.53</v>
      </c>
      <c r="AA25" s="6">
        <v>477652266</v>
      </c>
    </row>
    <row r="26" spans="1:27" ht="12.75">
      <c r="A26" s="29" t="s">
        <v>52</v>
      </c>
      <c r="B26" s="28"/>
      <c r="C26" s="6">
        <v>21053960</v>
      </c>
      <c r="D26" s="6">
        <v>0</v>
      </c>
      <c r="E26" s="7">
        <v>23967168</v>
      </c>
      <c r="F26" s="8">
        <v>23967168</v>
      </c>
      <c r="G26" s="8">
        <v>1789137</v>
      </c>
      <c r="H26" s="8">
        <v>1732565</v>
      </c>
      <c r="I26" s="8">
        <v>1855357</v>
      </c>
      <c r="J26" s="8">
        <v>5377059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5377059</v>
      </c>
      <c r="X26" s="8">
        <v>5550141</v>
      </c>
      <c r="Y26" s="8">
        <v>-173082</v>
      </c>
      <c r="Z26" s="2">
        <v>-3.12</v>
      </c>
      <c r="AA26" s="6">
        <v>23967168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73929000</v>
      </c>
      <c r="F27" s="8">
        <v>73929000</v>
      </c>
      <c r="G27" s="8">
        <v>0</v>
      </c>
      <c r="H27" s="8">
        <v>2123250</v>
      </c>
      <c r="I27" s="8">
        <v>2123375</v>
      </c>
      <c r="J27" s="8">
        <v>4246625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4246625</v>
      </c>
      <c r="X27" s="8">
        <v>3881180</v>
      </c>
      <c r="Y27" s="8">
        <v>365445</v>
      </c>
      <c r="Z27" s="2">
        <v>9.42</v>
      </c>
      <c r="AA27" s="6">
        <v>73929000</v>
      </c>
    </row>
    <row r="28" spans="1:27" ht="12.75">
      <c r="A28" s="29" t="s">
        <v>54</v>
      </c>
      <c r="B28" s="28"/>
      <c r="C28" s="6">
        <v>172942786</v>
      </c>
      <c r="D28" s="6">
        <v>0</v>
      </c>
      <c r="E28" s="7">
        <v>190506431</v>
      </c>
      <c r="F28" s="8">
        <v>190506431</v>
      </c>
      <c r="G28" s="8">
        <v>2123215</v>
      </c>
      <c r="H28" s="8">
        <v>0</v>
      </c>
      <c r="I28" s="8">
        <v>0</v>
      </c>
      <c r="J28" s="8">
        <v>2123215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2123215</v>
      </c>
      <c r="X28" s="8"/>
      <c r="Y28" s="8">
        <v>2123215</v>
      </c>
      <c r="Z28" s="2">
        <v>0</v>
      </c>
      <c r="AA28" s="6">
        <v>190506431</v>
      </c>
    </row>
    <row r="29" spans="1:27" ht="12.75">
      <c r="A29" s="29" t="s">
        <v>55</v>
      </c>
      <c r="B29" s="28"/>
      <c r="C29" s="6">
        <v>76609348</v>
      </c>
      <c r="D29" s="6">
        <v>0</v>
      </c>
      <c r="E29" s="7">
        <v>89108928</v>
      </c>
      <c r="F29" s="8">
        <v>89108928</v>
      </c>
      <c r="G29" s="8">
        <v>7914682</v>
      </c>
      <c r="H29" s="8">
        <v>7992454</v>
      </c>
      <c r="I29" s="8">
        <v>8131416</v>
      </c>
      <c r="J29" s="8">
        <v>24038552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24038552</v>
      </c>
      <c r="X29" s="8">
        <v>20519772</v>
      </c>
      <c r="Y29" s="8">
        <v>3518780</v>
      </c>
      <c r="Z29" s="2">
        <v>17.15</v>
      </c>
      <c r="AA29" s="6">
        <v>89108928</v>
      </c>
    </row>
    <row r="30" spans="1:27" ht="12.75">
      <c r="A30" s="29" t="s">
        <v>56</v>
      </c>
      <c r="B30" s="28"/>
      <c r="C30" s="6">
        <v>626596770</v>
      </c>
      <c r="D30" s="6">
        <v>0</v>
      </c>
      <c r="E30" s="7">
        <v>629717315</v>
      </c>
      <c r="F30" s="8">
        <v>629717315</v>
      </c>
      <c r="G30" s="8">
        <v>0</v>
      </c>
      <c r="H30" s="8">
        <v>75524741</v>
      </c>
      <c r="I30" s="8">
        <v>73543973</v>
      </c>
      <c r="J30" s="8">
        <v>149068714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149068714</v>
      </c>
      <c r="X30" s="8">
        <v>143948065</v>
      </c>
      <c r="Y30" s="8">
        <v>5120649</v>
      </c>
      <c r="Z30" s="2">
        <v>3.56</v>
      </c>
      <c r="AA30" s="6">
        <v>629717315</v>
      </c>
    </row>
    <row r="31" spans="1:27" ht="12.75">
      <c r="A31" s="29" t="s">
        <v>57</v>
      </c>
      <c r="B31" s="28"/>
      <c r="C31" s="6">
        <v>39052905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141518997</v>
      </c>
      <c r="D32" s="6">
        <v>0</v>
      </c>
      <c r="E32" s="7">
        <v>159467959</v>
      </c>
      <c r="F32" s="8">
        <v>159467959</v>
      </c>
      <c r="G32" s="8">
        <v>-2162802</v>
      </c>
      <c r="H32" s="8">
        <v>6932102</v>
      </c>
      <c r="I32" s="8">
        <v>7483584</v>
      </c>
      <c r="J32" s="8">
        <v>12252884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12252884</v>
      </c>
      <c r="X32" s="8">
        <v>22508417</v>
      </c>
      <c r="Y32" s="8">
        <v>-10255533</v>
      </c>
      <c r="Z32" s="2">
        <v>-45.56</v>
      </c>
      <c r="AA32" s="6">
        <v>159467959</v>
      </c>
    </row>
    <row r="33" spans="1:27" ht="12.75">
      <c r="A33" s="29" t="s">
        <v>59</v>
      </c>
      <c r="B33" s="28"/>
      <c r="C33" s="6">
        <v>4868156</v>
      </c>
      <c r="D33" s="6">
        <v>0</v>
      </c>
      <c r="E33" s="7">
        <v>736170</v>
      </c>
      <c r="F33" s="8">
        <v>736170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736170</v>
      </c>
    </row>
    <row r="34" spans="1:27" ht="12.75">
      <c r="A34" s="29" t="s">
        <v>60</v>
      </c>
      <c r="B34" s="28"/>
      <c r="C34" s="6">
        <v>116432800</v>
      </c>
      <c r="D34" s="6">
        <v>0</v>
      </c>
      <c r="E34" s="7">
        <v>400821257</v>
      </c>
      <c r="F34" s="8">
        <v>400821257</v>
      </c>
      <c r="G34" s="8">
        <v>35556522</v>
      </c>
      <c r="H34" s="8">
        <v>24823757</v>
      </c>
      <c r="I34" s="8">
        <v>30283138</v>
      </c>
      <c r="J34" s="8">
        <v>90663417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90663417</v>
      </c>
      <c r="X34" s="8">
        <v>126510259</v>
      </c>
      <c r="Y34" s="8">
        <v>-35846842</v>
      </c>
      <c r="Z34" s="2">
        <v>-28.34</v>
      </c>
      <c r="AA34" s="6">
        <v>400821257</v>
      </c>
    </row>
    <row r="35" spans="1:27" ht="12.75">
      <c r="A35" s="27" t="s">
        <v>61</v>
      </c>
      <c r="B35" s="33"/>
      <c r="C35" s="6">
        <v>87333725</v>
      </c>
      <c r="D35" s="6">
        <v>0</v>
      </c>
      <c r="E35" s="7">
        <v>2000000</v>
      </c>
      <c r="F35" s="8">
        <v>2000000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2000000</v>
      </c>
    </row>
    <row r="36" spans="1:27" ht="12.75">
      <c r="A36" s="44" t="s">
        <v>62</v>
      </c>
      <c r="B36" s="36"/>
      <c r="C36" s="37">
        <f aca="true" t="shared" si="1" ref="C36:Y36">SUM(C25:C35)</f>
        <v>1715106727</v>
      </c>
      <c r="D36" s="37">
        <f>SUM(D25:D35)</f>
        <v>0</v>
      </c>
      <c r="E36" s="38">
        <f t="shared" si="1"/>
        <v>2047906494</v>
      </c>
      <c r="F36" s="39">
        <f t="shared" si="1"/>
        <v>2047906494</v>
      </c>
      <c r="G36" s="39">
        <f t="shared" si="1"/>
        <v>78673561</v>
      </c>
      <c r="H36" s="39">
        <f t="shared" si="1"/>
        <v>153120305</v>
      </c>
      <c r="I36" s="39">
        <f t="shared" si="1"/>
        <v>157458801</v>
      </c>
      <c r="J36" s="39">
        <f t="shared" si="1"/>
        <v>389252667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389252667</v>
      </c>
      <c r="X36" s="39">
        <f t="shared" si="1"/>
        <v>425977393</v>
      </c>
      <c r="Y36" s="39">
        <f t="shared" si="1"/>
        <v>-36724726</v>
      </c>
      <c r="Z36" s="40">
        <f>+IF(X36&lt;&gt;0,+(Y36/X36)*100,0)</f>
        <v>-8.62128521454189</v>
      </c>
      <c r="AA36" s="37">
        <f>SUM(AA25:AA35)</f>
        <v>2047906494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-39360385</v>
      </c>
      <c r="D38" s="50">
        <f>+D22-D36</f>
        <v>0</v>
      </c>
      <c r="E38" s="51">
        <f t="shared" si="2"/>
        <v>-93465466</v>
      </c>
      <c r="F38" s="52">
        <f t="shared" si="2"/>
        <v>-93465466</v>
      </c>
      <c r="G38" s="52">
        <f t="shared" si="2"/>
        <v>448021066</v>
      </c>
      <c r="H38" s="52">
        <f t="shared" si="2"/>
        <v>-7636518</v>
      </c>
      <c r="I38" s="52">
        <f t="shared" si="2"/>
        <v>-40324523</v>
      </c>
      <c r="J38" s="52">
        <f t="shared" si="2"/>
        <v>400060025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400060025</v>
      </c>
      <c r="X38" s="52">
        <f>IF(F22=F36,0,X22-X36)</f>
        <v>370503807</v>
      </c>
      <c r="Y38" s="52">
        <f t="shared" si="2"/>
        <v>29556218</v>
      </c>
      <c r="Z38" s="53">
        <f>+IF(X38&lt;&gt;0,+(Y38/X38)*100,0)</f>
        <v>7.977304805399746</v>
      </c>
      <c r="AA38" s="50">
        <f>+AA22-AA36</f>
        <v>-93465466</v>
      </c>
    </row>
    <row r="39" spans="1:27" ht="12.75">
      <c r="A39" s="27" t="s">
        <v>64</v>
      </c>
      <c r="B39" s="33"/>
      <c r="C39" s="6">
        <v>73721766</v>
      </c>
      <c r="D39" s="6">
        <v>0</v>
      </c>
      <c r="E39" s="7">
        <v>57546082</v>
      </c>
      <c r="F39" s="8">
        <v>72465826</v>
      </c>
      <c r="G39" s="8">
        <v>0</v>
      </c>
      <c r="H39" s="8">
        <v>5600000</v>
      </c>
      <c r="I39" s="8">
        <v>0</v>
      </c>
      <c r="J39" s="8">
        <v>5600000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5600000</v>
      </c>
      <c r="X39" s="8">
        <v>4574832</v>
      </c>
      <c r="Y39" s="8">
        <v>1025168</v>
      </c>
      <c r="Z39" s="2">
        <v>22.41</v>
      </c>
      <c r="AA39" s="6">
        <v>72465826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34361381</v>
      </c>
      <c r="D42" s="59">
        <f>SUM(D38:D41)</f>
        <v>0</v>
      </c>
      <c r="E42" s="60">
        <f t="shared" si="3"/>
        <v>-35919384</v>
      </c>
      <c r="F42" s="61">
        <f t="shared" si="3"/>
        <v>-20999640</v>
      </c>
      <c r="G42" s="61">
        <f t="shared" si="3"/>
        <v>448021066</v>
      </c>
      <c r="H42" s="61">
        <f t="shared" si="3"/>
        <v>-2036518</v>
      </c>
      <c r="I42" s="61">
        <f t="shared" si="3"/>
        <v>-40324523</v>
      </c>
      <c r="J42" s="61">
        <f t="shared" si="3"/>
        <v>405660025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405660025</v>
      </c>
      <c r="X42" s="61">
        <f t="shared" si="3"/>
        <v>375078639</v>
      </c>
      <c r="Y42" s="61">
        <f t="shared" si="3"/>
        <v>30581386</v>
      </c>
      <c r="Z42" s="62">
        <f>+IF(X42&lt;&gt;0,+(Y42/X42)*100,0)</f>
        <v>8.153326481490192</v>
      </c>
      <c r="AA42" s="59">
        <f>SUM(AA38:AA41)</f>
        <v>-20999640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34361381</v>
      </c>
      <c r="D44" s="67">
        <f>+D42-D43</f>
        <v>0</v>
      </c>
      <c r="E44" s="68">
        <f t="shared" si="4"/>
        <v>-35919384</v>
      </c>
      <c r="F44" s="69">
        <f t="shared" si="4"/>
        <v>-20999640</v>
      </c>
      <c r="G44" s="69">
        <f t="shared" si="4"/>
        <v>448021066</v>
      </c>
      <c r="H44" s="69">
        <f t="shared" si="4"/>
        <v>-2036518</v>
      </c>
      <c r="I44" s="69">
        <f t="shared" si="4"/>
        <v>-40324523</v>
      </c>
      <c r="J44" s="69">
        <f t="shared" si="4"/>
        <v>405660025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405660025</v>
      </c>
      <c r="X44" s="69">
        <f t="shared" si="4"/>
        <v>375078639</v>
      </c>
      <c r="Y44" s="69">
        <f t="shared" si="4"/>
        <v>30581386</v>
      </c>
      <c r="Z44" s="70">
        <f>+IF(X44&lt;&gt;0,+(Y44/X44)*100,0)</f>
        <v>8.153326481490192</v>
      </c>
      <c r="AA44" s="67">
        <f>+AA42-AA43</f>
        <v>-20999640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34361381</v>
      </c>
      <c r="D46" s="59">
        <f>SUM(D44:D45)</f>
        <v>0</v>
      </c>
      <c r="E46" s="60">
        <f t="shared" si="5"/>
        <v>-35919384</v>
      </c>
      <c r="F46" s="61">
        <f t="shared" si="5"/>
        <v>-20999640</v>
      </c>
      <c r="G46" s="61">
        <f t="shared" si="5"/>
        <v>448021066</v>
      </c>
      <c r="H46" s="61">
        <f t="shared" si="5"/>
        <v>-2036518</v>
      </c>
      <c r="I46" s="61">
        <f t="shared" si="5"/>
        <v>-40324523</v>
      </c>
      <c r="J46" s="61">
        <f t="shared" si="5"/>
        <v>405660025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405660025</v>
      </c>
      <c r="X46" s="61">
        <f t="shared" si="5"/>
        <v>375078639</v>
      </c>
      <c r="Y46" s="61">
        <f t="shared" si="5"/>
        <v>30581386</v>
      </c>
      <c r="Z46" s="62">
        <f>+IF(X46&lt;&gt;0,+(Y46/X46)*100,0)</f>
        <v>8.153326481490192</v>
      </c>
      <c r="AA46" s="59">
        <f>SUM(AA44:AA45)</f>
        <v>-20999640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34361381</v>
      </c>
      <c r="D48" s="75">
        <f>SUM(D46:D47)</f>
        <v>0</v>
      </c>
      <c r="E48" s="76">
        <f t="shared" si="6"/>
        <v>-35919384</v>
      </c>
      <c r="F48" s="77">
        <f t="shared" si="6"/>
        <v>-20999640</v>
      </c>
      <c r="G48" s="77">
        <f t="shared" si="6"/>
        <v>448021066</v>
      </c>
      <c r="H48" s="78">
        <f t="shared" si="6"/>
        <v>-2036518</v>
      </c>
      <c r="I48" s="78">
        <f t="shared" si="6"/>
        <v>-40324523</v>
      </c>
      <c r="J48" s="78">
        <f t="shared" si="6"/>
        <v>405660025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405660025</v>
      </c>
      <c r="X48" s="78">
        <f t="shared" si="6"/>
        <v>375078639</v>
      </c>
      <c r="Y48" s="78">
        <f t="shared" si="6"/>
        <v>30581386</v>
      </c>
      <c r="Z48" s="79">
        <f>+IF(X48&lt;&gt;0,+(Y48/X48)*100,0)</f>
        <v>8.153326481490192</v>
      </c>
      <c r="AA48" s="80">
        <f>SUM(AA46:AA47)</f>
        <v>-20999640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2016-11-18T12:09:15Z</dcterms:created>
  <dcterms:modified xsi:type="dcterms:W3CDTF">2016-11-18T12:09:15Z</dcterms:modified>
  <cp:category/>
  <cp:version/>
  <cp:contentType/>
  <cp:contentStatus/>
</cp:coreProperties>
</file>