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'BUF'!$A$1:$AA$57</definedName>
    <definedName name="_xlnm.Print_Area" localSheetId="7">'CPT'!$A$1:$AA$57</definedName>
    <definedName name="_xlnm.Print_Area" localSheetId="3">'EKU'!$A$1:$AA$57</definedName>
    <definedName name="_xlnm.Print_Area" localSheetId="6">'ETH'!$A$1:$AA$57</definedName>
    <definedName name="_xlnm.Print_Area" localSheetId="4">'JHB'!$A$1:$AA$57</definedName>
    <definedName name="_xlnm.Print_Area" localSheetId="2">'MAN'!$A$1:$AA$57</definedName>
    <definedName name="_xlnm.Print_Area" localSheetId="1">'NMA'!$A$1:$AA$57</definedName>
    <definedName name="_xlnm.Print_Area" localSheetId="8">'Summary'!$A$1:$AA$57</definedName>
    <definedName name="_xlnm.Print_Area" localSheetId="5">'TSH'!$A$1:$AA$57</definedName>
  </definedNames>
  <calcPr calcMode="manual" fullCalcOnLoad="1"/>
</workbook>
</file>

<file path=xl/sharedStrings.xml><?xml version="1.0" encoding="utf-8"?>
<sst xmlns="http://schemas.openxmlformats.org/spreadsheetml/2006/main" count="684" uniqueCount="83">
  <si>
    <t>Eastern Cape: Buffalo City(BUF)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</si>
  <si>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</si>
  <si>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</si>
  <si>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</si>
  <si>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</si>
  <si>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</si>
  <si>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</si>
  <si>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</si>
  <si>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</si>
  <si>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</si>
  <si>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</si>
  <si>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</si>
  <si>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</si>
  <si>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</si>
  <si>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</si>
  <si>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</si>
  <si>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</si>
  <si>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</si>
  <si>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</si>
  <si>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</si>
  <si>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</si>
  <si>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</si>
  <si>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</si>
  <si>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</si>
  <si>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</si>
  <si>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</si>
  <si>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</si>
  <si>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</si>
  <si>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</si>
  <si>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</si>
  <si>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</si>
  <si>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</si>
  <si>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</si>
  <si>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</si>
  <si>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</si>
  <si>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</si>
  <si>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</si>
  <si>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</si>
  <si>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</si>
  <si>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</si>
  <si>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</si>
  <si>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</si>
  <si>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</si>
  <si>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</si>
  <si>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</si>
  <si>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</si>
  <si>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</si>
  <si>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</si>
  <si>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</si>
  <si>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</si>
  <si>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</si>
  <si>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</si>
  <si>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</si>
  <si>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</si>
  <si>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</si>
  <si>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</si>
  <si>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</si>
  <si>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</si>
  <si>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</si>
  <si>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</si>
  <si>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</si>
  <si>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</si>
  <si>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</si>
  <si>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</si>
  <si>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</si>
  <si>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</si>
  <si>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</si>
  <si>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</si>
  <si>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</si>
  <si>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</si>
  <si>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</si>
  <si>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</si>
  <si>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</si>
  <si>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</si>
  <si>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 and expend) ( All ) for 1st Quarter ended 30 September 2016 (Figures Finalised as at 2016/11/02)</t>
  </si>
  <si>
    <t>Free State: Mangaung(MAN) - Table C4 Quarterly Budget Statement - Financial Performance (rev and expend) ( All ) for 1st Quarter ended 30 September 2016 (Figures Finalised as at 2016/11/02)</t>
  </si>
  <si>
    <t>Gauteng: Ekurhuleni Metro(EKU) - Table C4 Quarterly Budget Statement - Financial Performance (rev and expend) ( All ) for 1st Quarter ended 30 September 2016 (Figures Finalised as at 2016/11/02)</t>
  </si>
  <si>
    <t>Gauteng: City Of Johannesburg(JHB) - Table C4 Quarterly Budget Statement - Financial Performance (rev and expend) ( All ) for 1st Quarter ended 30 September 2016 (Figures Finalised as at 2016/11/02)</t>
  </si>
  <si>
    <t>Gauteng: City Of Tshwane(TSH) - Table C4 Quarterly Budget Statement - Financial Performance (rev and expend) ( All ) for 1st Quarter ended 30 September 2016 (Figures Finalised as at 2016/11/02)</t>
  </si>
  <si>
    <t>Kwazulu-Natal: eThekwini(ETH) - Table C4 Quarterly Budget Statement - Financial Performance (rev and expend) ( All ) for 1st Quarter ended 30 September 2016 (Figures Finalised as at 2016/11/02)</t>
  </si>
  <si>
    <t>Western Cape: Cape Town(CPT)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</si>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</sst>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865234825</v>
      </c>
      <c r="D5" s="6">
        <v>0</v>
      </c>
      <c r="E5" s="7">
        <v>1122920106</v>
      </c>
      <c r="F5" s="8">
        <v>1122920106</v>
      </c>
      <c r="G5" s="8">
        <v>158500146</v>
      </c>
      <c r="H5" s="8">
        <v>72614738</v>
      </c>
      <c r="I5" s="8">
        <v>71445019</v>
      </c>
      <c r="J5" s="8">
        <v>302559903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302559903</v>
      </c>
      <c r="X5" s="8">
        <v>208966048</v>
      </c>
      <c r="Y5" s="8">
        <v>93593855</v>
      </c>
      <c r="Z5" s="2">
        <v>44.79</v>
      </c>
      <c r="AA5" s="6">
        <v>1122920106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1694297411</v>
      </c>
      <c r="D7" s="6">
        <v>0</v>
      </c>
      <c r="E7" s="7">
        <v>1815256137</v>
      </c>
      <c r="F7" s="8">
        <v>1815256137</v>
      </c>
      <c r="G7" s="8">
        <v>128761550</v>
      </c>
      <c r="H7" s="8">
        <v>77793016</v>
      </c>
      <c r="I7" s="8">
        <v>149048472</v>
      </c>
      <c r="J7" s="8">
        <v>355603038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355603038</v>
      </c>
      <c r="X7" s="8">
        <v>283908016</v>
      </c>
      <c r="Y7" s="8">
        <v>71695022</v>
      </c>
      <c r="Z7" s="2">
        <v>25.25</v>
      </c>
      <c r="AA7" s="6">
        <v>1815256137</v>
      </c>
    </row>
    <row r="8" spans="1:27" ht="12.75">
      <c r="A8" s="29" t="s">
        <v>35</v>
      </c>
      <c r="B8" s="28"/>
      <c r="C8" s="6">
        <v>425275744</v>
      </c>
      <c r="D8" s="6">
        <v>0</v>
      </c>
      <c r="E8" s="7">
        <v>444291186</v>
      </c>
      <c r="F8" s="8">
        <v>444291186</v>
      </c>
      <c r="G8" s="8">
        <v>40080314</v>
      </c>
      <c r="H8" s="8">
        <v>7877815</v>
      </c>
      <c r="I8" s="8">
        <v>46219289</v>
      </c>
      <c r="J8" s="8">
        <v>94177418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94177418</v>
      </c>
      <c r="X8" s="8">
        <v>109271068</v>
      </c>
      <c r="Y8" s="8">
        <v>-15093650</v>
      </c>
      <c r="Z8" s="2">
        <v>-13.81</v>
      </c>
      <c r="AA8" s="6">
        <v>444291186</v>
      </c>
    </row>
    <row r="9" spans="1:27" ht="12.75">
      <c r="A9" s="29" t="s">
        <v>36</v>
      </c>
      <c r="B9" s="28"/>
      <c r="C9" s="6">
        <v>298552050</v>
      </c>
      <c r="D9" s="6">
        <v>0</v>
      </c>
      <c r="E9" s="7">
        <v>339107134</v>
      </c>
      <c r="F9" s="8">
        <v>339107134</v>
      </c>
      <c r="G9" s="8">
        <v>35763998</v>
      </c>
      <c r="H9" s="8">
        <v>25185545</v>
      </c>
      <c r="I9" s="8">
        <v>26177392</v>
      </c>
      <c r="J9" s="8">
        <v>87126935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87126935</v>
      </c>
      <c r="X9" s="8">
        <v>87682743</v>
      </c>
      <c r="Y9" s="8">
        <v>-555808</v>
      </c>
      <c r="Z9" s="2">
        <v>-0.63</v>
      </c>
      <c r="AA9" s="6">
        <v>339107134</v>
      </c>
    </row>
    <row r="10" spans="1:27" ht="12.75">
      <c r="A10" s="29" t="s">
        <v>37</v>
      </c>
      <c r="B10" s="28"/>
      <c r="C10" s="6">
        <v>287400358</v>
      </c>
      <c r="D10" s="6">
        <v>0</v>
      </c>
      <c r="E10" s="7">
        <v>308375397</v>
      </c>
      <c r="F10" s="30">
        <v>308375397</v>
      </c>
      <c r="G10" s="30">
        <v>25851307</v>
      </c>
      <c r="H10" s="30">
        <v>25747641</v>
      </c>
      <c r="I10" s="30">
        <v>25699904</v>
      </c>
      <c r="J10" s="30">
        <v>77298852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77298852</v>
      </c>
      <c r="X10" s="30">
        <v>63835291</v>
      </c>
      <c r="Y10" s="30">
        <v>13463561</v>
      </c>
      <c r="Z10" s="31">
        <v>21.09</v>
      </c>
      <c r="AA10" s="32">
        <v>308375397</v>
      </c>
    </row>
    <row r="11" spans="1:27" ht="12.75">
      <c r="A11" s="29" t="s">
        <v>38</v>
      </c>
      <c r="B11" s="33"/>
      <c r="C11" s="6">
        <v>44122278</v>
      </c>
      <c r="D11" s="6">
        <v>0</v>
      </c>
      <c r="E11" s="7">
        <v>21580186</v>
      </c>
      <c r="F11" s="8">
        <v>21580186</v>
      </c>
      <c r="G11" s="8">
        <v>3199107</v>
      </c>
      <c r="H11" s="8">
        <v>-1148102</v>
      </c>
      <c r="I11" s="8">
        <v>772612</v>
      </c>
      <c r="J11" s="8">
        <v>2823617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2823617</v>
      </c>
      <c r="X11" s="8">
        <v>5579977</v>
      </c>
      <c r="Y11" s="8">
        <v>-2756360</v>
      </c>
      <c r="Z11" s="2">
        <v>-49.4</v>
      </c>
      <c r="AA11" s="6">
        <v>21580186</v>
      </c>
    </row>
    <row r="12" spans="1:27" ht="12.75">
      <c r="A12" s="29" t="s">
        <v>39</v>
      </c>
      <c r="B12" s="33"/>
      <c r="C12" s="6">
        <v>16583410</v>
      </c>
      <c r="D12" s="6">
        <v>0</v>
      </c>
      <c r="E12" s="7">
        <v>20045086</v>
      </c>
      <c r="F12" s="8">
        <v>20045086</v>
      </c>
      <c r="G12" s="8">
        <v>946941</v>
      </c>
      <c r="H12" s="8">
        <v>1360345</v>
      </c>
      <c r="I12" s="8">
        <v>1063611</v>
      </c>
      <c r="J12" s="8">
        <v>3370897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3370897</v>
      </c>
      <c r="X12" s="8">
        <v>2450458</v>
      </c>
      <c r="Y12" s="8">
        <v>920439</v>
      </c>
      <c r="Z12" s="2">
        <v>37.56</v>
      </c>
      <c r="AA12" s="6">
        <v>20045086</v>
      </c>
    </row>
    <row r="13" spans="1:27" ht="12.75">
      <c r="A13" s="27" t="s">
        <v>40</v>
      </c>
      <c r="B13" s="33"/>
      <c r="C13" s="6">
        <v>154706453</v>
      </c>
      <c r="D13" s="6">
        <v>0</v>
      </c>
      <c r="E13" s="7">
        <v>143843920</v>
      </c>
      <c r="F13" s="8">
        <v>143775020</v>
      </c>
      <c r="G13" s="8">
        <v>11615542</v>
      </c>
      <c r="H13" s="8">
        <v>15763120</v>
      </c>
      <c r="I13" s="8">
        <v>13922765</v>
      </c>
      <c r="J13" s="8">
        <v>41301427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41301427</v>
      </c>
      <c r="X13" s="8">
        <v>38875084</v>
      </c>
      <c r="Y13" s="8">
        <v>2426343</v>
      </c>
      <c r="Z13" s="2">
        <v>6.24</v>
      </c>
      <c r="AA13" s="6">
        <v>143775020</v>
      </c>
    </row>
    <row r="14" spans="1:27" ht="12.75">
      <c r="A14" s="27" t="s">
        <v>41</v>
      </c>
      <c r="B14" s="33"/>
      <c r="C14" s="6">
        <v>32661326</v>
      </c>
      <c r="D14" s="6">
        <v>0</v>
      </c>
      <c r="E14" s="7">
        <v>34650686</v>
      </c>
      <c r="F14" s="8">
        <v>34650686</v>
      </c>
      <c r="G14" s="8">
        <v>3296980</v>
      </c>
      <c r="H14" s="8">
        <v>3997934</v>
      </c>
      <c r="I14" s="8">
        <v>4095184</v>
      </c>
      <c r="J14" s="8">
        <v>11390098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11390098</v>
      </c>
      <c r="X14" s="8">
        <v>7053630</v>
      </c>
      <c r="Y14" s="8">
        <v>4336468</v>
      </c>
      <c r="Z14" s="2">
        <v>61.48</v>
      </c>
      <c r="AA14" s="6">
        <v>34650686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5593754</v>
      </c>
      <c r="D16" s="6">
        <v>0</v>
      </c>
      <c r="E16" s="7">
        <v>8385278</v>
      </c>
      <c r="F16" s="8">
        <v>8385278</v>
      </c>
      <c r="G16" s="8">
        <v>110234</v>
      </c>
      <c r="H16" s="8">
        <v>602618</v>
      </c>
      <c r="I16" s="8">
        <v>1196022</v>
      </c>
      <c r="J16" s="8">
        <v>1908874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1908874</v>
      </c>
      <c r="X16" s="8">
        <v>820093</v>
      </c>
      <c r="Y16" s="8">
        <v>1088781</v>
      </c>
      <c r="Z16" s="2">
        <v>132.76</v>
      </c>
      <c r="AA16" s="6">
        <v>8385278</v>
      </c>
    </row>
    <row r="17" spans="1:27" ht="12.75">
      <c r="A17" s="27" t="s">
        <v>44</v>
      </c>
      <c r="B17" s="33"/>
      <c r="C17" s="6">
        <v>12611825</v>
      </c>
      <c r="D17" s="6">
        <v>0</v>
      </c>
      <c r="E17" s="7">
        <v>13958268</v>
      </c>
      <c r="F17" s="8">
        <v>13958268</v>
      </c>
      <c r="G17" s="8">
        <v>430862</v>
      </c>
      <c r="H17" s="8">
        <v>1427443</v>
      </c>
      <c r="I17" s="8">
        <v>1161898</v>
      </c>
      <c r="J17" s="8">
        <v>3020203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3020203</v>
      </c>
      <c r="X17" s="8">
        <v>2659698</v>
      </c>
      <c r="Y17" s="8">
        <v>360505</v>
      </c>
      <c r="Z17" s="2">
        <v>13.55</v>
      </c>
      <c r="AA17" s="6">
        <v>13958268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963670276</v>
      </c>
      <c r="D19" s="6">
        <v>0</v>
      </c>
      <c r="E19" s="7">
        <v>1319728331</v>
      </c>
      <c r="F19" s="8">
        <v>1318097041</v>
      </c>
      <c r="G19" s="8">
        <v>282582000</v>
      </c>
      <c r="H19" s="8">
        <v>137531622</v>
      </c>
      <c r="I19" s="8">
        <v>15838153</v>
      </c>
      <c r="J19" s="8">
        <v>435951775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435951775</v>
      </c>
      <c r="X19" s="8">
        <v>260327406</v>
      </c>
      <c r="Y19" s="8">
        <v>175624369</v>
      </c>
      <c r="Z19" s="2">
        <v>67.46</v>
      </c>
      <c r="AA19" s="6">
        <v>1318097041</v>
      </c>
    </row>
    <row r="20" spans="1:27" ht="12.75">
      <c r="A20" s="27" t="s">
        <v>47</v>
      </c>
      <c r="B20" s="33"/>
      <c r="C20" s="6">
        <v>661626409</v>
      </c>
      <c r="D20" s="6">
        <v>0</v>
      </c>
      <c r="E20" s="7">
        <v>314897638</v>
      </c>
      <c r="F20" s="30">
        <v>314697638</v>
      </c>
      <c r="G20" s="30">
        <v>18378083</v>
      </c>
      <c r="H20" s="30">
        <v>17761225</v>
      </c>
      <c r="I20" s="30">
        <v>19429171</v>
      </c>
      <c r="J20" s="30">
        <v>55568479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55568479</v>
      </c>
      <c r="X20" s="30">
        <v>53681325</v>
      </c>
      <c r="Y20" s="30">
        <v>1887154</v>
      </c>
      <c r="Z20" s="31">
        <v>3.52</v>
      </c>
      <c r="AA20" s="32">
        <v>314697638</v>
      </c>
    </row>
    <row r="21" spans="1:27" ht="12.75">
      <c r="A21" s="27" t="s">
        <v>48</v>
      </c>
      <c r="B21" s="33"/>
      <c r="C21" s="6">
        <v>7712991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5470049110</v>
      </c>
      <c r="D22" s="37">
        <f>SUM(D5:D21)</f>
        <v>0</v>
      </c>
      <c r="E22" s="38">
        <f t="shared" si="0"/>
        <v>5907039353</v>
      </c>
      <c r="F22" s="39">
        <f t="shared" si="0"/>
        <v>5905139163</v>
      </c>
      <c r="G22" s="39">
        <f t="shared" si="0"/>
        <v>709517064</v>
      </c>
      <c r="H22" s="39">
        <f t="shared" si="0"/>
        <v>386514960</v>
      </c>
      <c r="I22" s="39">
        <f t="shared" si="0"/>
        <v>376069492</v>
      </c>
      <c r="J22" s="39">
        <f t="shared" si="0"/>
        <v>1472101516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1472101516</v>
      </c>
      <c r="X22" s="39">
        <f t="shared" si="0"/>
        <v>1125110837</v>
      </c>
      <c r="Y22" s="39">
        <f t="shared" si="0"/>
        <v>346990679</v>
      </c>
      <c r="Z22" s="40">
        <f>+IF(X22&lt;&gt;0,+(Y22/X22)*100,0)</f>
        <v>30.840577442593776</v>
      </c>
      <c r="AA22" s="37">
        <f>SUM(AA5:AA21)</f>
        <v>5905139163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1350271288</v>
      </c>
      <c r="D25" s="6">
        <v>0</v>
      </c>
      <c r="E25" s="7">
        <v>1531068329</v>
      </c>
      <c r="F25" s="8">
        <v>1531068329</v>
      </c>
      <c r="G25" s="8">
        <v>103032451</v>
      </c>
      <c r="H25" s="8">
        <v>134232568</v>
      </c>
      <c r="I25" s="8">
        <v>132373834</v>
      </c>
      <c r="J25" s="8">
        <v>369638853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369638853</v>
      </c>
      <c r="X25" s="8">
        <v>388469370</v>
      </c>
      <c r="Y25" s="8">
        <v>-18830517</v>
      </c>
      <c r="Z25" s="2">
        <v>-4.85</v>
      </c>
      <c r="AA25" s="6">
        <v>1531068329</v>
      </c>
    </row>
    <row r="26" spans="1:27" ht="12.75">
      <c r="A26" s="29" t="s">
        <v>52</v>
      </c>
      <c r="B26" s="28"/>
      <c r="C26" s="6">
        <v>53689006</v>
      </c>
      <c r="D26" s="6">
        <v>0</v>
      </c>
      <c r="E26" s="7">
        <v>58098804</v>
      </c>
      <c r="F26" s="8">
        <v>58098804</v>
      </c>
      <c r="G26" s="8">
        <v>4508863</v>
      </c>
      <c r="H26" s="8">
        <v>4154285</v>
      </c>
      <c r="I26" s="8">
        <v>4486878</v>
      </c>
      <c r="J26" s="8">
        <v>13150026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13150026</v>
      </c>
      <c r="X26" s="8">
        <v>14743941</v>
      </c>
      <c r="Y26" s="8">
        <v>-1593915</v>
      </c>
      <c r="Z26" s="2">
        <v>-10.81</v>
      </c>
      <c r="AA26" s="6">
        <v>58098804</v>
      </c>
    </row>
    <row r="27" spans="1:27" ht="12.75">
      <c r="A27" s="29" t="s">
        <v>53</v>
      </c>
      <c r="B27" s="28"/>
      <c r="C27" s="6">
        <v>210111415</v>
      </c>
      <c r="D27" s="6">
        <v>0</v>
      </c>
      <c r="E27" s="7">
        <v>303864761</v>
      </c>
      <c r="F27" s="8">
        <v>303864761</v>
      </c>
      <c r="G27" s="8">
        <v>25322064</v>
      </c>
      <c r="H27" s="8">
        <v>25322064</v>
      </c>
      <c r="I27" s="8">
        <v>25322064</v>
      </c>
      <c r="J27" s="8">
        <v>75966192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75966192</v>
      </c>
      <c r="X27" s="8">
        <v>76261128</v>
      </c>
      <c r="Y27" s="8">
        <v>-294936</v>
      </c>
      <c r="Z27" s="2">
        <v>-0.39</v>
      </c>
      <c r="AA27" s="6">
        <v>303864761</v>
      </c>
    </row>
    <row r="28" spans="1:27" ht="12.75">
      <c r="A28" s="29" t="s">
        <v>54</v>
      </c>
      <c r="B28" s="28"/>
      <c r="C28" s="6">
        <v>779821975</v>
      </c>
      <c r="D28" s="6">
        <v>0</v>
      </c>
      <c r="E28" s="7">
        <v>748339019</v>
      </c>
      <c r="F28" s="8">
        <v>748339019</v>
      </c>
      <c r="G28" s="8">
        <v>62361584</v>
      </c>
      <c r="H28" s="8">
        <v>62361585</v>
      </c>
      <c r="I28" s="8">
        <v>62361585</v>
      </c>
      <c r="J28" s="8">
        <v>187084754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187084754</v>
      </c>
      <c r="X28" s="8">
        <v>187084755</v>
      </c>
      <c r="Y28" s="8">
        <v>-1</v>
      </c>
      <c r="Z28" s="2">
        <v>0</v>
      </c>
      <c r="AA28" s="6">
        <v>748339019</v>
      </c>
    </row>
    <row r="29" spans="1:27" ht="12.75">
      <c r="A29" s="29" t="s">
        <v>55</v>
      </c>
      <c r="B29" s="28"/>
      <c r="C29" s="6">
        <v>54873366</v>
      </c>
      <c r="D29" s="6">
        <v>0</v>
      </c>
      <c r="E29" s="7">
        <v>57105142</v>
      </c>
      <c r="F29" s="8">
        <v>57105142</v>
      </c>
      <c r="G29" s="8">
        <v>4071619</v>
      </c>
      <c r="H29" s="8">
        <v>4071619</v>
      </c>
      <c r="I29" s="8">
        <v>4071619</v>
      </c>
      <c r="J29" s="8">
        <v>12214857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12214857</v>
      </c>
      <c r="X29" s="8">
        <v>16976286</v>
      </c>
      <c r="Y29" s="8">
        <v>-4761429</v>
      </c>
      <c r="Z29" s="2">
        <v>-28.05</v>
      </c>
      <c r="AA29" s="6">
        <v>57105142</v>
      </c>
    </row>
    <row r="30" spans="1:27" ht="12.75">
      <c r="A30" s="29" t="s">
        <v>56</v>
      </c>
      <c r="B30" s="28"/>
      <c r="C30" s="6">
        <v>1427317753</v>
      </c>
      <c r="D30" s="6">
        <v>0</v>
      </c>
      <c r="E30" s="7">
        <v>1521587433</v>
      </c>
      <c r="F30" s="8">
        <v>1521587433</v>
      </c>
      <c r="G30" s="8">
        <v>180381844</v>
      </c>
      <c r="H30" s="8">
        <v>168468470</v>
      </c>
      <c r="I30" s="8">
        <v>122795321</v>
      </c>
      <c r="J30" s="8">
        <v>471645635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471645635</v>
      </c>
      <c r="X30" s="8">
        <v>398896859</v>
      </c>
      <c r="Y30" s="8">
        <v>72748776</v>
      </c>
      <c r="Z30" s="2">
        <v>18.24</v>
      </c>
      <c r="AA30" s="6">
        <v>1521587433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22486459</v>
      </c>
      <c r="F32" s="8">
        <v>22486459</v>
      </c>
      <c r="G32" s="8">
        <v>90387</v>
      </c>
      <c r="H32" s="8">
        <v>1875656</v>
      </c>
      <c r="I32" s="8">
        <v>2432786</v>
      </c>
      <c r="J32" s="8">
        <v>4398829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4398829</v>
      </c>
      <c r="X32" s="8">
        <v>3134116</v>
      </c>
      <c r="Y32" s="8">
        <v>1264713</v>
      </c>
      <c r="Z32" s="2">
        <v>40.35</v>
      </c>
      <c r="AA32" s="6">
        <v>22486459</v>
      </c>
    </row>
    <row r="33" spans="1:27" ht="12.75">
      <c r="A33" s="29" t="s">
        <v>59</v>
      </c>
      <c r="B33" s="28"/>
      <c r="C33" s="6">
        <v>241686262</v>
      </c>
      <c r="D33" s="6">
        <v>0</v>
      </c>
      <c r="E33" s="7">
        <v>288467764</v>
      </c>
      <c r="F33" s="8">
        <v>288468000</v>
      </c>
      <c r="G33" s="8">
        <v>3887247</v>
      </c>
      <c r="H33" s="8">
        <v>4441658</v>
      </c>
      <c r="I33" s="8">
        <v>41523665</v>
      </c>
      <c r="J33" s="8">
        <v>49852570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49852570</v>
      </c>
      <c r="X33" s="8">
        <v>72116217</v>
      </c>
      <c r="Y33" s="8">
        <v>-22263647</v>
      </c>
      <c r="Z33" s="2">
        <v>-30.87</v>
      </c>
      <c r="AA33" s="6">
        <v>288468000</v>
      </c>
    </row>
    <row r="34" spans="1:27" ht="12.75">
      <c r="A34" s="29" t="s">
        <v>60</v>
      </c>
      <c r="B34" s="28"/>
      <c r="C34" s="6">
        <v>1335702881</v>
      </c>
      <c r="D34" s="6">
        <v>0</v>
      </c>
      <c r="E34" s="7">
        <v>1374943548</v>
      </c>
      <c r="F34" s="8">
        <v>1373043356</v>
      </c>
      <c r="G34" s="8">
        <v>26595431</v>
      </c>
      <c r="H34" s="8">
        <v>108445949</v>
      </c>
      <c r="I34" s="8">
        <v>112381812</v>
      </c>
      <c r="J34" s="8">
        <v>247423192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247423192</v>
      </c>
      <c r="X34" s="8">
        <v>209511154</v>
      </c>
      <c r="Y34" s="8">
        <v>37912038</v>
      </c>
      <c r="Z34" s="2">
        <v>18.1</v>
      </c>
      <c r="AA34" s="6">
        <v>1373043356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5453473946</v>
      </c>
      <c r="D36" s="37">
        <f>SUM(D25:D35)</f>
        <v>0</v>
      </c>
      <c r="E36" s="38">
        <f t="shared" si="1"/>
        <v>5905961259</v>
      </c>
      <c r="F36" s="39">
        <f t="shared" si="1"/>
        <v>5904061303</v>
      </c>
      <c r="G36" s="39">
        <f t="shared" si="1"/>
        <v>410251490</v>
      </c>
      <c r="H36" s="39">
        <f t="shared" si="1"/>
        <v>513373854</v>
      </c>
      <c r="I36" s="39">
        <f t="shared" si="1"/>
        <v>507749564</v>
      </c>
      <c r="J36" s="39">
        <f t="shared" si="1"/>
        <v>1431374908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1431374908</v>
      </c>
      <c r="X36" s="39">
        <f t="shared" si="1"/>
        <v>1367193826</v>
      </c>
      <c r="Y36" s="39">
        <f t="shared" si="1"/>
        <v>64181082</v>
      </c>
      <c r="Z36" s="40">
        <f>+IF(X36&lt;&gt;0,+(Y36/X36)*100,0)</f>
        <v>4.694365991088084</v>
      </c>
      <c r="AA36" s="37">
        <f>SUM(AA25:AA35)</f>
        <v>5904061303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16575164</v>
      </c>
      <c r="D38" s="50">
        <f>+D22-D36</f>
        <v>0</v>
      </c>
      <c r="E38" s="51">
        <f t="shared" si="2"/>
        <v>1078094</v>
      </c>
      <c r="F38" s="52">
        <f t="shared" si="2"/>
        <v>1077860</v>
      </c>
      <c r="G38" s="52">
        <f t="shared" si="2"/>
        <v>299265574</v>
      </c>
      <c r="H38" s="52">
        <f t="shared" si="2"/>
        <v>-126858894</v>
      </c>
      <c r="I38" s="52">
        <f t="shared" si="2"/>
        <v>-131680072</v>
      </c>
      <c r="J38" s="52">
        <f t="shared" si="2"/>
        <v>40726608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40726608</v>
      </c>
      <c r="X38" s="52">
        <f>IF(F22=F36,0,X22-X36)</f>
        <v>-242082989</v>
      </c>
      <c r="Y38" s="52">
        <f t="shared" si="2"/>
        <v>282809597</v>
      </c>
      <c r="Z38" s="53">
        <f>+IF(X38&lt;&gt;0,+(Y38/X38)*100,0)</f>
        <v>-116.82340761250268</v>
      </c>
      <c r="AA38" s="50">
        <f>+AA22-AA36</f>
        <v>1077860</v>
      </c>
    </row>
    <row r="39" spans="1:27" ht="12.75">
      <c r="A39" s="27" t="s">
        <v>64</v>
      </c>
      <c r="B39" s="33"/>
      <c r="C39" s="6">
        <v>670393964</v>
      </c>
      <c r="D39" s="6">
        <v>0</v>
      </c>
      <c r="E39" s="7">
        <v>848269029</v>
      </c>
      <c r="F39" s="8">
        <v>848269029</v>
      </c>
      <c r="G39" s="8">
        <v>3825</v>
      </c>
      <c r="H39" s="8">
        <v>30611498</v>
      </c>
      <c r="I39" s="8">
        <v>37525875</v>
      </c>
      <c r="J39" s="8">
        <v>68141198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68141198</v>
      </c>
      <c r="X39" s="8">
        <v>110366916</v>
      </c>
      <c r="Y39" s="8">
        <v>-42225718</v>
      </c>
      <c r="Z39" s="2">
        <v>-38.26</v>
      </c>
      <c r="AA39" s="6">
        <v>848269029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686969128</v>
      </c>
      <c r="D42" s="59">
        <f>SUM(D38:D41)</f>
        <v>0</v>
      </c>
      <c r="E42" s="60">
        <f t="shared" si="3"/>
        <v>849347123</v>
      </c>
      <c r="F42" s="61">
        <f t="shared" si="3"/>
        <v>849346889</v>
      </c>
      <c r="G42" s="61">
        <f t="shared" si="3"/>
        <v>299269399</v>
      </c>
      <c r="H42" s="61">
        <f t="shared" si="3"/>
        <v>-96247396</v>
      </c>
      <c r="I42" s="61">
        <f t="shared" si="3"/>
        <v>-94154197</v>
      </c>
      <c r="J42" s="61">
        <f t="shared" si="3"/>
        <v>108867806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108867806</v>
      </c>
      <c r="X42" s="61">
        <f t="shared" si="3"/>
        <v>-131716073</v>
      </c>
      <c r="Y42" s="61">
        <f t="shared" si="3"/>
        <v>240583879</v>
      </c>
      <c r="Z42" s="62">
        <f>+IF(X42&lt;&gt;0,+(Y42/X42)*100,0)</f>
        <v>-182.65339492773975</v>
      </c>
      <c r="AA42" s="59">
        <f>SUM(AA38:AA41)</f>
        <v>849346889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686969128</v>
      </c>
      <c r="D44" s="67">
        <f>+D42-D43</f>
        <v>0</v>
      </c>
      <c r="E44" s="68">
        <f t="shared" si="4"/>
        <v>849347123</v>
      </c>
      <c r="F44" s="69">
        <f t="shared" si="4"/>
        <v>849346889</v>
      </c>
      <c r="G44" s="69">
        <f t="shared" si="4"/>
        <v>299269399</v>
      </c>
      <c r="H44" s="69">
        <f t="shared" si="4"/>
        <v>-96247396</v>
      </c>
      <c r="I44" s="69">
        <f t="shared" si="4"/>
        <v>-94154197</v>
      </c>
      <c r="J44" s="69">
        <f t="shared" si="4"/>
        <v>108867806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108867806</v>
      </c>
      <c r="X44" s="69">
        <f t="shared" si="4"/>
        <v>-131716073</v>
      </c>
      <c r="Y44" s="69">
        <f t="shared" si="4"/>
        <v>240583879</v>
      </c>
      <c r="Z44" s="70">
        <f>+IF(X44&lt;&gt;0,+(Y44/X44)*100,0)</f>
        <v>-182.65339492773975</v>
      </c>
      <c r="AA44" s="67">
        <f>+AA42-AA43</f>
        <v>849346889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686969128</v>
      </c>
      <c r="D46" s="59">
        <f>SUM(D44:D45)</f>
        <v>0</v>
      </c>
      <c r="E46" s="60">
        <f t="shared" si="5"/>
        <v>849347123</v>
      </c>
      <c r="F46" s="61">
        <f t="shared" si="5"/>
        <v>849346889</v>
      </c>
      <c r="G46" s="61">
        <f t="shared" si="5"/>
        <v>299269399</v>
      </c>
      <c r="H46" s="61">
        <f t="shared" si="5"/>
        <v>-96247396</v>
      </c>
      <c r="I46" s="61">
        <f t="shared" si="5"/>
        <v>-94154197</v>
      </c>
      <c r="J46" s="61">
        <f t="shared" si="5"/>
        <v>108867806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108867806</v>
      </c>
      <c r="X46" s="61">
        <f t="shared" si="5"/>
        <v>-131716073</v>
      </c>
      <c r="Y46" s="61">
        <f t="shared" si="5"/>
        <v>240583879</v>
      </c>
      <c r="Z46" s="62">
        <f>+IF(X46&lt;&gt;0,+(Y46/X46)*100,0)</f>
        <v>-182.65339492773975</v>
      </c>
      <c r="AA46" s="59">
        <f>SUM(AA44:AA45)</f>
        <v>849346889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686969128</v>
      </c>
      <c r="D48" s="75">
        <f>SUM(D46:D47)</f>
        <v>0</v>
      </c>
      <c r="E48" s="76">
        <f t="shared" si="6"/>
        <v>849347123</v>
      </c>
      <c r="F48" s="77">
        <f t="shared" si="6"/>
        <v>849346889</v>
      </c>
      <c r="G48" s="77">
        <f t="shared" si="6"/>
        <v>299269399</v>
      </c>
      <c r="H48" s="78">
        <f t="shared" si="6"/>
        <v>-96247396</v>
      </c>
      <c r="I48" s="78">
        <f t="shared" si="6"/>
        <v>-94154197</v>
      </c>
      <c r="J48" s="78">
        <f t="shared" si="6"/>
        <v>108867806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108867806</v>
      </c>
      <c r="X48" s="78">
        <f t="shared" si="6"/>
        <v>-131716073</v>
      </c>
      <c r="Y48" s="78">
        <f t="shared" si="6"/>
        <v>240583879</v>
      </c>
      <c r="Z48" s="79">
        <f>+IF(X48&lt;&gt;0,+(Y48/X48)*100,0)</f>
        <v>-182.65339492773975</v>
      </c>
      <c r="AA48" s="80">
        <f>SUM(AA46:AA47)</f>
        <v>849346889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1519447233</v>
      </c>
      <c r="D5" s="6">
        <v>0</v>
      </c>
      <c r="E5" s="7">
        <v>1638303910</v>
      </c>
      <c r="F5" s="8">
        <v>1638303910</v>
      </c>
      <c r="G5" s="8">
        <v>146738793</v>
      </c>
      <c r="H5" s="8">
        <v>132443008</v>
      </c>
      <c r="I5" s="8">
        <v>131854701</v>
      </c>
      <c r="J5" s="8">
        <v>411036502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411036502</v>
      </c>
      <c r="X5" s="8">
        <v>419022710</v>
      </c>
      <c r="Y5" s="8">
        <v>-7986208</v>
      </c>
      <c r="Z5" s="2">
        <v>-1.91</v>
      </c>
      <c r="AA5" s="6">
        <v>1638303910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3463707137</v>
      </c>
      <c r="D7" s="6">
        <v>0</v>
      </c>
      <c r="E7" s="7">
        <v>3736583890</v>
      </c>
      <c r="F7" s="8">
        <v>3736583890</v>
      </c>
      <c r="G7" s="8">
        <v>379857504</v>
      </c>
      <c r="H7" s="8">
        <v>139285345</v>
      </c>
      <c r="I7" s="8">
        <v>558983494</v>
      </c>
      <c r="J7" s="8">
        <v>1078126343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1078126343</v>
      </c>
      <c r="X7" s="8">
        <v>1043930300</v>
      </c>
      <c r="Y7" s="8">
        <v>34196043</v>
      </c>
      <c r="Z7" s="2">
        <v>3.28</v>
      </c>
      <c r="AA7" s="6">
        <v>3736583890</v>
      </c>
    </row>
    <row r="8" spans="1:27" ht="12.75">
      <c r="A8" s="29" t="s">
        <v>35</v>
      </c>
      <c r="B8" s="28"/>
      <c r="C8" s="6">
        <v>660223228</v>
      </c>
      <c r="D8" s="6">
        <v>0</v>
      </c>
      <c r="E8" s="7">
        <v>612075720</v>
      </c>
      <c r="F8" s="8">
        <v>612075720</v>
      </c>
      <c r="G8" s="8">
        <v>89252865</v>
      </c>
      <c r="H8" s="8">
        <v>42960261</v>
      </c>
      <c r="I8" s="8">
        <v>23774943</v>
      </c>
      <c r="J8" s="8">
        <v>155988069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155988069</v>
      </c>
      <c r="X8" s="8">
        <v>149588680</v>
      </c>
      <c r="Y8" s="8">
        <v>6399389</v>
      </c>
      <c r="Z8" s="2">
        <v>4.28</v>
      </c>
      <c r="AA8" s="6">
        <v>612075720</v>
      </c>
    </row>
    <row r="9" spans="1:27" ht="12.75">
      <c r="A9" s="29" t="s">
        <v>36</v>
      </c>
      <c r="B9" s="28"/>
      <c r="C9" s="6">
        <v>377422493</v>
      </c>
      <c r="D9" s="6">
        <v>0</v>
      </c>
      <c r="E9" s="7">
        <v>478262820</v>
      </c>
      <c r="F9" s="8">
        <v>478262820</v>
      </c>
      <c r="G9" s="8">
        <v>57145796</v>
      </c>
      <c r="H9" s="8">
        <v>14457011</v>
      </c>
      <c r="I9" s="8">
        <v>40006194</v>
      </c>
      <c r="J9" s="8">
        <v>111609001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111609001</v>
      </c>
      <c r="X9" s="8">
        <v>114109860</v>
      </c>
      <c r="Y9" s="8">
        <v>-2500859</v>
      </c>
      <c r="Z9" s="2">
        <v>-2.19</v>
      </c>
      <c r="AA9" s="6">
        <v>478262820</v>
      </c>
    </row>
    <row r="10" spans="1:27" ht="12.75">
      <c r="A10" s="29" t="s">
        <v>37</v>
      </c>
      <c r="B10" s="28"/>
      <c r="C10" s="6">
        <v>144590539</v>
      </c>
      <c r="D10" s="6">
        <v>0</v>
      </c>
      <c r="E10" s="7">
        <v>161096650</v>
      </c>
      <c r="F10" s="30">
        <v>161096650</v>
      </c>
      <c r="G10" s="30">
        <v>20472528</v>
      </c>
      <c r="H10" s="30">
        <v>1155421</v>
      </c>
      <c r="I10" s="30">
        <v>11670647</v>
      </c>
      <c r="J10" s="30">
        <v>33298596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33298596</v>
      </c>
      <c r="X10" s="30">
        <v>41994600</v>
      </c>
      <c r="Y10" s="30">
        <v>-8696004</v>
      </c>
      <c r="Z10" s="31">
        <v>-20.71</v>
      </c>
      <c r="AA10" s="32">
        <v>161096650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20717550</v>
      </c>
      <c r="D12" s="6">
        <v>0</v>
      </c>
      <c r="E12" s="7">
        <v>23754860</v>
      </c>
      <c r="F12" s="8">
        <v>23754860</v>
      </c>
      <c r="G12" s="8">
        <v>1728405</v>
      </c>
      <c r="H12" s="8">
        <v>2272161</v>
      </c>
      <c r="I12" s="8">
        <v>2435017</v>
      </c>
      <c r="J12" s="8">
        <v>6435583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6435583</v>
      </c>
      <c r="X12" s="8">
        <v>6133290</v>
      </c>
      <c r="Y12" s="8">
        <v>302293</v>
      </c>
      <c r="Z12" s="2">
        <v>4.93</v>
      </c>
      <c r="AA12" s="6">
        <v>23754860</v>
      </c>
    </row>
    <row r="13" spans="1:27" ht="12.75">
      <c r="A13" s="27" t="s">
        <v>40</v>
      </c>
      <c r="B13" s="33"/>
      <c r="C13" s="6">
        <v>113430802</v>
      </c>
      <c r="D13" s="6">
        <v>0</v>
      </c>
      <c r="E13" s="7">
        <v>92295160</v>
      </c>
      <c r="F13" s="8">
        <v>92295160</v>
      </c>
      <c r="G13" s="8">
        <v>12194735</v>
      </c>
      <c r="H13" s="8">
        <v>10967885</v>
      </c>
      <c r="I13" s="8">
        <v>-2787267</v>
      </c>
      <c r="J13" s="8">
        <v>20375353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20375353</v>
      </c>
      <c r="X13" s="8">
        <v>29261650</v>
      </c>
      <c r="Y13" s="8">
        <v>-8886297</v>
      </c>
      <c r="Z13" s="2">
        <v>-30.37</v>
      </c>
      <c r="AA13" s="6">
        <v>92295160</v>
      </c>
    </row>
    <row r="14" spans="1:27" ht="12.75">
      <c r="A14" s="27" t="s">
        <v>41</v>
      </c>
      <c r="B14" s="33"/>
      <c r="C14" s="6">
        <v>160681528</v>
      </c>
      <c r="D14" s="6">
        <v>0</v>
      </c>
      <c r="E14" s="7">
        <v>168865230</v>
      </c>
      <c r="F14" s="8">
        <v>168865230</v>
      </c>
      <c r="G14" s="8">
        <v>14782805</v>
      </c>
      <c r="H14" s="8">
        <v>14224513</v>
      </c>
      <c r="I14" s="8">
        <v>15691487</v>
      </c>
      <c r="J14" s="8">
        <v>44698805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44698805</v>
      </c>
      <c r="X14" s="8">
        <v>40573180</v>
      </c>
      <c r="Y14" s="8">
        <v>4125625</v>
      </c>
      <c r="Z14" s="2">
        <v>10.17</v>
      </c>
      <c r="AA14" s="6">
        <v>168865230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223579941</v>
      </c>
      <c r="D16" s="6">
        <v>0</v>
      </c>
      <c r="E16" s="7">
        <v>242441060</v>
      </c>
      <c r="F16" s="8">
        <v>242441060</v>
      </c>
      <c r="G16" s="8">
        <v>2971197</v>
      </c>
      <c r="H16" s="8">
        <v>3878324</v>
      </c>
      <c r="I16" s="8">
        <v>3746525</v>
      </c>
      <c r="J16" s="8">
        <v>10596046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10596046</v>
      </c>
      <c r="X16" s="8">
        <v>59802340</v>
      </c>
      <c r="Y16" s="8">
        <v>-49206294</v>
      </c>
      <c r="Z16" s="2">
        <v>-82.28</v>
      </c>
      <c r="AA16" s="6">
        <v>242441060</v>
      </c>
    </row>
    <row r="17" spans="1:27" ht="12.75">
      <c r="A17" s="27" t="s">
        <v>44</v>
      </c>
      <c r="B17" s="33"/>
      <c r="C17" s="6">
        <v>9332048</v>
      </c>
      <c r="D17" s="6">
        <v>0</v>
      </c>
      <c r="E17" s="7">
        <v>13791090</v>
      </c>
      <c r="F17" s="8">
        <v>13791090</v>
      </c>
      <c r="G17" s="8">
        <v>842711</v>
      </c>
      <c r="H17" s="8">
        <v>797377</v>
      </c>
      <c r="I17" s="8">
        <v>1005796</v>
      </c>
      <c r="J17" s="8">
        <v>2645884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2645884</v>
      </c>
      <c r="X17" s="8">
        <v>3295810</v>
      </c>
      <c r="Y17" s="8">
        <v>-649926</v>
      </c>
      <c r="Z17" s="2">
        <v>-19.72</v>
      </c>
      <c r="AA17" s="6">
        <v>13791090</v>
      </c>
    </row>
    <row r="18" spans="1:27" ht="12.75">
      <c r="A18" s="29" t="s">
        <v>45</v>
      </c>
      <c r="B18" s="28"/>
      <c r="C18" s="6">
        <v>2345495</v>
      </c>
      <c r="D18" s="6">
        <v>0</v>
      </c>
      <c r="E18" s="7">
        <v>2574080</v>
      </c>
      <c r="F18" s="8">
        <v>2574080</v>
      </c>
      <c r="G18" s="8">
        <v>201546</v>
      </c>
      <c r="H18" s="8">
        <v>198778</v>
      </c>
      <c r="I18" s="8">
        <v>199817</v>
      </c>
      <c r="J18" s="8">
        <v>600141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600141</v>
      </c>
      <c r="X18" s="8">
        <v>607620</v>
      </c>
      <c r="Y18" s="8">
        <v>-7479</v>
      </c>
      <c r="Z18" s="2">
        <v>-1.23</v>
      </c>
      <c r="AA18" s="6">
        <v>2574080</v>
      </c>
    </row>
    <row r="19" spans="1:27" ht="12.75">
      <c r="A19" s="27" t="s">
        <v>46</v>
      </c>
      <c r="B19" s="33"/>
      <c r="C19" s="6">
        <v>1143608334</v>
      </c>
      <c r="D19" s="6">
        <v>0</v>
      </c>
      <c r="E19" s="7">
        <v>1385050980</v>
      </c>
      <c r="F19" s="8">
        <v>1385050980</v>
      </c>
      <c r="G19" s="8">
        <v>351180143</v>
      </c>
      <c r="H19" s="8">
        <v>15326493</v>
      </c>
      <c r="I19" s="8">
        <v>2437275</v>
      </c>
      <c r="J19" s="8">
        <v>368943911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368943911</v>
      </c>
      <c r="X19" s="8">
        <v>440076410</v>
      </c>
      <c r="Y19" s="8">
        <v>-71132499</v>
      </c>
      <c r="Z19" s="2">
        <v>-16.16</v>
      </c>
      <c r="AA19" s="6">
        <v>1385050980</v>
      </c>
    </row>
    <row r="20" spans="1:27" ht="12.75">
      <c r="A20" s="27" t="s">
        <v>47</v>
      </c>
      <c r="B20" s="33"/>
      <c r="C20" s="6">
        <v>930327718</v>
      </c>
      <c r="D20" s="6">
        <v>0</v>
      </c>
      <c r="E20" s="7">
        <v>980731750</v>
      </c>
      <c r="F20" s="30">
        <v>980731750</v>
      </c>
      <c r="G20" s="30">
        <v>20622074</v>
      </c>
      <c r="H20" s="30">
        <v>187547406</v>
      </c>
      <c r="I20" s="30">
        <v>35643129</v>
      </c>
      <c r="J20" s="30">
        <v>243812609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243812609</v>
      </c>
      <c r="X20" s="30">
        <v>253771570</v>
      </c>
      <c r="Y20" s="30">
        <v>-9958961</v>
      </c>
      <c r="Z20" s="31">
        <v>-3.92</v>
      </c>
      <c r="AA20" s="32">
        <v>980731750</v>
      </c>
    </row>
    <row r="21" spans="1:27" ht="12.75">
      <c r="A21" s="27" t="s">
        <v>48</v>
      </c>
      <c r="B21" s="33"/>
      <c r="C21" s="6">
        <v>27900</v>
      </c>
      <c r="D21" s="6">
        <v>0</v>
      </c>
      <c r="E21" s="7">
        <v>30000</v>
      </c>
      <c r="F21" s="8">
        <v>30000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30000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8769441946</v>
      </c>
      <c r="D22" s="37">
        <f>SUM(D5:D21)</f>
        <v>0</v>
      </c>
      <c r="E22" s="38">
        <f t="shared" si="0"/>
        <v>9535857200</v>
      </c>
      <c r="F22" s="39">
        <f t="shared" si="0"/>
        <v>9535857200</v>
      </c>
      <c r="G22" s="39">
        <f t="shared" si="0"/>
        <v>1097991102</v>
      </c>
      <c r="H22" s="39">
        <f t="shared" si="0"/>
        <v>565513983</v>
      </c>
      <c r="I22" s="39">
        <f t="shared" si="0"/>
        <v>824661758</v>
      </c>
      <c r="J22" s="39">
        <f t="shared" si="0"/>
        <v>2488166843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2488166843</v>
      </c>
      <c r="X22" s="39">
        <f t="shared" si="0"/>
        <v>2602168020</v>
      </c>
      <c r="Y22" s="39">
        <f t="shared" si="0"/>
        <v>-114001177</v>
      </c>
      <c r="Z22" s="40">
        <f>+IF(X22&lt;&gt;0,+(Y22/X22)*100,0)</f>
        <v>-4.381007533864013</v>
      </c>
      <c r="AA22" s="37">
        <f>SUM(AA5:AA21)</f>
        <v>9535857200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2282513134</v>
      </c>
      <c r="D25" s="6">
        <v>0</v>
      </c>
      <c r="E25" s="7">
        <v>2501614510</v>
      </c>
      <c r="F25" s="8">
        <v>2501614510</v>
      </c>
      <c r="G25" s="8">
        <v>196868843</v>
      </c>
      <c r="H25" s="8">
        <v>171109855</v>
      </c>
      <c r="I25" s="8">
        <v>176213061</v>
      </c>
      <c r="J25" s="8">
        <v>544191759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544191759</v>
      </c>
      <c r="X25" s="8">
        <v>569268980</v>
      </c>
      <c r="Y25" s="8">
        <v>-25077221</v>
      </c>
      <c r="Z25" s="2">
        <v>-4.41</v>
      </c>
      <c r="AA25" s="6">
        <v>2501614510</v>
      </c>
    </row>
    <row r="26" spans="1:27" ht="12.75">
      <c r="A26" s="29" t="s">
        <v>52</v>
      </c>
      <c r="B26" s="28"/>
      <c r="C26" s="6">
        <v>62195844</v>
      </c>
      <c r="D26" s="6">
        <v>0</v>
      </c>
      <c r="E26" s="7">
        <v>67715810</v>
      </c>
      <c r="F26" s="8">
        <v>67715810</v>
      </c>
      <c r="G26" s="8">
        <v>4969116</v>
      </c>
      <c r="H26" s="8">
        <v>3401834</v>
      </c>
      <c r="I26" s="8">
        <v>6782585</v>
      </c>
      <c r="J26" s="8">
        <v>15153535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15153535</v>
      </c>
      <c r="X26" s="8">
        <v>15951580</v>
      </c>
      <c r="Y26" s="8">
        <v>-798045</v>
      </c>
      <c r="Z26" s="2">
        <v>-5</v>
      </c>
      <c r="AA26" s="6">
        <v>67715810</v>
      </c>
    </row>
    <row r="27" spans="1:27" ht="12.75">
      <c r="A27" s="29" t="s">
        <v>53</v>
      </c>
      <c r="B27" s="28"/>
      <c r="C27" s="6">
        <v>625575070</v>
      </c>
      <c r="D27" s="6">
        <v>0</v>
      </c>
      <c r="E27" s="7">
        <v>423345990</v>
      </c>
      <c r="F27" s="8">
        <v>423345990</v>
      </c>
      <c r="G27" s="8">
        <v>0</v>
      </c>
      <c r="H27" s="8">
        <v>402748339</v>
      </c>
      <c r="I27" s="8">
        <v>-5902485</v>
      </c>
      <c r="J27" s="8">
        <v>396845854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396845854</v>
      </c>
      <c r="X27" s="8">
        <v>114097000</v>
      </c>
      <c r="Y27" s="8">
        <v>282748854</v>
      </c>
      <c r="Z27" s="2">
        <v>247.81</v>
      </c>
      <c r="AA27" s="6">
        <v>423345990</v>
      </c>
    </row>
    <row r="28" spans="1:27" ht="12.75">
      <c r="A28" s="29" t="s">
        <v>54</v>
      </c>
      <c r="B28" s="28"/>
      <c r="C28" s="6">
        <v>1089944493</v>
      </c>
      <c r="D28" s="6">
        <v>0</v>
      </c>
      <c r="E28" s="7">
        <v>1023933280</v>
      </c>
      <c r="F28" s="8">
        <v>1023933280</v>
      </c>
      <c r="G28" s="8">
        <v>85340911</v>
      </c>
      <c r="H28" s="8">
        <v>85366689</v>
      </c>
      <c r="I28" s="8">
        <v>41310474</v>
      </c>
      <c r="J28" s="8">
        <v>212018074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212018074</v>
      </c>
      <c r="X28" s="8">
        <v>255903750</v>
      </c>
      <c r="Y28" s="8">
        <v>-43885676</v>
      </c>
      <c r="Z28" s="2">
        <v>-17.15</v>
      </c>
      <c r="AA28" s="6">
        <v>1023933280</v>
      </c>
    </row>
    <row r="29" spans="1:27" ht="12.75">
      <c r="A29" s="29" t="s">
        <v>55</v>
      </c>
      <c r="B29" s="28"/>
      <c r="C29" s="6">
        <v>166492002</v>
      </c>
      <c r="D29" s="6">
        <v>0</v>
      </c>
      <c r="E29" s="7">
        <v>158019260</v>
      </c>
      <c r="F29" s="8">
        <v>158019260</v>
      </c>
      <c r="G29" s="8">
        <v>33247662</v>
      </c>
      <c r="H29" s="8">
        <v>0</v>
      </c>
      <c r="I29" s="8">
        <v>-20410476</v>
      </c>
      <c r="J29" s="8">
        <v>12837186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12837186</v>
      </c>
      <c r="X29" s="8">
        <v>55008060</v>
      </c>
      <c r="Y29" s="8">
        <v>-42170874</v>
      </c>
      <c r="Z29" s="2">
        <v>-76.66</v>
      </c>
      <c r="AA29" s="6">
        <v>158019260</v>
      </c>
    </row>
    <row r="30" spans="1:27" ht="12.75">
      <c r="A30" s="29" t="s">
        <v>56</v>
      </c>
      <c r="B30" s="28"/>
      <c r="C30" s="6">
        <v>2814366370</v>
      </c>
      <c r="D30" s="6">
        <v>0</v>
      </c>
      <c r="E30" s="7">
        <v>2991096130</v>
      </c>
      <c r="F30" s="8">
        <v>2991096130</v>
      </c>
      <c r="G30" s="8">
        <v>354732286</v>
      </c>
      <c r="H30" s="8">
        <v>350035519</v>
      </c>
      <c r="I30" s="8">
        <v>229349099</v>
      </c>
      <c r="J30" s="8">
        <v>934116904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934116904</v>
      </c>
      <c r="X30" s="8">
        <v>976954710</v>
      </c>
      <c r="Y30" s="8">
        <v>-42837806</v>
      </c>
      <c r="Z30" s="2">
        <v>-4.38</v>
      </c>
      <c r="AA30" s="6">
        <v>2991096130</v>
      </c>
    </row>
    <row r="31" spans="1:27" ht="12.75">
      <c r="A31" s="29" t="s">
        <v>57</v>
      </c>
      <c r="B31" s="28"/>
      <c r="C31" s="6">
        <v>407690979</v>
      </c>
      <c r="D31" s="6">
        <v>0</v>
      </c>
      <c r="E31" s="7">
        <v>457647810</v>
      </c>
      <c r="F31" s="8">
        <v>457647810</v>
      </c>
      <c r="G31" s="8">
        <v>3492960</v>
      </c>
      <c r="H31" s="8">
        <v>20246964</v>
      </c>
      <c r="I31" s="8">
        <v>19886233</v>
      </c>
      <c r="J31" s="8">
        <v>43626157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43626157</v>
      </c>
      <c r="X31" s="8">
        <v>72168550</v>
      </c>
      <c r="Y31" s="8">
        <v>-28542393</v>
      </c>
      <c r="Z31" s="2">
        <v>-39.55</v>
      </c>
      <c r="AA31" s="6">
        <v>457647810</v>
      </c>
    </row>
    <row r="32" spans="1:27" ht="12.75">
      <c r="A32" s="29" t="s">
        <v>58</v>
      </c>
      <c r="B32" s="28"/>
      <c r="C32" s="6">
        <v>480559795</v>
      </c>
      <c r="D32" s="6">
        <v>0</v>
      </c>
      <c r="E32" s="7">
        <v>525974390</v>
      </c>
      <c r="F32" s="8">
        <v>525974390</v>
      </c>
      <c r="G32" s="8">
        <v>14950790</v>
      </c>
      <c r="H32" s="8">
        <v>23247210</v>
      </c>
      <c r="I32" s="8">
        <v>37817087</v>
      </c>
      <c r="J32" s="8">
        <v>76015087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76015087</v>
      </c>
      <c r="X32" s="8">
        <v>99100910</v>
      </c>
      <c r="Y32" s="8">
        <v>-23085823</v>
      </c>
      <c r="Z32" s="2">
        <v>-23.3</v>
      </c>
      <c r="AA32" s="6">
        <v>525974390</v>
      </c>
    </row>
    <row r="33" spans="1:27" ht="12.75">
      <c r="A33" s="29" t="s">
        <v>59</v>
      </c>
      <c r="B33" s="28"/>
      <c r="C33" s="6">
        <v>19534360</v>
      </c>
      <c r="D33" s="6">
        <v>0</v>
      </c>
      <c r="E33" s="7">
        <v>73469020</v>
      </c>
      <c r="F33" s="8">
        <v>73469020</v>
      </c>
      <c r="G33" s="8">
        <v>44356516</v>
      </c>
      <c r="H33" s="8">
        <v>-18792354</v>
      </c>
      <c r="I33" s="8">
        <v>-104209</v>
      </c>
      <c r="J33" s="8">
        <v>25459953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25459953</v>
      </c>
      <c r="X33" s="8">
        <v>24178500</v>
      </c>
      <c r="Y33" s="8">
        <v>1281453</v>
      </c>
      <c r="Z33" s="2">
        <v>5.3</v>
      </c>
      <c r="AA33" s="6">
        <v>73469020</v>
      </c>
    </row>
    <row r="34" spans="1:27" ht="12.75">
      <c r="A34" s="29" t="s">
        <v>60</v>
      </c>
      <c r="B34" s="28"/>
      <c r="C34" s="6">
        <v>827350382</v>
      </c>
      <c r="D34" s="6">
        <v>0</v>
      </c>
      <c r="E34" s="7">
        <v>1280666396</v>
      </c>
      <c r="F34" s="8">
        <v>1280666396</v>
      </c>
      <c r="G34" s="8">
        <v>42697125</v>
      </c>
      <c r="H34" s="8">
        <v>86410373</v>
      </c>
      <c r="I34" s="8">
        <v>52362575</v>
      </c>
      <c r="J34" s="8">
        <v>181470073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181470073</v>
      </c>
      <c r="X34" s="8">
        <v>302194690</v>
      </c>
      <c r="Y34" s="8">
        <v>-120724617</v>
      </c>
      <c r="Z34" s="2">
        <v>-39.95</v>
      </c>
      <c r="AA34" s="6">
        <v>1280666396</v>
      </c>
    </row>
    <row r="35" spans="1:27" ht="12.75">
      <c r="A35" s="27" t="s">
        <v>61</v>
      </c>
      <c r="B35" s="33"/>
      <c r="C35" s="6">
        <v>35843724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-1250</v>
      </c>
      <c r="J35" s="8">
        <v>-1250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-1250</v>
      </c>
      <c r="X35" s="8"/>
      <c r="Y35" s="8">
        <v>-1250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8812066153</v>
      </c>
      <c r="D36" s="37">
        <f>SUM(D25:D35)</f>
        <v>0</v>
      </c>
      <c r="E36" s="38">
        <f t="shared" si="1"/>
        <v>9503482596</v>
      </c>
      <c r="F36" s="39">
        <f t="shared" si="1"/>
        <v>9503482596</v>
      </c>
      <c r="G36" s="39">
        <f t="shared" si="1"/>
        <v>780656209</v>
      </c>
      <c r="H36" s="39">
        <f t="shared" si="1"/>
        <v>1123774429</v>
      </c>
      <c r="I36" s="39">
        <f t="shared" si="1"/>
        <v>537302694</v>
      </c>
      <c r="J36" s="39">
        <f t="shared" si="1"/>
        <v>2441733332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2441733332</v>
      </c>
      <c r="X36" s="39">
        <f t="shared" si="1"/>
        <v>2484826730</v>
      </c>
      <c r="Y36" s="39">
        <f t="shared" si="1"/>
        <v>-43093398</v>
      </c>
      <c r="Z36" s="40">
        <f>+IF(X36&lt;&gt;0,+(Y36/X36)*100,0)</f>
        <v>-1.7342616883391302</v>
      </c>
      <c r="AA36" s="37">
        <f>SUM(AA25:AA35)</f>
        <v>9503482596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-42624207</v>
      </c>
      <c r="D38" s="50">
        <f>+D22-D36</f>
        <v>0</v>
      </c>
      <c r="E38" s="51">
        <f t="shared" si="2"/>
        <v>32374604</v>
      </c>
      <c r="F38" s="52">
        <f t="shared" si="2"/>
        <v>32374604</v>
      </c>
      <c r="G38" s="52">
        <f t="shared" si="2"/>
        <v>317334893</v>
      </c>
      <c r="H38" s="52">
        <f t="shared" si="2"/>
        <v>-558260446</v>
      </c>
      <c r="I38" s="52">
        <f t="shared" si="2"/>
        <v>287359064</v>
      </c>
      <c r="J38" s="52">
        <f t="shared" si="2"/>
        <v>46433511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46433511</v>
      </c>
      <c r="X38" s="52">
        <f>IF(F22=F36,0,X22-X36)</f>
        <v>117341290</v>
      </c>
      <c r="Y38" s="52">
        <f t="shared" si="2"/>
        <v>-70907779</v>
      </c>
      <c r="Z38" s="53">
        <f>+IF(X38&lt;&gt;0,+(Y38/X38)*100,0)</f>
        <v>-60.428668374107694</v>
      </c>
      <c r="AA38" s="50">
        <f>+AA22-AA36</f>
        <v>32374604</v>
      </c>
    </row>
    <row r="39" spans="1:27" ht="12.75">
      <c r="A39" s="27" t="s">
        <v>64</v>
      </c>
      <c r="B39" s="33"/>
      <c r="C39" s="6">
        <v>777512324</v>
      </c>
      <c r="D39" s="6">
        <v>0</v>
      </c>
      <c r="E39" s="7">
        <v>830666540</v>
      </c>
      <c r="F39" s="8">
        <v>830666540</v>
      </c>
      <c r="G39" s="8">
        <v>1839863</v>
      </c>
      <c r="H39" s="8">
        <v>52317400</v>
      </c>
      <c r="I39" s="8">
        <v>42641355</v>
      </c>
      <c r="J39" s="8">
        <v>96798618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96798618</v>
      </c>
      <c r="X39" s="8">
        <v>133843100</v>
      </c>
      <c r="Y39" s="8">
        <v>-37044482</v>
      </c>
      <c r="Z39" s="2">
        <v>-27.68</v>
      </c>
      <c r="AA39" s="6">
        <v>830666540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734888117</v>
      </c>
      <c r="D42" s="59">
        <f>SUM(D38:D41)</f>
        <v>0</v>
      </c>
      <c r="E42" s="60">
        <f t="shared" si="3"/>
        <v>863041144</v>
      </c>
      <c r="F42" s="61">
        <f t="shared" si="3"/>
        <v>863041144</v>
      </c>
      <c r="G42" s="61">
        <f t="shared" si="3"/>
        <v>319174756</v>
      </c>
      <c r="H42" s="61">
        <f t="shared" si="3"/>
        <v>-505943046</v>
      </c>
      <c r="I42" s="61">
        <f t="shared" si="3"/>
        <v>330000419</v>
      </c>
      <c r="J42" s="61">
        <f t="shared" si="3"/>
        <v>143232129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143232129</v>
      </c>
      <c r="X42" s="61">
        <f t="shared" si="3"/>
        <v>251184390</v>
      </c>
      <c r="Y42" s="61">
        <f t="shared" si="3"/>
        <v>-107952261</v>
      </c>
      <c r="Z42" s="62">
        <f>+IF(X42&lt;&gt;0,+(Y42/X42)*100,0)</f>
        <v>-42.97729687740548</v>
      </c>
      <c r="AA42" s="59">
        <f>SUM(AA38:AA41)</f>
        <v>863041144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734888117</v>
      </c>
      <c r="D44" s="67">
        <f>+D42-D43</f>
        <v>0</v>
      </c>
      <c r="E44" s="68">
        <f t="shared" si="4"/>
        <v>863041144</v>
      </c>
      <c r="F44" s="69">
        <f t="shared" si="4"/>
        <v>863041144</v>
      </c>
      <c r="G44" s="69">
        <f t="shared" si="4"/>
        <v>319174756</v>
      </c>
      <c r="H44" s="69">
        <f t="shared" si="4"/>
        <v>-505943046</v>
      </c>
      <c r="I44" s="69">
        <f t="shared" si="4"/>
        <v>330000419</v>
      </c>
      <c r="J44" s="69">
        <f t="shared" si="4"/>
        <v>143232129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143232129</v>
      </c>
      <c r="X44" s="69">
        <f t="shared" si="4"/>
        <v>251184390</v>
      </c>
      <c r="Y44" s="69">
        <f t="shared" si="4"/>
        <v>-107952261</v>
      </c>
      <c r="Z44" s="70">
        <f>+IF(X44&lt;&gt;0,+(Y44/X44)*100,0)</f>
        <v>-42.97729687740548</v>
      </c>
      <c r="AA44" s="67">
        <f>+AA42-AA43</f>
        <v>863041144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734888117</v>
      </c>
      <c r="D46" s="59">
        <f>SUM(D44:D45)</f>
        <v>0</v>
      </c>
      <c r="E46" s="60">
        <f t="shared" si="5"/>
        <v>863041144</v>
      </c>
      <c r="F46" s="61">
        <f t="shared" si="5"/>
        <v>863041144</v>
      </c>
      <c r="G46" s="61">
        <f t="shared" si="5"/>
        <v>319174756</v>
      </c>
      <c r="H46" s="61">
        <f t="shared" si="5"/>
        <v>-505943046</v>
      </c>
      <c r="I46" s="61">
        <f t="shared" si="5"/>
        <v>330000419</v>
      </c>
      <c r="J46" s="61">
        <f t="shared" si="5"/>
        <v>143232129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143232129</v>
      </c>
      <c r="X46" s="61">
        <f t="shared" si="5"/>
        <v>251184390</v>
      </c>
      <c r="Y46" s="61">
        <f t="shared" si="5"/>
        <v>-107952261</v>
      </c>
      <c r="Z46" s="62">
        <f>+IF(X46&lt;&gt;0,+(Y46/X46)*100,0)</f>
        <v>-42.97729687740548</v>
      </c>
      <c r="AA46" s="59">
        <f>SUM(AA44:AA45)</f>
        <v>863041144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734888117</v>
      </c>
      <c r="D48" s="75">
        <f>SUM(D46:D47)</f>
        <v>0</v>
      </c>
      <c r="E48" s="76">
        <f t="shared" si="6"/>
        <v>863041144</v>
      </c>
      <c r="F48" s="77">
        <f t="shared" si="6"/>
        <v>863041144</v>
      </c>
      <c r="G48" s="77">
        <f t="shared" si="6"/>
        <v>319174756</v>
      </c>
      <c r="H48" s="78">
        <f t="shared" si="6"/>
        <v>-505943046</v>
      </c>
      <c r="I48" s="78">
        <f t="shared" si="6"/>
        <v>330000419</v>
      </c>
      <c r="J48" s="78">
        <f t="shared" si="6"/>
        <v>143232129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143232129</v>
      </c>
      <c r="X48" s="78">
        <f t="shared" si="6"/>
        <v>251184390</v>
      </c>
      <c r="Y48" s="78">
        <f t="shared" si="6"/>
        <v>-107952261</v>
      </c>
      <c r="Z48" s="79">
        <f>+IF(X48&lt;&gt;0,+(Y48/X48)*100,0)</f>
        <v>-42.97729687740548</v>
      </c>
      <c r="AA48" s="80">
        <f>SUM(AA46:AA47)</f>
        <v>863041144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1009751519</v>
      </c>
      <c r="F5" s="8">
        <v>1009751519</v>
      </c>
      <c r="G5" s="8">
        <v>79666050</v>
      </c>
      <c r="H5" s="8">
        <v>121959505</v>
      </c>
      <c r="I5" s="8">
        <v>89896548</v>
      </c>
      <c r="J5" s="8">
        <v>291522103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291522103</v>
      </c>
      <c r="X5" s="8">
        <v>252437880</v>
      </c>
      <c r="Y5" s="8">
        <v>39084223</v>
      </c>
      <c r="Z5" s="2">
        <v>15.48</v>
      </c>
      <c r="AA5" s="6">
        <v>1009751519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2467426385</v>
      </c>
      <c r="F7" s="8">
        <v>2467426385</v>
      </c>
      <c r="G7" s="8">
        <v>254112240</v>
      </c>
      <c r="H7" s="8">
        <v>227105962</v>
      </c>
      <c r="I7" s="8">
        <v>232300839</v>
      </c>
      <c r="J7" s="8">
        <v>713519041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713519041</v>
      </c>
      <c r="X7" s="8">
        <v>618785736</v>
      </c>
      <c r="Y7" s="8">
        <v>94733305</v>
      </c>
      <c r="Z7" s="2">
        <v>15.31</v>
      </c>
      <c r="AA7" s="6">
        <v>2467426385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715698295</v>
      </c>
      <c r="F8" s="8">
        <v>715698295</v>
      </c>
      <c r="G8" s="8">
        <v>46664361</v>
      </c>
      <c r="H8" s="8">
        <v>54097432</v>
      </c>
      <c r="I8" s="8">
        <v>53401774</v>
      </c>
      <c r="J8" s="8">
        <v>154163567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154163567</v>
      </c>
      <c r="X8" s="8">
        <v>147327858</v>
      </c>
      <c r="Y8" s="8">
        <v>6835709</v>
      </c>
      <c r="Z8" s="2">
        <v>4.64</v>
      </c>
      <c r="AA8" s="6">
        <v>715698295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244712028</v>
      </c>
      <c r="F9" s="8">
        <v>244712028</v>
      </c>
      <c r="G9" s="8">
        <v>19739519</v>
      </c>
      <c r="H9" s="8">
        <v>20842894</v>
      </c>
      <c r="I9" s="8">
        <v>20659531</v>
      </c>
      <c r="J9" s="8">
        <v>61241944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61241944</v>
      </c>
      <c r="X9" s="8">
        <v>61178007</v>
      </c>
      <c r="Y9" s="8">
        <v>63937</v>
      </c>
      <c r="Z9" s="2">
        <v>0.1</v>
      </c>
      <c r="AA9" s="6">
        <v>244712028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100096536</v>
      </c>
      <c r="F10" s="30">
        <v>100096536</v>
      </c>
      <c r="G10" s="30">
        <v>7631532</v>
      </c>
      <c r="H10" s="30">
        <v>7581801</v>
      </c>
      <c r="I10" s="30">
        <v>8084290</v>
      </c>
      <c r="J10" s="30">
        <v>23297623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23297623</v>
      </c>
      <c r="X10" s="30">
        <v>25024134</v>
      </c>
      <c r="Y10" s="30">
        <v>-1726511</v>
      </c>
      <c r="Z10" s="31">
        <v>-6.9</v>
      </c>
      <c r="AA10" s="32">
        <v>100096536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24215</v>
      </c>
      <c r="H11" s="8">
        <v>27687</v>
      </c>
      <c r="I11" s="8">
        <v>54124</v>
      </c>
      <c r="J11" s="8">
        <v>106026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106026</v>
      </c>
      <c r="X11" s="8"/>
      <c r="Y11" s="8">
        <v>106026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34606658</v>
      </c>
      <c r="F12" s="8">
        <v>34606658</v>
      </c>
      <c r="G12" s="8">
        <v>1726351</v>
      </c>
      <c r="H12" s="8">
        <v>2201021</v>
      </c>
      <c r="I12" s="8">
        <v>2052620</v>
      </c>
      <c r="J12" s="8">
        <v>5979992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5979992</v>
      </c>
      <c r="X12" s="8">
        <v>8651664</v>
      </c>
      <c r="Y12" s="8">
        <v>-2671672</v>
      </c>
      <c r="Z12" s="2">
        <v>-30.88</v>
      </c>
      <c r="AA12" s="6">
        <v>34606658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66123600</v>
      </c>
      <c r="F13" s="8">
        <v>66123600</v>
      </c>
      <c r="G13" s="8">
        <v>2618937</v>
      </c>
      <c r="H13" s="8">
        <v>2266358</v>
      </c>
      <c r="I13" s="8">
        <v>2530130</v>
      </c>
      <c r="J13" s="8">
        <v>7415425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7415425</v>
      </c>
      <c r="X13" s="8">
        <v>16530900</v>
      </c>
      <c r="Y13" s="8">
        <v>-9115475</v>
      </c>
      <c r="Z13" s="2">
        <v>-55.14</v>
      </c>
      <c r="AA13" s="6">
        <v>66123600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187740673</v>
      </c>
      <c r="F14" s="8">
        <v>187740673</v>
      </c>
      <c r="G14" s="8">
        <v>19074449</v>
      </c>
      <c r="H14" s="8">
        <v>18717377</v>
      </c>
      <c r="I14" s="8">
        <v>18063727</v>
      </c>
      <c r="J14" s="8">
        <v>55855553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55855553</v>
      </c>
      <c r="X14" s="8">
        <v>46935168</v>
      </c>
      <c r="Y14" s="8">
        <v>8920385</v>
      </c>
      <c r="Z14" s="2">
        <v>19.01</v>
      </c>
      <c r="AA14" s="6">
        <v>187740673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98342652</v>
      </c>
      <c r="F16" s="8">
        <v>98342652</v>
      </c>
      <c r="G16" s="8">
        <v>658667</v>
      </c>
      <c r="H16" s="8">
        <v>711875</v>
      </c>
      <c r="I16" s="8">
        <v>574380</v>
      </c>
      <c r="J16" s="8">
        <v>1944922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1944922</v>
      </c>
      <c r="X16" s="8">
        <v>24585663</v>
      </c>
      <c r="Y16" s="8">
        <v>-22640741</v>
      </c>
      <c r="Z16" s="2">
        <v>-92.09</v>
      </c>
      <c r="AA16" s="6">
        <v>98342652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814000</v>
      </c>
      <c r="F17" s="8">
        <v>814000</v>
      </c>
      <c r="G17" s="8">
        <v>23629</v>
      </c>
      <c r="H17" s="8">
        <v>34691</v>
      </c>
      <c r="I17" s="8">
        <v>23979</v>
      </c>
      <c r="J17" s="8">
        <v>82299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82299</v>
      </c>
      <c r="X17" s="8">
        <v>203499</v>
      </c>
      <c r="Y17" s="8">
        <v>-121200</v>
      </c>
      <c r="Z17" s="2">
        <v>-59.56</v>
      </c>
      <c r="AA17" s="6">
        <v>814000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1212506974</v>
      </c>
      <c r="F19" s="8">
        <v>1212506974</v>
      </c>
      <c r="G19" s="8">
        <v>100898000</v>
      </c>
      <c r="H19" s="8">
        <v>249618000</v>
      </c>
      <c r="I19" s="8">
        <v>0</v>
      </c>
      <c r="J19" s="8">
        <v>350516000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350516000</v>
      </c>
      <c r="X19" s="8">
        <v>303126744</v>
      </c>
      <c r="Y19" s="8">
        <v>47389256</v>
      </c>
      <c r="Z19" s="2">
        <v>15.63</v>
      </c>
      <c r="AA19" s="6">
        <v>1212506974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384847853</v>
      </c>
      <c r="F20" s="30">
        <v>384847853</v>
      </c>
      <c r="G20" s="30">
        <v>21741592</v>
      </c>
      <c r="H20" s="30">
        <v>95023160</v>
      </c>
      <c r="I20" s="30">
        <v>24610331</v>
      </c>
      <c r="J20" s="30">
        <v>141375083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141375083</v>
      </c>
      <c r="X20" s="30">
        <v>96211962</v>
      </c>
      <c r="Y20" s="30">
        <v>45163121</v>
      </c>
      <c r="Z20" s="31">
        <v>46.94</v>
      </c>
      <c r="AA20" s="32">
        <v>384847853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118959375</v>
      </c>
      <c r="F21" s="8">
        <v>118959375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29739843</v>
      </c>
      <c r="Y21" s="8">
        <v>-29739843</v>
      </c>
      <c r="Z21" s="2">
        <v>-100</v>
      </c>
      <c r="AA21" s="6">
        <v>118959375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6641626548</v>
      </c>
      <c r="F22" s="39">
        <f t="shared" si="0"/>
        <v>6641626548</v>
      </c>
      <c r="G22" s="39">
        <f t="shared" si="0"/>
        <v>554579542</v>
      </c>
      <c r="H22" s="39">
        <f t="shared" si="0"/>
        <v>800187763</v>
      </c>
      <c r="I22" s="39">
        <f t="shared" si="0"/>
        <v>452252273</v>
      </c>
      <c r="J22" s="39">
        <f t="shared" si="0"/>
        <v>1807019578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1807019578</v>
      </c>
      <c r="X22" s="39">
        <f t="shared" si="0"/>
        <v>1630739058</v>
      </c>
      <c r="Y22" s="39">
        <f t="shared" si="0"/>
        <v>176280520</v>
      </c>
      <c r="Z22" s="40">
        <f>+IF(X22&lt;&gt;0,+(Y22/X22)*100,0)</f>
        <v>10.809854534066112</v>
      </c>
      <c r="AA22" s="37">
        <f>SUM(AA5:AA21)</f>
        <v>6641626548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1780159964</v>
      </c>
      <c r="F25" s="8">
        <v>1780159964</v>
      </c>
      <c r="G25" s="8">
        <v>112132942</v>
      </c>
      <c r="H25" s="8">
        <v>148418018</v>
      </c>
      <c r="I25" s="8">
        <v>176000534</v>
      </c>
      <c r="J25" s="8">
        <v>436551494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436551494</v>
      </c>
      <c r="X25" s="8">
        <v>445039992</v>
      </c>
      <c r="Y25" s="8">
        <v>-8488498</v>
      </c>
      <c r="Z25" s="2">
        <v>-1.91</v>
      </c>
      <c r="AA25" s="6">
        <v>1780159964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57580007</v>
      </c>
      <c r="F26" s="8">
        <v>57580007</v>
      </c>
      <c r="G26" s="8">
        <v>3637476</v>
      </c>
      <c r="H26" s="8">
        <v>3906426</v>
      </c>
      <c r="I26" s="8">
        <v>5197464</v>
      </c>
      <c r="J26" s="8">
        <v>12741366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12741366</v>
      </c>
      <c r="X26" s="8">
        <v>14395002</v>
      </c>
      <c r="Y26" s="8">
        <v>-1653636</v>
      </c>
      <c r="Z26" s="2">
        <v>-11.49</v>
      </c>
      <c r="AA26" s="6">
        <v>57580007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297507538</v>
      </c>
      <c r="F27" s="8">
        <v>297507538</v>
      </c>
      <c r="G27" s="8">
        <v>20881235</v>
      </c>
      <c r="H27" s="8">
        <v>28436671</v>
      </c>
      <c r="I27" s="8">
        <v>24658953</v>
      </c>
      <c r="J27" s="8">
        <v>73976859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73976859</v>
      </c>
      <c r="X27" s="8">
        <v>74376885</v>
      </c>
      <c r="Y27" s="8">
        <v>-400026</v>
      </c>
      <c r="Z27" s="2">
        <v>-0.54</v>
      </c>
      <c r="AA27" s="6">
        <v>297507538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621796556</v>
      </c>
      <c r="F28" s="8">
        <v>621796556</v>
      </c>
      <c r="G28" s="8">
        <v>7054367</v>
      </c>
      <c r="H28" s="8">
        <v>7086985</v>
      </c>
      <c r="I28" s="8">
        <v>138807423</v>
      </c>
      <c r="J28" s="8">
        <v>152948775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152948775</v>
      </c>
      <c r="X28" s="8">
        <v>155449140</v>
      </c>
      <c r="Y28" s="8">
        <v>-2500365</v>
      </c>
      <c r="Z28" s="2">
        <v>-1.61</v>
      </c>
      <c r="AA28" s="6">
        <v>621796556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169409577</v>
      </c>
      <c r="F29" s="8">
        <v>169409577</v>
      </c>
      <c r="G29" s="8">
        <v>777531</v>
      </c>
      <c r="H29" s="8">
        <v>10777166</v>
      </c>
      <c r="I29" s="8">
        <v>4401631</v>
      </c>
      <c r="J29" s="8">
        <v>15956328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15956328</v>
      </c>
      <c r="X29" s="8">
        <v>42352395</v>
      </c>
      <c r="Y29" s="8">
        <v>-26396067</v>
      </c>
      <c r="Z29" s="2">
        <v>-62.32</v>
      </c>
      <c r="AA29" s="6">
        <v>169409577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1847140224</v>
      </c>
      <c r="F30" s="8">
        <v>1847140224</v>
      </c>
      <c r="G30" s="8">
        <v>187775764</v>
      </c>
      <c r="H30" s="8">
        <v>238214383</v>
      </c>
      <c r="I30" s="8">
        <v>127263832</v>
      </c>
      <c r="J30" s="8">
        <v>553253979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553253979</v>
      </c>
      <c r="X30" s="8">
        <v>441125746</v>
      </c>
      <c r="Y30" s="8">
        <v>112128233</v>
      </c>
      <c r="Z30" s="2">
        <v>25.42</v>
      </c>
      <c r="AA30" s="6">
        <v>1847140224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124612918</v>
      </c>
      <c r="F31" s="8">
        <v>124612918</v>
      </c>
      <c r="G31" s="8">
        <v>3994858</v>
      </c>
      <c r="H31" s="8">
        <v>8573810</v>
      </c>
      <c r="I31" s="8">
        <v>6022573</v>
      </c>
      <c r="J31" s="8">
        <v>18591241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18591241</v>
      </c>
      <c r="X31" s="8">
        <v>31153230</v>
      </c>
      <c r="Y31" s="8">
        <v>-12561989</v>
      </c>
      <c r="Z31" s="2">
        <v>-40.32</v>
      </c>
      <c r="AA31" s="6">
        <v>124612918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937388453</v>
      </c>
      <c r="F32" s="8">
        <v>937388453</v>
      </c>
      <c r="G32" s="8">
        <v>11581405</v>
      </c>
      <c r="H32" s="8">
        <v>63877805</v>
      </c>
      <c r="I32" s="8">
        <v>70266975</v>
      </c>
      <c r="J32" s="8">
        <v>145726185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145726185</v>
      </c>
      <c r="X32" s="8">
        <v>234347112</v>
      </c>
      <c r="Y32" s="8">
        <v>-88620927</v>
      </c>
      <c r="Z32" s="2">
        <v>-37.82</v>
      </c>
      <c r="AA32" s="6">
        <v>937388453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32445628</v>
      </c>
      <c r="F33" s="8">
        <v>32445628</v>
      </c>
      <c r="G33" s="8">
        <v>228458</v>
      </c>
      <c r="H33" s="8">
        <v>667050</v>
      </c>
      <c r="I33" s="8">
        <v>162532</v>
      </c>
      <c r="J33" s="8">
        <v>1058040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1058040</v>
      </c>
      <c r="X33" s="8">
        <v>8111406</v>
      </c>
      <c r="Y33" s="8">
        <v>-7053366</v>
      </c>
      <c r="Z33" s="2">
        <v>-86.96</v>
      </c>
      <c r="AA33" s="6">
        <v>32445628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730128589</v>
      </c>
      <c r="F34" s="8">
        <v>730128589</v>
      </c>
      <c r="G34" s="8">
        <v>41216714</v>
      </c>
      <c r="H34" s="8">
        <v>36175930</v>
      </c>
      <c r="I34" s="8">
        <v>46342650</v>
      </c>
      <c r="J34" s="8">
        <v>123735294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123735294</v>
      </c>
      <c r="X34" s="8">
        <v>208022162</v>
      </c>
      <c r="Y34" s="8">
        <v>-84286868</v>
      </c>
      <c r="Z34" s="2">
        <v>-40.52</v>
      </c>
      <c r="AA34" s="6">
        <v>730128589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298820</v>
      </c>
      <c r="F35" s="8">
        <v>298820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74706</v>
      </c>
      <c r="Y35" s="8">
        <v>-74706</v>
      </c>
      <c r="Z35" s="2">
        <v>-100</v>
      </c>
      <c r="AA35" s="6">
        <v>298820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6598468274</v>
      </c>
      <c r="F36" s="39">
        <f t="shared" si="1"/>
        <v>6598468274</v>
      </c>
      <c r="G36" s="39">
        <f t="shared" si="1"/>
        <v>389280750</v>
      </c>
      <c r="H36" s="39">
        <f t="shared" si="1"/>
        <v>546134244</v>
      </c>
      <c r="I36" s="39">
        <f t="shared" si="1"/>
        <v>599124567</v>
      </c>
      <c r="J36" s="39">
        <f t="shared" si="1"/>
        <v>1534539561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1534539561</v>
      </c>
      <c r="X36" s="39">
        <f t="shared" si="1"/>
        <v>1654447776</v>
      </c>
      <c r="Y36" s="39">
        <f t="shared" si="1"/>
        <v>-119908215</v>
      </c>
      <c r="Z36" s="40">
        <f>+IF(X36&lt;&gt;0,+(Y36/X36)*100,0)</f>
        <v>-7.247627682144499</v>
      </c>
      <c r="AA36" s="37">
        <f>SUM(AA25:AA35)</f>
        <v>6598468274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43158274</v>
      </c>
      <c r="F38" s="52">
        <f t="shared" si="2"/>
        <v>43158274</v>
      </c>
      <c r="G38" s="52">
        <f t="shared" si="2"/>
        <v>165298792</v>
      </c>
      <c r="H38" s="52">
        <f t="shared" si="2"/>
        <v>254053519</v>
      </c>
      <c r="I38" s="52">
        <f t="shared" si="2"/>
        <v>-146872294</v>
      </c>
      <c r="J38" s="52">
        <f t="shared" si="2"/>
        <v>272480017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272480017</v>
      </c>
      <c r="X38" s="52">
        <f>IF(F22=F36,0,X22-X36)</f>
        <v>-23708718</v>
      </c>
      <c r="Y38" s="52">
        <f t="shared" si="2"/>
        <v>296188735</v>
      </c>
      <c r="Z38" s="53">
        <f>+IF(X38&lt;&gt;0,+(Y38/X38)*100,0)</f>
        <v>-1249.2819518963445</v>
      </c>
      <c r="AA38" s="50">
        <f>+AA22-AA36</f>
        <v>43158274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950527686</v>
      </c>
      <c r="F39" s="8">
        <v>950527686</v>
      </c>
      <c r="G39" s="8">
        <v>0</v>
      </c>
      <c r="H39" s="8">
        <v>0</v>
      </c>
      <c r="I39" s="8">
        <v>161790</v>
      </c>
      <c r="J39" s="8">
        <v>161790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161790</v>
      </c>
      <c r="X39" s="8">
        <v>259316328</v>
      </c>
      <c r="Y39" s="8">
        <v>-259154538</v>
      </c>
      <c r="Z39" s="2">
        <v>-99.94</v>
      </c>
      <c r="AA39" s="6">
        <v>950527686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7785423</v>
      </c>
      <c r="Y40" s="30">
        <v>-7785423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993685960</v>
      </c>
      <c r="F42" s="61">
        <f t="shared" si="3"/>
        <v>993685960</v>
      </c>
      <c r="G42" s="61">
        <f t="shared" si="3"/>
        <v>165298792</v>
      </c>
      <c r="H42" s="61">
        <f t="shared" si="3"/>
        <v>254053519</v>
      </c>
      <c r="I42" s="61">
        <f t="shared" si="3"/>
        <v>-146710504</v>
      </c>
      <c r="J42" s="61">
        <f t="shared" si="3"/>
        <v>272641807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272641807</v>
      </c>
      <c r="X42" s="61">
        <f t="shared" si="3"/>
        <v>243393033</v>
      </c>
      <c r="Y42" s="61">
        <f t="shared" si="3"/>
        <v>29248774</v>
      </c>
      <c r="Z42" s="62">
        <f>+IF(X42&lt;&gt;0,+(Y42/X42)*100,0)</f>
        <v>12.017095822130619</v>
      </c>
      <c r="AA42" s="59">
        <f>SUM(AA38:AA41)</f>
        <v>993685960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993685960</v>
      </c>
      <c r="F44" s="69">
        <f t="shared" si="4"/>
        <v>993685960</v>
      </c>
      <c r="G44" s="69">
        <f t="shared" si="4"/>
        <v>165298792</v>
      </c>
      <c r="H44" s="69">
        <f t="shared" si="4"/>
        <v>254053519</v>
      </c>
      <c r="I44" s="69">
        <f t="shared" si="4"/>
        <v>-146710504</v>
      </c>
      <c r="J44" s="69">
        <f t="shared" si="4"/>
        <v>272641807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272641807</v>
      </c>
      <c r="X44" s="69">
        <f t="shared" si="4"/>
        <v>243393033</v>
      </c>
      <c r="Y44" s="69">
        <f t="shared" si="4"/>
        <v>29248774</v>
      </c>
      <c r="Z44" s="70">
        <f>+IF(X44&lt;&gt;0,+(Y44/X44)*100,0)</f>
        <v>12.017095822130619</v>
      </c>
      <c r="AA44" s="67">
        <f>+AA42-AA43</f>
        <v>993685960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993685960</v>
      </c>
      <c r="F46" s="61">
        <f t="shared" si="5"/>
        <v>993685960</v>
      </c>
      <c r="G46" s="61">
        <f t="shared" si="5"/>
        <v>165298792</v>
      </c>
      <c r="H46" s="61">
        <f t="shared" si="5"/>
        <v>254053519</v>
      </c>
      <c r="I46" s="61">
        <f t="shared" si="5"/>
        <v>-146710504</v>
      </c>
      <c r="J46" s="61">
        <f t="shared" si="5"/>
        <v>272641807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272641807</v>
      </c>
      <c r="X46" s="61">
        <f t="shared" si="5"/>
        <v>243393033</v>
      </c>
      <c r="Y46" s="61">
        <f t="shared" si="5"/>
        <v>29248774</v>
      </c>
      <c r="Z46" s="62">
        <f>+IF(X46&lt;&gt;0,+(Y46/X46)*100,0)</f>
        <v>12.017095822130619</v>
      </c>
      <c r="AA46" s="59">
        <f>SUM(AA44:AA45)</f>
        <v>993685960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993685960</v>
      </c>
      <c r="F48" s="77">
        <f t="shared" si="6"/>
        <v>993685960</v>
      </c>
      <c r="G48" s="77">
        <f t="shared" si="6"/>
        <v>165298792</v>
      </c>
      <c r="H48" s="78">
        <f t="shared" si="6"/>
        <v>254053519</v>
      </c>
      <c r="I48" s="78">
        <f t="shared" si="6"/>
        <v>-146710504</v>
      </c>
      <c r="J48" s="78">
        <f t="shared" si="6"/>
        <v>272641807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272641807</v>
      </c>
      <c r="X48" s="78">
        <f t="shared" si="6"/>
        <v>243393033</v>
      </c>
      <c r="Y48" s="78">
        <f t="shared" si="6"/>
        <v>29248774</v>
      </c>
      <c r="Z48" s="79">
        <f>+IF(X48&lt;&gt;0,+(Y48/X48)*100,0)</f>
        <v>12.017095822130619</v>
      </c>
      <c r="AA48" s="80">
        <f>SUM(AA46:AA47)</f>
        <v>993685960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3946658652</v>
      </c>
      <c r="D5" s="6">
        <v>0</v>
      </c>
      <c r="E5" s="7">
        <v>4661284253</v>
      </c>
      <c r="F5" s="8">
        <v>4661284253</v>
      </c>
      <c r="G5" s="8">
        <v>383612212</v>
      </c>
      <c r="H5" s="8">
        <v>352764552</v>
      </c>
      <c r="I5" s="8">
        <v>372422720</v>
      </c>
      <c r="J5" s="8">
        <v>1108799484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1108799484</v>
      </c>
      <c r="X5" s="8">
        <v>1134398895</v>
      </c>
      <c r="Y5" s="8">
        <v>-25599411</v>
      </c>
      <c r="Z5" s="2">
        <v>-2.26</v>
      </c>
      <c r="AA5" s="6">
        <v>4661284253</v>
      </c>
    </row>
    <row r="6" spans="1:27" ht="12.75">
      <c r="A6" s="27" t="s">
        <v>33</v>
      </c>
      <c r="B6" s="28"/>
      <c r="C6" s="6">
        <v>100916675</v>
      </c>
      <c r="D6" s="6">
        <v>0</v>
      </c>
      <c r="E6" s="7">
        <v>133973478</v>
      </c>
      <c r="F6" s="8">
        <v>133973478</v>
      </c>
      <c r="G6" s="8">
        <v>11413246</v>
      </c>
      <c r="H6" s="8">
        <v>9503526</v>
      </c>
      <c r="I6" s="8">
        <v>-1231858</v>
      </c>
      <c r="J6" s="8">
        <v>19684914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19684914</v>
      </c>
      <c r="X6" s="8">
        <v>28134430</v>
      </c>
      <c r="Y6" s="8">
        <v>-8449516</v>
      </c>
      <c r="Z6" s="2">
        <v>-30.03</v>
      </c>
      <c r="AA6" s="6">
        <v>133973478</v>
      </c>
    </row>
    <row r="7" spans="1:27" ht="12.75">
      <c r="A7" s="29" t="s">
        <v>34</v>
      </c>
      <c r="B7" s="28"/>
      <c r="C7" s="6">
        <v>12043743423</v>
      </c>
      <c r="D7" s="6">
        <v>0</v>
      </c>
      <c r="E7" s="7">
        <v>13458636830</v>
      </c>
      <c r="F7" s="8">
        <v>13458636830</v>
      </c>
      <c r="G7" s="8">
        <v>1290582300</v>
      </c>
      <c r="H7" s="8">
        <v>1462159180</v>
      </c>
      <c r="I7" s="8">
        <v>1397506339</v>
      </c>
      <c r="J7" s="8">
        <v>4150247819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4150247819</v>
      </c>
      <c r="X7" s="8">
        <v>4167611537</v>
      </c>
      <c r="Y7" s="8">
        <v>-17363718</v>
      </c>
      <c r="Z7" s="2">
        <v>-0.42</v>
      </c>
      <c r="AA7" s="6">
        <v>13458636830</v>
      </c>
    </row>
    <row r="8" spans="1:27" ht="12.75">
      <c r="A8" s="29" t="s">
        <v>35</v>
      </c>
      <c r="B8" s="28"/>
      <c r="C8" s="6">
        <v>3256062513</v>
      </c>
      <c r="D8" s="6">
        <v>0</v>
      </c>
      <c r="E8" s="7">
        <v>4260889205</v>
      </c>
      <c r="F8" s="8">
        <v>4260889205</v>
      </c>
      <c r="G8" s="8">
        <v>240634447</v>
      </c>
      <c r="H8" s="8">
        <v>380806565</v>
      </c>
      <c r="I8" s="8">
        <v>351339794</v>
      </c>
      <c r="J8" s="8">
        <v>972780806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972780806</v>
      </c>
      <c r="X8" s="8">
        <v>787387890</v>
      </c>
      <c r="Y8" s="8">
        <v>185392916</v>
      </c>
      <c r="Z8" s="2">
        <v>23.55</v>
      </c>
      <c r="AA8" s="6">
        <v>4260889205</v>
      </c>
    </row>
    <row r="9" spans="1:27" ht="12.75">
      <c r="A9" s="29" t="s">
        <v>36</v>
      </c>
      <c r="B9" s="28"/>
      <c r="C9" s="6">
        <v>1082973533</v>
      </c>
      <c r="D9" s="6">
        <v>0</v>
      </c>
      <c r="E9" s="7">
        <v>1646273908</v>
      </c>
      <c r="F9" s="8">
        <v>1646273908</v>
      </c>
      <c r="G9" s="8">
        <v>89793003</v>
      </c>
      <c r="H9" s="8">
        <v>168519221</v>
      </c>
      <c r="I9" s="8">
        <v>389270712</v>
      </c>
      <c r="J9" s="8">
        <v>647582936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647582936</v>
      </c>
      <c r="X9" s="8">
        <v>335747294</v>
      </c>
      <c r="Y9" s="8">
        <v>311835642</v>
      </c>
      <c r="Z9" s="2">
        <v>92.88</v>
      </c>
      <c r="AA9" s="6">
        <v>1646273908</v>
      </c>
    </row>
    <row r="10" spans="1:27" ht="12.75">
      <c r="A10" s="29" t="s">
        <v>37</v>
      </c>
      <c r="B10" s="28"/>
      <c r="C10" s="6">
        <v>1091039774</v>
      </c>
      <c r="D10" s="6">
        <v>0</v>
      </c>
      <c r="E10" s="7">
        <v>1486708636</v>
      </c>
      <c r="F10" s="30">
        <v>1486708636</v>
      </c>
      <c r="G10" s="30">
        <v>118049298</v>
      </c>
      <c r="H10" s="30">
        <v>119165919</v>
      </c>
      <c r="I10" s="30">
        <v>115144425</v>
      </c>
      <c r="J10" s="30">
        <v>352359642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352359642</v>
      </c>
      <c r="X10" s="30">
        <v>345802969</v>
      </c>
      <c r="Y10" s="30">
        <v>6556673</v>
      </c>
      <c r="Z10" s="31">
        <v>1.9</v>
      </c>
      <c r="AA10" s="32">
        <v>1486708636</v>
      </c>
    </row>
    <row r="11" spans="1:27" ht="12.75">
      <c r="A11" s="29" t="s">
        <v>38</v>
      </c>
      <c r="B11" s="33"/>
      <c r="C11" s="6">
        <v>73002287</v>
      </c>
      <c r="D11" s="6">
        <v>0</v>
      </c>
      <c r="E11" s="7">
        <v>136757427</v>
      </c>
      <c r="F11" s="8">
        <v>136757427</v>
      </c>
      <c r="G11" s="8">
        <v>7322333</v>
      </c>
      <c r="H11" s="8">
        <v>4834549</v>
      </c>
      <c r="I11" s="8">
        <v>5239127</v>
      </c>
      <c r="J11" s="8">
        <v>17396009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17396009</v>
      </c>
      <c r="X11" s="8">
        <v>33601401</v>
      </c>
      <c r="Y11" s="8">
        <v>-16205392</v>
      </c>
      <c r="Z11" s="2">
        <v>-48.23</v>
      </c>
      <c r="AA11" s="6">
        <v>136757427</v>
      </c>
    </row>
    <row r="12" spans="1:27" ht="12.75">
      <c r="A12" s="29" t="s">
        <v>39</v>
      </c>
      <c r="B12" s="33"/>
      <c r="C12" s="6">
        <v>59256124</v>
      </c>
      <c r="D12" s="6">
        <v>0</v>
      </c>
      <c r="E12" s="7">
        <v>65479248</v>
      </c>
      <c r="F12" s="8">
        <v>65479248</v>
      </c>
      <c r="G12" s="8">
        <v>5508248</v>
      </c>
      <c r="H12" s="8">
        <v>5376929</v>
      </c>
      <c r="I12" s="8">
        <v>5387843</v>
      </c>
      <c r="J12" s="8">
        <v>16273020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16273020</v>
      </c>
      <c r="X12" s="8">
        <v>16966257</v>
      </c>
      <c r="Y12" s="8">
        <v>-693237</v>
      </c>
      <c r="Z12" s="2">
        <v>-4.09</v>
      </c>
      <c r="AA12" s="6">
        <v>65479248</v>
      </c>
    </row>
    <row r="13" spans="1:27" ht="12.75">
      <c r="A13" s="27" t="s">
        <v>40</v>
      </c>
      <c r="B13" s="33"/>
      <c r="C13" s="6">
        <v>632624010</v>
      </c>
      <c r="D13" s="6">
        <v>0</v>
      </c>
      <c r="E13" s="7">
        <v>322080000</v>
      </c>
      <c r="F13" s="8">
        <v>322080000</v>
      </c>
      <c r="G13" s="8">
        <v>55037548</v>
      </c>
      <c r="H13" s="8">
        <v>60906675</v>
      </c>
      <c r="I13" s="8">
        <v>3767194</v>
      </c>
      <c r="J13" s="8">
        <v>119711417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119711417</v>
      </c>
      <c r="X13" s="8">
        <v>76268248</v>
      </c>
      <c r="Y13" s="8">
        <v>43443169</v>
      </c>
      <c r="Z13" s="2">
        <v>56.96</v>
      </c>
      <c r="AA13" s="6">
        <v>322080000</v>
      </c>
    </row>
    <row r="14" spans="1:27" ht="12.75">
      <c r="A14" s="27" t="s">
        <v>41</v>
      </c>
      <c r="B14" s="33"/>
      <c r="C14" s="6">
        <v>459031356</v>
      </c>
      <c r="D14" s="6">
        <v>0</v>
      </c>
      <c r="E14" s="7">
        <v>344563396</v>
      </c>
      <c r="F14" s="8">
        <v>344563396</v>
      </c>
      <c r="G14" s="8">
        <v>48834615</v>
      </c>
      <c r="H14" s="8">
        <v>43919855</v>
      </c>
      <c r="I14" s="8">
        <v>26198993</v>
      </c>
      <c r="J14" s="8">
        <v>118953463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118953463</v>
      </c>
      <c r="X14" s="8">
        <v>60394769</v>
      </c>
      <c r="Y14" s="8">
        <v>58558694</v>
      </c>
      <c r="Z14" s="2">
        <v>96.96</v>
      </c>
      <c r="AA14" s="6">
        <v>344563396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218443439</v>
      </c>
      <c r="D16" s="6">
        <v>0</v>
      </c>
      <c r="E16" s="7">
        <v>274237151</v>
      </c>
      <c r="F16" s="8">
        <v>274237151</v>
      </c>
      <c r="G16" s="8">
        <v>15551518</v>
      </c>
      <c r="H16" s="8">
        <v>15740667</v>
      </c>
      <c r="I16" s="8">
        <v>21789934</v>
      </c>
      <c r="J16" s="8">
        <v>53082119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53082119</v>
      </c>
      <c r="X16" s="8">
        <v>60799130</v>
      </c>
      <c r="Y16" s="8">
        <v>-7717011</v>
      </c>
      <c r="Z16" s="2">
        <v>-12.69</v>
      </c>
      <c r="AA16" s="6">
        <v>274237151</v>
      </c>
    </row>
    <row r="17" spans="1:27" ht="12.75">
      <c r="A17" s="27" t="s">
        <v>44</v>
      </c>
      <c r="B17" s="33"/>
      <c r="C17" s="6">
        <v>51650783</v>
      </c>
      <c r="D17" s="6">
        <v>0</v>
      </c>
      <c r="E17" s="7">
        <v>59052002</v>
      </c>
      <c r="F17" s="8">
        <v>59052002</v>
      </c>
      <c r="G17" s="8">
        <v>5116637</v>
      </c>
      <c r="H17" s="8">
        <v>3305706</v>
      </c>
      <c r="I17" s="8">
        <v>4577801</v>
      </c>
      <c r="J17" s="8">
        <v>13000144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13000144</v>
      </c>
      <c r="X17" s="8">
        <v>15863785</v>
      </c>
      <c r="Y17" s="8">
        <v>-2863641</v>
      </c>
      <c r="Z17" s="2">
        <v>-18.05</v>
      </c>
      <c r="AA17" s="6">
        <v>59052002</v>
      </c>
    </row>
    <row r="18" spans="1:27" ht="12.75">
      <c r="A18" s="29" t="s">
        <v>45</v>
      </c>
      <c r="B18" s="28"/>
      <c r="C18" s="6">
        <v>276375456</v>
      </c>
      <c r="D18" s="6">
        <v>0</v>
      </c>
      <c r="E18" s="7">
        <v>304931670</v>
      </c>
      <c r="F18" s="8">
        <v>304931670</v>
      </c>
      <c r="G18" s="8">
        <v>25304974</v>
      </c>
      <c r="H18" s="8">
        <v>24931030</v>
      </c>
      <c r="I18" s="8">
        <v>25129191</v>
      </c>
      <c r="J18" s="8">
        <v>75365195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75365195</v>
      </c>
      <c r="X18" s="8">
        <v>77539616</v>
      </c>
      <c r="Y18" s="8">
        <v>-2174421</v>
      </c>
      <c r="Z18" s="2">
        <v>-2.8</v>
      </c>
      <c r="AA18" s="6">
        <v>304931670</v>
      </c>
    </row>
    <row r="19" spans="1:27" ht="12.75">
      <c r="A19" s="27" t="s">
        <v>46</v>
      </c>
      <c r="B19" s="33"/>
      <c r="C19" s="6">
        <v>4464971852</v>
      </c>
      <c r="D19" s="6">
        <v>0</v>
      </c>
      <c r="E19" s="7">
        <v>3502418089</v>
      </c>
      <c r="F19" s="8">
        <v>3502418089</v>
      </c>
      <c r="G19" s="8">
        <v>1043006435</v>
      </c>
      <c r="H19" s="8">
        <v>65244111</v>
      </c>
      <c r="I19" s="8">
        <v>35988522</v>
      </c>
      <c r="J19" s="8">
        <v>1144239068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1144239068</v>
      </c>
      <c r="X19" s="8">
        <v>895551399</v>
      </c>
      <c r="Y19" s="8">
        <v>248687669</v>
      </c>
      <c r="Z19" s="2">
        <v>27.77</v>
      </c>
      <c r="AA19" s="6">
        <v>3502418089</v>
      </c>
    </row>
    <row r="20" spans="1:27" ht="12.75">
      <c r="A20" s="27" t="s">
        <v>47</v>
      </c>
      <c r="B20" s="33"/>
      <c r="C20" s="6">
        <v>160717391</v>
      </c>
      <c r="D20" s="6">
        <v>0</v>
      </c>
      <c r="E20" s="7">
        <v>1716684010</v>
      </c>
      <c r="F20" s="30">
        <v>1716684010</v>
      </c>
      <c r="G20" s="30">
        <v>5804268</v>
      </c>
      <c r="H20" s="30">
        <v>549966469</v>
      </c>
      <c r="I20" s="30">
        <v>13276034</v>
      </c>
      <c r="J20" s="30">
        <v>569046771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569046771</v>
      </c>
      <c r="X20" s="30">
        <v>410742697</v>
      </c>
      <c r="Y20" s="30">
        <v>158304074</v>
      </c>
      <c r="Z20" s="31">
        <v>38.54</v>
      </c>
      <c r="AA20" s="32">
        <v>1716684010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27917467268</v>
      </c>
      <c r="D22" s="37">
        <f>SUM(D5:D21)</f>
        <v>0</v>
      </c>
      <c r="E22" s="38">
        <f t="shared" si="0"/>
        <v>32378969303</v>
      </c>
      <c r="F22" s="39">
        <f t="shared" si="0"/>
        <v>32378969303</v>
      </c>
      <c r="G22" s="39">
        <f t="shared" si="0"/>
        <v>3345571082</v>
      </c>
      <c r="H22" s="39">
        <f t="shared" si="0"/>
        <v>3267144954</v>
      </c>
      <c r="I22" s="39">
        <f t="shared" si="0"/>
        <v>2765806771</v>
      </c>
      <c r="J22" s="39">
        <f t="shared" si="0"/>
        <v>9378522807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9378522807</v>
      </c>
      <c r="X22" s="39">
        <f t="shared" si="0"/>
        <v>8446810317</v>
      </c>
      <c r="Y22" s="39">
        <f t="shared" si="0"/>
        <v>931712490</v>
      </c>
      <c r="Z22" s="40">
        <f>+IF(X22&lt;&gt;0,+(Y22/X22)*100,0)</f>
        <v>11.030347018978762</v>
      </c>
      <c r="AA22" s="37">
        <f>SUM(AA5:AA21)</f>
        <v>32378969303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6338421148</v>
      </c>
      <c r="D25" s="6">
        <v>0</v>
      </c>
      <c r="E25" s="7">
        <v>6515448008</v>
      </c>
      <c r="F25" s="8">
        <v>6515448008</v>
      </c>
      <c r="G25" s="8">
        <v>501756046</v>
      </c>
      <c r="H25" s="8">
        <v>506717228</v>
      </c>
      <c r="I25" s="8">
        <v>504640239</v>
      </c>
      <c r="J25" s="8">
        <v>1513113513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1513113513</v>
      </c>
      <c r="X25" s="8">
        <v>1527725801</v>
      </c>
      <c r="Y25" s="8">
        <v>-14612288</v>
      </c>
      <c r="Z25" s="2">
        <v>-0.96</v>
      </c>
      <c r="AA25" s="6">
        <v>6515448008</v>
      </c>
    </row>
    <row r="26" spans="1:27" ht="12.75">
      <c r="A26" s="29" t="s">
        <v>52</v>
      </c>
      <c r="B26" s="28"/>
      <c r="C26" s="6">
        <v>105696037</v>
      </c>
      <c r="D26" s="6">
        <v>0</v>
      </c>
      <c r="E26" s="7">
        <v>126553233</v>
      </c>
      <c r="F26" s="8">
        <v>126553233</v>
      </c>
      <c r="G26" s="8">
        <v>8748158</v>
      </c>
      <c r="H26" s="8">
        <v>2538298</v>
      </c>
      <c r="I26" s="8">
        <v>15936858</v>
      </c>
      <c r="J26" s="8">
        <v>27223314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27223314</v>
      </c>
      <c r="X26" s="8">
        <v>27946177</v>
      </c>
      <c r="Y26" s="8">
        <v>-722863</v>
      </c>
      <c r="Z26" s="2">
        <v>-2.59</v>
      </c>
      <c r="AA26" s="6">
        <v>126553233</v>
      </c>
    </row>
    <row r="27" spans="1:27" ht="12.75">
      <c r="A27" s="29" t="s">
        <v>53</v>
      </c>
      <c r="B27" s="28"/>
      <c r="C27" s="6">
        <v>1098886710</v>
      </c>
      <c r="D27" s="6">
        <v>0</v>
      </c>
      <c r="E27" s="7">
        <v>1468870977</v>
      </c>
      <c r="F27" s="8">
        <v>1468870977</v>
      </c>
      <c r="G27" s="8">
        <v>122405918</v>
      </c>
      <c r="H27" s="8">
        <v>122405918</v>
      </c>
      <c r="I27" s="8">
        <v>122405918</v>
      </c>
      <c r="J27" s="8">
        <v>367217754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367217754</v>
      </c>
      <c r="X27" s="8">
        <v>401117017</v>
      </c>
      <c r="Y27" s="8">
        <v>-33899263</v>
      </c>
      <c r="Z27" s="2">
        <v>-8.45</v>
      </c>
      <c r="AA27" s="6">
        <v>1468870977</v>
      </c>
    </row>
    <row r="28" spans="1:27" ht="12.75">
      <c r="A28" s="29" t="s">
        <v>54</v>
      </c>
      <c r="B28" s="28"/>
      <c r="C28" s="6">
        <v>1945233619</v>
      </c>
      <c r="D28" s="6">
        <v>0</v>
      </c>
      <c r="E28" s="7">
        <v>1805346054</v>
      </c>
      <c r="F28" s="8">
        <v>1805346054</v>
      </c>
      <c r="G28" s="8">
        <v>14525446</v>
      </c>
      <c r="H28" s="8">
        <v>286365570</v>
      </c>
      <c r="I28" s="8">
        <v>150445508</v>
      </c>
      <c r="J28" s="8">
        <v>451336524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451336524</v>
      </c>
      <c r="X28" s="8">
        <v>433283052</v>
      </c>
      <c r="Y28" s="8">
        <v>18053472</v>
      </c>
      <c r="Z28" s="2">
        <v>4.17</v>
      </c>
      <c r="AA28" s="6">
        <v>1805346054</v>
      </c>
    </row>
    <row r="29" spans="1:27" ht="12.75">
      <c r="A29" s="29" t="s">
        <v>55</v>
      </c>
      <c r="B29" s="28"/>
      <c r="C29" s="6">
        <v>848639401</v>
      </c>
      <c r="D29" s="6">
        <v>0</v>
      </c>
      <c r="E29" s="7">
        <v>662382802</v>
      </c>
      <c r="F29" s="8">
        <v>662382802</v>
      </c>
      <c r="G29" s="8">
        <v>43031999</v>
      </c>
      <c r="H29" s="8">
        <v>18493996</v>
      </c>
      <c r="I29" s="8">
        <v>52152981</v>
      </c>
      <c r="J29" s="8">
        <v>113678976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113678976</v>
      </c>
      <c r="X29" s="8">
        <v>11818529</v>
      </c>
      <c r="Y29" s="8">
        <v>101860447</v>
      </c>
      <c r="Z29" s="2">
        <v>861.87</v>
      </c>
      <c r="AA29" s="6">
        <v>662382802</v>
      </c>
    </row>
    <row r="30" spans="1:27" ht="12.75">
      <c r="A30" s="29" t="s">
        <v>56</v>
      </c>
      <c r="B30" s="28"/>
      <c r="C30" s="6">
        <v>11662156131</v>
      </c>
      <c r="D30" s="6">
        <v>0</v>
      </c>
      <c r="E30" s="7">
        <v>12489022464</v>
      </c>
      <c r="F30" s="8">
        <v>12489022464</v>
      </c>
      <c r="G30" s="8">
        <v>1400938192</v>
      </c>
      <c r="H30" s="8">
        <v>1420613616</v>
      </c>
      <c r="I30" s="8">
        <v>945412901</v>
      </c>
      <c r="J30" s="8">
        <v>3766964709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3766964709</v>
      </c>
      <c r="X30" s="8">
        <v>3962736104</v>
      </c>
      <c r="Y30" s="8">
        <v>-195771395</v>
      </c>
      <c r="Z30" s="2">
        <v>-4.94</v>
      </c>
      <c r="AA30" s="6">
        <v>12489022464</v>
      </c>
    </row>
    <row r="31" spans="1:27" ht="12.75">
      <c r="A31" s="29" t="s">
        <v>57</v>
      </c>
      <c r="B31" s="28"/>
      <c r="C31" s="6">
        <v>1660760156</v>
      </c>
      <c r="D31" s="6">
        <v>0</v>
      </c>
      <c r="E31" s="7">
        <v>2934165072</v>
      </c>
      <c r="F31" s="8">
        <v>2934165072</v>
      </c>
      <c r="G31" s="8">
        <v>78288925</v>
      </c>
      <c r="H31" s="8">
        <v>149374938</v>
      </c>
      <c r="I31" s="8">
        <v>197688800</v>
      </c>
      <c r="J31" s="8">
        <v>425352663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425352663</v>
      </c>
      <c r="X31" s="8">
        <v>656185608</v>
      </c>
      <c r="Y31" s="8">
        <v>-230832945</v>
      </c>
      <c r="Z31" s="2">
        <v>-35.18</v>
      </c>
      <c r="AA31" s="6">
        <v>2934165072</v>
      </c>
    </row>
    <row r="32" spans="1:27" ht="12.75">
      <c r="A32" s="29" t="s">
        <v>58</v>
      </c>
      <c r="B32" s="28"/>
      <c r="C32" s="6">
        <v>856564396</v>
      </c>
      <c r="D32" s="6">
        <v>0</v>
      </c>
      <c r="E32" s="7">
        <v>1074370834</v>
      </c>
      <c r="F32" s="8">
        <v>1074370834</v>
      </c>
      <c r="G32" s="8">
        <v>14735197</v>
      </c>
      <c r="H32" s="8">
        <v>68013812</v>
      </c>
      <c r="I32" s="8">
        <v>76021528</v>
      </c>
      <c r="J32" s="8">
        <v>158770537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158770537</v>
      </c>
      <c r="X32" s="8">
        <v>187409360</v>
      </c>
      <c r="Y32" s="8">
        <v>-28638823</v>
      </c>
      <c r="Z32" s="2">
        <v>-15.28</v>
      </c>
      <c r="AA32" s="6">
        <v>1074370834</v>
      </c>
    </row>
    <row r="33" spans="1:27" ht="12.75">
      <c r="A33" s="29" t="s">
        <v>59</v>
      </c>
      <c r="B33" s="28"/>
      <c r="C33" s="6">
        <v>1512843809</v>
      </c>
      <c r="D33" s="6">
        <v>0</v>
      </c>
      <c r="E33" s="7">
        <v>1941317890</v>
      </c>
      <c r="F33" s="8">
        <v>1941317890</v>
      </c>
      <c r="G33" s="8">
        <v>29930784</v>
      </c>
      <c r="H33" s="8">
        <v>242219691</v>
      </c>
      <c r="I33" s="8">
        <v>142711923</v>
      </c>
      <c r="J33" s="8">
        <v>414862398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414862398</v>
      </c>
      <c r="X33" s="8">
        <v>411427214</v>
      </c>
      <c r="Y33" s="8">
        <v>3435184</v>
      </c>
      <c r="Z33" s="2">
        <v>0.83</v>
      </c>
      <c r="AA33" s="6">
        <v>1941317890</v>
      </c>
    </row>
    <row r="34" spans="1:27" ht="12.75">
      <c r="A34" s="29" t="s">
        <v>60</v>
      </c>
      <c r="B34" s="28"/>
      <c r="C34" s="6">
        <v>1529914059</v>
      </c>
      <c r="D34" s="6">
        <v>0</v>
      </c>
      <c r="E34" s="7">
        <v>3345719426</v>
      </c>
      <c r="F34" s="8">
        <v>3345719426</v>
      </c>
      <c r="G34" s="8">
        <v>106637574</v>
      </c>
      <c r="H34" s="8">
        <v>169259111</v>
      </c>
      <c r="I34" s="8">
        <v>237078413</v>
      </c>
      <c r="J34" s="8">
        <v>512975098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512975098</v>
      </c>
      <c r="X34" s="8">
        <v>657624225</v>
      </c>
      <c r="Y34" s="8">
        <v>-144649127</v>
      </c>
      <c r="Z34" s="2">
        <v>-22</v>
      </c>
      <c r="AA34" s="6">
        <v>3345719426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15000000</v>
      </c>
      <c r="F35" s="8">
        <v>15000000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15000000</v>
      </c>
    </row>
    <row r="36" spans="1:27" ht="12.75">
      <c r="A36" s="44" t="s">
        <v>62</v>
      </c>
      <c r="B36" s="36"/>
      <c r="C36" s="37">
        <f aca="true" t="shared" si="1" ref="C36:Y36">SUM(C25:C35)</f>
        <v>27559115466</v>
      </c>
      <c r="D36" s="37">
        <f>SUM(D25:D35)</f>
        <v>0</v>
      </c>
      <c r="E36" s="38">
        <f t="shared" si="1"/>
        <v>32378196760</v>
      </c>
      <c r="F36" s="39">
        <f t="shared" si="1"/>
        <v>32378196760</v>
      </c>
      <c r="G36" s="39">
        <f t="shared" si="1"/>
        <v>2320998239</v>
      </c>
      <c r="H36" s="39">
        <f t="shared" si="1"/>
        <v>2986002178</v>
      </c>
      <c r="I36" s="39">
        <f t="shared" si="1"/>
        <v>2444495069</v>
      </c>
      <c r="J36" s="39">
        <f t="shared" si="1"/>
        <v>7751495486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7751495486</v>
      </c>
      <c r="X36" s="39">
        <f t="shared" si="1"/>
        <v>8277273087</v>
      </c>
      <c r="Y36" s="39">
        <f t="shared" si="1"/>
        <v>-525777601</v>
      </c>
      <c r="Z36" s="40">
        <f>+IF(X36&lt;&gt;0,+(Y36/X36)*100,0)</f>
        <v>-6.352062997966905</v>
      </c>
      <c r="AA36" s="37">
        <f>SUM(AA25:AA35)</f>
        <v>32378196760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358351802</v>
      </c>
      <c r="D38" s="50">
        <f>+D22-D36</f>
        <v>0</v>
      </c>
      <c r="E38" s="51">
        <f t="shared" si="2"/>
        <v>772543</v>
      </c>
      <c r="F38" s="52">
        <f t="shared" si="2"/>
        <v>772543</v>
      </c>
      <c r="G38" s="52">
        <f t="shared" si="2"/>
        <v>1024572843</v>
      </c>
      <c r="H38" s="52">
        <f t="shared" si="2"/>
        <v>281142776</v>
      </c>
      <c r="I38" s="52">
        <f t="shared" si="2"/>
        <v>321311702</v>
      </c>
      <c r="J38" s="52">
        <f t="shared" si="2"/>
        <v>1627027321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1627027321</v>
      </c>
      <c r="X38" s="52">
        <f>IF(F22=F36,0,X22-X36)</f>
        <v>169537230</v>
      </c>
      <c r="Y38" s="52">
        <f t="shared" si="2"/>
        <v>1457490091</v>
      </c>
      <c r="Z38" s="53">
        <f>+IF(X38&lt;&gt;0,+(Y38/X38)*100,0)</f>
        <v>859.68733298285</v>
      </c>
      <c r="AA38" s="50">
        <f>+AA22-AA36</f>
        <v>772543</v>
      </c>
    </row>
    <row r="39" spans="1:27" ht="12.75">
      <c r="A39" s="27" t="s">
        <v>64</v>
      </c>
      <c r="B39" s="33"/>
      <c r="C39" s="6">
        <v>2146787623</v>
      </c>
      <c r="D39" s="6">
        <v>0</v>
      </c>
      <c r="E39" s="7">
        <v>1876755252</v>
      </c>
      <c r="F39" s="8">
        <v>1876755252</v>
      </c>
      <c r="G39" s="8">
        <v>28653728</v>
      </c>
      <c r="H39" s="8">
        <v>-14206331</v>
      </c>
      <c r="I39" s="8">
        <v>212226873</v>
      </c>
      <c r="J39" s="8">
        <v>226674270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226674270</v>
      </c>
      <c r="X39" s="8">
        <v>528115116</v>
      </c>
      <c r="Y39" s="8">
        <v>-301440846</v>
      </c>
      <c r="Z39" s="2">
        <v>-57.08</v>
      </c>
      <c r="AA39" s="6">
        <v>1876755252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2505139425</v>
      </c>
      <c r="D42" s="59">
        <f>SUM(D38:D41)</f>
        <v>0</v>
      </c>
      <c r="E42" s="60">
        <f t="shared" si="3"/>
        <v>1877527795</v>
      </c>
      <c r="F42" s="61">
        <f t="shared" si="3"/>
        <v>1877527795</v>
      </c>
      <c r="G42" s="61">
        <f t="shared" si="3"/>
        <v>1053226571</v>
      </c>
      <c r="H42" s="61">
        <f t="shared" si="3"/>
        <v>266936445</v>
      </c>
      <c r="I42" s="61">
        <f t="shared" si="3"/>
        <v>533538575</v>
      </c>
      <c r="J42" s="61">
        <f t="shared" si="3"/>
        <v>1853701591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1853701591</v>
      </c>
      <c r="X42" s="61">
        <f t="shared" si="3"/>
        <v>697652346</v>
      </c>
      <c r="Y42" s="61">
        <f t="shared" si="3"/>
        <v>1156049245</v>
      </c>
      <c r="Z42" s="62">
        <f>+IF(X42&lt;&gt;0,+(Y42/X42)*100,0)</f>
        <v>165.70563427876726</v>
      </c>
      <c r="AA42" s="59">
        <f>SUM(AA38:AA41)</f>
        <v>1877527795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2505139425</v>
      </c>
      <c r="D44" s="67">
        <f>+D42-D43</f>
        <v>0</v>
      </c>
      <c r="E44" s="68">
        <f t="shared" si="4"/>
        <v>1877527795</v>
      </c>
      <c r="F44" s="69">
        <f t="shared" si="4"/>
        <v>1877527795</v>
      </c>
      <c r="G44" s="69">
        <f t="shared" si="4"/>
        <v>1053226571</v>
      </c>
      <c r="H44" s="69">
        <f t="shared" si="4"/>
        <v>266936445</v>
      </c>
      <c r="I44" s="69">
        <f t="shared" si="4"/>
        <v>533538575</v>
      </c>
      <c r="J44" s="69">
        <f t="shared" si="4"/>
        <v>1853701591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1853701591</v>
      </c>
      <c r="X44" s="69">
        <f t="shared" si="4"/>
        <v>697652346</v>
      </c>
      <c r="Y44" s="69">
        <f t="shared" si="4"/>
        <v>1156049245</v>
      </c>
      <c r="Z44" s="70">
        <f>+IF(X44&lt;&gt;0,+(Y44/X44)*100,0)</f>
        <v>165.70563427876726</v>
      </c>
      <c r="AA44" s="67">
        <f>+AA42-AA43</f>
        <v>1877527795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2505139425</v>
      </c>
      <c r="D46" s="59">
        <f>SUM(D44:D45)</f>
        <v>0</v>
      </c>
      <c r="E46" s="60">
        <f t="shared" si="5"/>
        <v>1877527795</v>
      </c>
      <c r="F46" s="61">
        <f t="shared" si="5"/>
        <v>1877527795</v>
      </c>
      <c r="G46" s="61">
        <f t="shared" si="5"/>
        <v>1053226571</v>
      </c>
      <c r="H46" s="61">
        <f t="shared" si="5"/>
        <v>266936445</v>
      </c>
      <c r="I46" s="61">
        <f t="shared" si="5"/>
        <v>533538575</v>
      </c>
      <c r="J46" s="61">
        <f t="shared" si="5"/>
        <v>1853701591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1853701591</v>
      </c>
      <c r="X46" s="61">
        <f t="shared" si="5"/>
        <v>697652346</v>
      </c>
      <c r="Y46" s="61">
        <f t="shared" si="5"/>
        <v>1156049245</v>
      </c>
      <c r="Z46" s="62">
        <f>+IF(X46&lt;&gt;0,+(Y46/X46)*100,0)</f>
        <v>165.70563427876726</v>
      </c>
      <c r="AA46" s="59">
        <f>SUM(AA44:AA45)</f>
        <v>1877527795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2505139425</v>
      </c>
      <c r="D48" s="75">
        <f>SUM(D46:D47)</f>
        <v>0</v>
      </c>
      <c r="E48" s="76">
        <f t="shared" si="6"/>
        <v>1877527795</v>
      </c>
      <c r="F48" s="77">
        <f t="shared" si="6"/>
        <v>1877527795</v>
      </c>
      <c r="G48" s="77">
        <f t="shared" si="6"/>
        <v>1053226571</v>
      </c>
      <c r="H48" s="78">
        <f t="shared" si="6"/>
        <v>266936445</v>
      </c>
      <c r="I48" s="78">
        <f t="shared" si="6"/>
        <v>533538575</v>
      </c>
      <c r="J48" s="78">
        <f t="shared" si="6"/>
        <v>1853701591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1853701591</v>
      </c>
      <c r="X48" s="78">
        <f t="shared" si="6"/>
        <v>697652346</v>
      </c>
      <c r="Y48" s="78">
        <f t="shared" si="6"/>
        <v>1156049245</v>
      </c>
      <c r="Z48" s="79">
        <f>+IF(X48&lt;&gt;0,+(Y48/X48)*100,0)</f>
        <v>165.70563427876726</v>
      </c>
      <c r="AA48" s="80">
        <f>SUM(AA46:AA47)</f>
        <v>1877527795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8189000000</v>
      </c>
      <c r="F5" s="8">
        <v>8189000000</v>
      </c>
      <c r="G5" s="8">
        <v>723142631</v>
      </c>
      <c r="H5" s="8">
        <v>569977287</v>
      </c>
      <c r="I5" s="8">
        <v>624513174</v>
      </c>
      <c r="J5" s="8">
        <v>1917633092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1917633092</v>
      </c>
      <c r="X5" s="8">
        <v>2047250001</v>
      </c>
      <c r="Y5" s="8">
        <v>-129616909</v>
      </c>
      <c r="Z5" s="2">
        <v>-6.33</v>
      </c>
      <c r="AA5" s="6">
        <v>8189000000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114277000</v>
      </c>
      <c r="F6" s="8">
        <v>114277000</v>
      </c>
      <c r="G6" s="8">
        <v>10187487</v>
      </c>
      <c r="H6" s="8">
        <v>5954277</v>
      </c>
      <c r="I6" s="8">
        <v>4839506</v>
      </c>
      <c r="J6" s="8">
        <v>20981270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20981270</v>
      </c>
      <c r="X6" s="8">
        <v>28569249</v>
      </c>
      <c r="Y6" s="8">
        <v>-7587979</v>
      </c>
      <c r="Z6" s="2">
        <v>-26.56</v>
      </c>
      <c r="AA6" s="6">
        <v>114277000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15046932000</v>
      </c>
      <c r="F7" s="8">
        <v>15046932000</v>
      </c>
      <c r="G7" s="8">
        <v>1269481749</v>
      </c>
      <c r="H7" s="8">
        <v>1140683528</v>
      </c>
      <c r="I7" s="8">
        <v>1369426890</v>
      </c>
      <c r="J7" s="8">
        <v>3779592167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3779592167</v>
      </c>
      <c r="X7" s="8">
        <v>4524045634</v>
      </c>
      <c r="Y7" s="8">
        <v>-744453467</v>
      </c>
      <c r="Z7" s="2">
        <v>-16.46</v>
      </c>
      <c r="AA7" s="6">
        <v>15046932000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5785951400</v>
      </c>
      <c r="F8" s="8">
        <v>5785951400</v>
      </c>
      <c r="G8" s="8">
        <v>357528420</v>
      </c>
      <c r="H8" s="8">
        <v>377372351</v>
      </c>
      <c r="I8" s="8">
        <v>582558885</v>
      </c>
      <c r="J8" s="8">
        <v>1317459656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1317459656</v>
      </c>
      <c r="X8" s="8">
        <v>1474824053</v>
      </c>
      <c r="Y8" s="8">
        <v>-157364397</v>
      </c>
      <c r="Z8" s="2">
        <v>-10.67</v>
      </c>
      <c r="AA8" s="6">
        <v>5785951400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3425652600</v>
      </c>
      <c r="F9" s="8">
        <v>3425652600</v>
      </c>
      <c r="G9" s="8">
        <v>213121343</v>
      </c>
      <c r="H9" s="8">
        <v>281568572</v>
      </c>
      <c r="I9" s="8">
        <v>300507585</v>
      </c>
      <c r="J9" s="8">
        <v>795197500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795197500</v>
      </c>
      <c r="X9" s="8">
        <v>867259254</v>
      </c>
      <c r="Y9" s="8">
        <v>-72061754</v>
      </c>
      <c r="Z9" s="2">
        <v>-8.31</v>
      </c>
      <c r="AA9" s="6">
        <v>3425652600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1364135000</v>
      </c>
      <c r="F10" s="30">
        <v>1364135000</v>
      </c>
      <c r="G10" s="30">
        <v>112941815</v>
      </c>
      <c r="H10" s="30">
        <v>121132715</v>
      </c>
      <c r="I10" s="30">
        <v>95906330</v>
      </c>
      <c r="J10" s="30">
        <v>329980860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329980860</v>
      </c>
      <c r="X10" s="30">
        <v>342282339</v>
      </c>
      <c r="Y10" s="30">
        <v>-12301479</v>
      </c>
      <c r="Z10" s="31">
        <v>-3.59</v>
      </c>
      <c r="AA10" s="32">
        <v>1364135000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496958000</v>
      </c>
      <c r="F11" s="8">
        <v>496958000</v>
      </c>
      <c r="G11" s="8">
        <v>28181385</v>
      </c>
      <c r="H11" s="8">
        <v>27491856</v>
      </c>
      <c r="I11" s="8">
        <v>60212726</v>
      </c>
      <c r="J11" s="8">
        <v>115885967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115885967</v>
      </c>
      <c r="X11" s="8">
        <v>114484751</v>
      </c>
      <c r="Y11" s="8">
        <v>1401216</v>
      </c>
      <c r="Z11" s="2">
        <v>1.22</v>
      </c>
      <c r="AA11" s="6">
        <v>496958000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321242000</v>
      </c>
      <c r="F12" s="8">
        <v>321242000</v>
      </c>
      <c r="G12" s="8">
        <v>17805161</v>
      </c>
      <c r="H12" s="8">
        <v>18838138</v>
      </c>
      <c r="I12" s="8">
        <v>17098194</v>
      </c>
      <c r="J12" s="8">
        <v>53741493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53741493</v>
      </c>
      <c r="X12" s="8">
        <v>70544617</v>
      </c>
      <c r="Y12" s="8">
        <v>-16803124</v>
      </c>
      <c r="Z12" s="2">
        <v>-23.82</v>
      </c>
      <c r="AA12" s="6">
        <v>321242000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274300000</v>
      </c>
      <c r="F13" s="8">
        <v>274300000</v>
      </c>
      <c r="G13" s="8">
        <v>18721791</v>
      </c>
      <c r="H13" s="8">
        <v>11365133</v>
      </c>
      <c r="I13" s="8">
        <v>11655977</v>
      </c>
      <c r="J13" s="8">
        <v>41742901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41742901</v>
      </c>
      <c r="X13" s="8">
        <v>69217139</v>
      </c>
      <c r="Y13" s="8">
        <v>-27474238</v>
      </c>
      <c r="Z13" s="2">
        <v>-39.69</v>
      </c>
      <c r="AA13" s="6">
        <v>274300000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190406000</v>
      </c>
      <c r="F14" s="8">
        <v>190406000</v>
      </c>
      <c r="G14" s="8">
        <v>15107150</v>
      </c>
      <c r="H14" s="8">
        <v>3154658</v>
      </c>
      <c r="I14" s="8">
        <v>12018592</v>
      </c>
      <c r="J14" s="8">
        <v>30280400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30280400</v>
      </c>
      <c r="X14" s="8">
        <v>46538445</v>
      </c>
      <c r="Y14" s="8">
        <v>-16258045</v>
      </c>
      <c r="Z14" s="2">
        <v>-34.93</v>
      </c>
      <c r="AA14" s="6">
        <v>190406000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990868000</v>
      </c>
      <c r="F16" s="8">
        <v>990868000</v>
      </c>
      <c r="G16" s="8">
        <v>13818036</v>
      </c>
      <c r="H16" s="8">
        <v>51282248</v>
      </c>
      <c r="I16" s="8">
        <v>93819111</v>
      </c>
      <c r="J16" s="8">
        <v>158919395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158919395</v>
      </c>
      <c r="X16" s="8">
        <v>222134751</v>
      </c>
      <c r="Y16" s="8">
        <v>-63215356</v>
      </c>
      <c r="Z16" s="2">
        <v>-28.46</v>
      </c>
      <c r="AA16" s="6">
        <v>990868000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790000</v>
      </c>
      <c r="F17" s="8">
        <v>790000</v>
      </c>
      <c r="G17" s="8">
        <v>100780</v>
      </c>
      <c r="H17" s="8">
        <v>102570</v>
      </c>
      <c r="I17" s="8">
        <v>127192</v>
      </c>
      <c r="J17" s="8">
        <v>330542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330542</v>
      </c>
      <c r="X17" s="8">
        <v>195000</v>
      </c>
      <c r="Y17" s="8">
        <v>135542</v>
      </c>
      <c r="Z17" s="2">
        <v>69.51</v>
      </c>
      <c r="AA17" s="6">
        <v>790000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663431000</v>
      </c>
      <c r="F18" s="8">
        <v>663431000</v>
      </c>
      <c r="G18" s="8">
        <v>49585481</v>
      </c>
      <c r="H18" s="8">
        <v>7834775</v>
      </c>
      <c r="I18" s="8">
        <v>96775246</v>
      </c>
      <c r="J18" s="8">
        <v>154195502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154195502</v>
      </c>
      <c r="X18" s="8">
        <v>130952666</v>
      </c>
      <c r="Y18" s="8">
        <v>23242836</v>
      </c>
      <c r="Z18" s="2">
        <v>17.75</v>
      </c>
      <c r="AA18" s="6">
        <v>663431000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6725515000</v>
      </c>
      <c r="F19" s="8">
        <v>6725515000</v>
      </c>
      <c r="G19" s="8">
        <v>1544539272</v>
      </c>
      <c r="H19" s="8">
        <v>250430973</v>
      </c>
      <c r="I19" s="8">
        <v>305828300</v>
      </c>
      <c r="J19" s="8">
        <v>2100798545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2100798545</v>
      </c>
      <c r="X19" s="8">
        <v>1629411001</v>
      </c>
      <c r="Y19" s="8">
        <v>471387544</v>
      </c>
      <c r="Z19" s="2">
        <v>28.93</v>
      </c>
      <c r="AA19" s="6">
        <v>6725515000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2560729000</v>
      </c>
      <c r="F20" s="30">
        <v>2560729000</v>
      </c>
      <c r="G20" s="30">
        <v>171935648</v>
      </c>
      <c r="H20" s="30">
        <v>176921183</v>
      </c>
      <c r="I20" s="30">
        <v>210350427</v>
      </c>
      <c r="J20" s="30">
        <v>559207258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559207258</v>
      </c>
      <c r="X20" s="30">
        <v>635255599</v>
      </c>
      <c r="Y20" s="30">
        <v>-76048341</v>
      </c>
      <c r="Z20" s="31">
        <v>-11.97</v>
      </c>
      <c r="AA20" s="32">
        <v>2560729000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25000000</v>
      </c>
      <c r="F21" s="8">
        <v>25000000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6249999</v>
      </c>
      <c r="Y21" s="8">
        <v>-6249999</v>
      </c>
      <c r="Z21" s="2">
        <v>-100</v>
      </c>
      <c r="AA21" s="6">
        <v>25000000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46175187000</v>
      </c>
      <c r="F22" s="39">
        <f t="shared" si="0"/>
        <v>46175187000</v>
      </c>
      <c r="G22" s="39">
        <f t="shared" si="0"/>
        <v>4546198149</v>
      </c>
      <c r="H22" s="39">
        <f t="shared" si="0"/>
        <v>3044110264</v>
      </c>
      <c r="I22" s="39">
        <f t="shared" si="0"/>
        <v>3785638135</v>
      </c>
      <c r="J22" s="39">
        <f t="shared" si="0"/>
        <v>11375946548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11375946548</v>
      </c>
      <c r="X22" s="39">
        <f t="shared" si="0"/>
        <v>12209214498</v>
      </c>
      <c r="Y22" s="39">
        <f t="shared" si="0"/>
        <v>-833267950</v>
      </c>
      <c r="Z22" s="40">
        <f>+IF(X22&lt;&gt;0,+(Y22/X22)*100,0)</f>
        <v>-6.824910399735365</v>
      </c>
      <c r="AA22" s="37">
        <f>SUM(AA5:AA21)</f>
        <v>46175187000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10464404962</v>
      </c>
      <c r="F25" s="8">
        <v>10464404962</v>
      </c>
      <c r="G25" s="8">
        <v>802164557</v>
      </c>
      <c r="H25" s="8">
        <v>845801502</v>
      </c>
      <c r="I25" s="8">
        <v>832867859</v>
      </c>
      <c r="J25" s="8">
        <v>2480833918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2480833918</v>
      </c>
      <c r="X25" s="8">
        <v>2471317602</v>
      </c>
      <c r="Y25" s="8">
        <v>9516316</v>
      </c>
      <c r="Z25" s="2">
        <v>0.39</v>
      </c>
      <c r="AA25" s="6">
        <v>10464404962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153699000</v>
      </c>
      <c r="F26" s="8">
        <v>153699000</v>
      </c>
      <c r="G26" s="8">
        <v>11088267</v>
      </c>
      <c r="H26" s="8">
        <v>10537945</v>
      </c>
      <c r="I26" s="8">
        <v>11563870</v>
      </c>
      <c r="J26" s="8">
        <v>33190082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33190082</v>
      </c>
      <c r="X26" s="8">
        <v>38424750</v>
      </c>
      <c r="Y26" s="8">
        <v>-5234668</v>
      </c>
      <c r="Z26" s="2">
        <v>-13.62</v>
      </c>
      <c r="AA26" s="6">
        <v>153699000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3286247000</v>
      </c>
      <c r="F27" s="8">
        <v>3286247000</v>
      </c>
      <c r="G27" s="8">
        <v>153186962</v>
      </c>
      <c r="H27" s="8">
        <v>214633057</v>
      </c>
      <c r="I27" s="8">
        <v>410763981</v>
      </c>
      <c r="J27" s="8">
        <v>778584000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778584000</v>
      </c>
      <c r="X27" s="8">
        <v>827526796</v>
      </c>
      <c r="Y27" s="8">
        <v>-48942796</v>
      </c>
      <c r="Z27" s="2">
        <v>-5.91</v>
      </c>
      <c r="AA27" s="6">
        <v>3286247000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3567343000</v>
      </c>
      <c r="F28" s="8">
        <v>3567343000</v>
      </c>
      <c r="G28" s="8">
        <v>213926683</v>
      </c>
      <c r="H28" s="8">
        <v>225427119</v>
      </c>
      <c r="I28" s="8">
        <v>240448198</v>
      </c>
      <c r="J28" s="8">
        <v>679802000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679802000</v>
      </c>
      <c r="X28" s="8">
        <v>858283183</v>
      </c>
      <c r="Y28" s="8">
        <v>-178481183</v>
      </c>
      <c r="Z28" s="2">
        <v>-20.8</v>
      </c>
      <c r="AA28" s="6">
        <v>3567343000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2321693000</v>
      </c>
      <c r="F29" s="8">
        <v>2321693000</v>
      </c>
      <c r="G29" s="8">
        <v>168155316</v>
      </c>
      <c r="H29" s="8">
        <v>168220372</v>
      </c>
      <c r="I29" s="8">
        <v>165074089</v>
      </c>
      <c r="J29" s="8">
        <v>501449777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501449777</v>
      </c>
      <c r="X29" s="8">
        <v>580423251</v>
      </c>
      <c r="Y29" s="8">
        <v>-78973474</v>
      </c>
      <c r="Z29" s="2">
        <v>-13.61</v>
      </c>
      <c r="AA29" s="6">
        <v>2321693000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15323211000</v>
      </c>
      <c r="F30" s="8">
        <v>15323211000</v>
      </c>
      <c r="G30" s="8">
        <v>1872201936</v>
      </c>
      <c r="H30" s="8">
        <v>1919344770</v>
      </c>
      <c r="I30" s="8">
        <v>1021540593</v>
      </c>
      <c r="J30" s="8">
        <v>4813087299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4813087299</v>
      </c>
      <c r="X30" s="8">
        <v>4946177495</v>
      </c>
      <c r="Y30" s="8">
        <v>-133090196</v>
      </c>
      <c r="Z30" s="2">
        <v>-2.69</v>
      </c>
      <c r="AA30" s="6">
        <v>15323211000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51589000</v>
      </c>
      <c r="F31" s="8">
        <v>51589000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12897285</v>
      </c>
      <c r="Y31" s="8">
        <v>-12897285</v>
      </c>
      <c r="Z31" s="2">
        <v>-100</v>
      </c>
      <c r="AA31" s="6">
        <v>51589000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3485541834</v>
      </c>
      <c r="F32" s="8">
        <v>3485541834</v>
      </c>
      <c r="G32" s="8">
        <v>-133334123</v>
      </c>
      <c r="H32" s="8">
        <v>328316090</v>
      </c>
      <c r="I32" s="8">
        <v>403926033</v>
      </c>
      <c r="J32" s="8">
        <v>598908000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598908000</v>
      </c>
      <c r="X32" s="8">
        <v>819016050</v>
      </c>
      <c r="Y32" s="8">
        <v>-220108050</v>
      </c>
      <c r="Z32" s="2">
        <v>-26.87</v>
      </c>
      <c r="AA32" s="6">
        <v>3485541834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464426000</v>
      </c>
      <c r="F33" s="8">
        <v>464426000</v>
      </c>
      <c r="G33" s="8">
        <v>-2915877</v>
      </c>
      <c r="H33" s="8">
        <v>23973906</v>
      </c>
      <c r="I33" s="8">
        <v>76354971</v>
      </c>
      <c r="J33" s="8">
        <v>97413000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97413000</v>
      </c>
      <c r="X33" s="8">
        <v>76058290</v>
      </c>
      <c r="Y33" s="8">
        <v>21354710</v>
      </c>
      <c r="Z33" s="2">
        <v>28.08</v>
      </c>
      <c r="AA33" s="6">
        <v>464426000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6187236026</v>
      </c>
      <c r="F34" s="8">
        <v>6187236026</v>
      </c>
      <c r="G34" s="8">
        <v>27664455</v>
      </c>
      <c r="H34" s="8">
        <v>496262511</v>
      </c>
      <c r="I34" s="8">
        <v>686721034</v>
      </c>
      <c r="J34" s="8">
        <v>1210648000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1210648000</v>
      </c>
      <c r="X34" s="8">
        <v>1388108288</v>
      </c>
      <c r="Y34" s="8">
        <v>-177460288</v>
      </c>
      <c r="Z34" s="2">
        <v>-12.78</v>
      </c>
      <c r="AA34" s="6">
        <v>6187236026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25000</v>
      </c>
      <c r="F35" s="8">
        <v>25000</v>
      </c>
      <c r="G35" s="8">
        <v>0</v>
      </c>
      <c r="H35" s="8">
        <v>0</v>
      </c>
      <c r="I35" s="8">
        <v>9215000</v>
      </c>
      <c r="J35" s="8">
        <v>9215000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9215000</v>
      </c>
      <c r="X35" s="8"/>
      <c r="Y35" s="8">
        <v>9215000</v>
      </c>
      <c r="Z35" s="2">
        <v>0</v>
      </c>
      <c r="AA35" s="6">
        <v>25000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45305415822</v>
      </c>
      <c r="F36" s="39">
        <f t="shared" si="1"/>
        <v>45305415822</v>
      </c>
      <c r="G36" s="39">
        <f t="shared" si="1"/>
        <v>3112138176</v>
      </c>
      <c r="H36" s="39">
        <f t="shared" si="1"/>
        <v>4232517272</v>
      </c>
      <c r="I36" s="39">
        <f t="shared" si="1"/>
        <v>3858475628</v>
      </c>
      <c r="J36" s="39">
        <f t="shared" si="1"/>
        <v>11203131076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11203131076</v>
      </c>
      <c r="X36" s="39">
        <f t="shared" si="1"/>
        <v>12018232990</v>
      </c>
      <c r="Y36" s="39">
        <f t="shared" si="1"/>
        <v>-815101914</v>
      </c>
      <c r="Z36" s="40">
        <f>+IF(X36&lt;&gt;0,+(Y36/X36)*100,0)</f>
        <v>-6.782210951295594</v>
      </c>
      <c r="AA36" s="37">
        <f>SUM(AA25:AA35)</f>
        <v>45305415822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869771178</v>
      </c>
      <c r="F38" s="52">
        <f t="shared" si="2"/>
        <v>869771178</v>
      </c>
      <c r="G38" s="52">
        <f t="shared" si="2"/>
        <v>1434059973</v>
      </c>
      <c r="H38" s="52">
        <f t="shared" si="2"/>
        <v>-1188407008</v>
      </c>
      <c r="I38" s="52">
        <f t="shared" si="2"/>
        <v>-72837493</v>
      </c>
      <c r="J38" s="52">
        <f t="shared" si="2"/>
        <v>172815472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172815472</v>
      </c>
      <c r="X38" s="52">
        <f>IF(F22=F36,0,X22-X36)</f>
        <v>190981508</v>
      </c>
      <c r="Y38" s="52">
        <f t="shared" si="2"/>
        <v>-18166036</v>
      </c>
      <c r="Z38" s="53">
        <f>+IF(X38&lt;&gt;0,+(Y38/X38)*100,0)</f>
        <v>-9.511934527189931</v>
      </c>
      <c r="AA38" s="50">
        <f>+AA22-AA36</f>
        <v>869771178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2756793074</v>
      </c>
      <c r="F39" s="8">
        <v>2756793074</v>
      </c>
      <c r="G39" s="8">
        <v>-201632563</v>
      </c>
      <c r="H39" s="8">
        <v>264100621</v>
      </c>
      <c r="I39" s="8">
        <v>196435283</v>
      </c>
      <c r="J39" s="8">
        <v>258903341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258903341</v>
      </c>
      <c r="X39" s="8">
        <v>278050350</v>
      </c>
      <c r="Y39" s="8">
        <v>-19147009</v>
      </c>
      <c r="Z39" s="2">
        <v>-6.89</v>
      </c>
      <c r="AA39" s="6">
        <v>2756793074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7603679</v>
      </c>
      <c r="Y40" s="30">
        <v>-7603679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3626564252</v>
      </c>
      <c r="F42" s="61">
        <f t="shared" si="3"/>
        <v>3626564252</v>
      </c>
      <c r="G42" s="61">
        <f t="shared" si="3"/>
        <v>1232427410</v>
      </c>
      <c r="H42" s="61">
        <f t="shared" si="3"/>
        <v>-924306387</v>
      </c>
      <c r="I42" s="61">
        <f t="shared" si="3"/>
        <v>123597790</v>
      </c>
      <c r="J42" s="61">
        <f t="shared" si="3"/>
        <v>431718813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431718813</v>
      </c>
      <c r="X42" s="61">
        <f t="shared" si="3"/>
        <v>476635537</v>
      </c>
      <c r="Y42" s="61">
        <f t="shared" si="3"/>
        <v>-44916724</v>
      </c>
      <c r="Z42" s="62">
        <f>+IF(X42&lt;&gt;0,+(Y42/X42)*100,0)</f>
        <v>-9.423704384845312</v>
      </c>
      <c r="AA42" s="59">
        <f>SUM(AA38:AA41)</f>
        <v>3626564252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416943000</v>
      </c>
      <c r="F43" s="64">
        <v>416943000</v>
      </c>
      <c r="G43" s="64">
        <v>3467000</v>
      </c>
      <c r="H43" s="64">
        <v>3846859</v>
      </c>
      <c r="I43" s="64">
        <v>3409817</v>
      </c>
      <c r="J43" s="64">
        <v>10723676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10723676</v>
      </c>
      <c r="X43" s="64">
        <v>2706000</v>
      </c>
      <c r="Y43" s="64">
        <v>8017676</v>
      </c>
      <c r="Z43" s="65">
        <v>296.29</v>
      </c>
      <c r="AA43" s="54">
        <v>416943000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3209621252</v>
      </c>
      <c r="F44" s="69">
        <f t="shared" si="4"/>
        <v>3209621252</v>
      </c>
      <c r="G44" s="69">
        <f t="shared" si="4"/>
        <v>1228960410</v>
      </c>
      <c r="H44" s="69">
        <f t="shared" si="4"/>
        <v>-928153246</v>
      </c>
      <c r="I44" s="69">
        <f t="shared" si="4"/>
        <v>120187973</v>
      </c>
      <c r="J44" s="69">
        <f t="shared" si="4"/>
        <v>420995137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420995137</v>
      </c>
      <c r="X44" s="69">
        <f t="shared" si="4"/>
        <v>473929537</v>
      </c>
      <c r="Y44" s="69">
        <f t="shared" si="4"/>
        <v>-52934400</v>
      </c>
      <c r="Z44" s="70">
        <f>+IF(X44&lt;&gt;0,+(Y44/X44)*100,0)</f>
        <v>-11.169255314846518</v>
      </c>
      <c r="AA44" s="67">
        <f>+AA42-AA43</f>
        <v>3209621252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3209621252</v>
      </c>
      <c r="F46" s="61">
        <f t="shared" si="5"/>
        <v>3209621252</v>
      </c>
      <c r="G46" s="61">
        <f t="shared" si="5"/>
        <v>1228960410</v>
      </c>
      <c r="H46" s="61">
        <f t="shared" si="5"/>
        <v>-928153246</v>
      </c>
      <c r="I46" s="61">
        <f t="shared" si="5"/>
        <v>120187973</v>
      </c>
      <c r="J46" s="61">
        <f t="shared" si="5"/>
        <v>420995137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420995137</v>
      </c>
      <c r="X46" s="61">
        <f t="shared" si="5"/>
        <v>473929537</v>
      </c>
      <c r="Y46" s="61">
        <f t="shared" si="5"/>
        <v>-52934400</v>
      </c>
      <c r="Z46" s="62">
        <f>+IF(X46&lt;&gt;0,+(Y46/X46)*100,0)</f>
        <v>-11.169255314846518</v>
      </c>
      <c r="AA46" s="59">
        <f>SUM(AA44:AA45)</f>
        <v>3209621252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3209621252</v>
      </c>
      <c r="F48" s="77">
        <f t="shared" si="6"/>
        <v>3209621252</v>
      </c>
      <c r="G48" s="77">
        <f t="shared" si="6"/>
        <v>1228960410</v>
      </c>
      <c r="H48" s="78">
        <f t="shared" si="6"/>
        <v>-928153246</v>
      </c>
      <c r="I48" s="78">
        <f t="shared" si="6"/>
        <v>120187973</v>
      </c>
      <c r="J48" s="78">
        <f t="shared" si="6"/>
        <v>420995137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420995137</v>
      </c>
      <c r="X48" s="78">
        <f t="shared" si="6"/>
        <v>473929537</v>
      </c>
      <c r="Y48" s="78">
        <f t="shared" si="6"/>
        <v>-52934400</v>
      </c>
      <c r="Z48" s="79">
        <f>+IF(X48&lt;&gt;0,+(Y48/X48)*100,0)</f>
        <v>-11.169255314846518</v>
      </c>
      <c r="AA48" s="80">
        <f>SUM(AA46:AA47)</f>
        <v>3209621252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5764124295</v>
      </c>
      <c r="F5" s="8">
        <v>5764124295</v>
      </c>
      <c r="G5" s="8">
        <v>482769742</v>
      </c>
      <c r="H5" s="8">
        <v>483009972</v>
      </c>
      <c r="I5" s="8">
        <v>510180310</v>
      </c>
      <c r="J5" s="8">
        <v>1475960024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1475960024</v>
      </c>
      <c r="X5" s="8">
        <v>1385915624</v>
      </c>
      <c r="Y5" s="8">
        <v>90044400</v>
      </c>
      <c r="Z5" s="2">
        <v>6.5</v>
      </c>
      <c r="AA5" s="6">
        <v>5764124295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11445634505</v>
      </c>
      <c r="F7" s="8">
        <v>11445634505</v>
      </c>
      <c r="G7" s="8">
        <v>1714888147</v>
      </c>
      <c r="H7" s="8">
        <v>1064025838</v>
      </c>
      <c r="I7" s="8">
        <v>932817508</v>
      </c>
      <c r="J7" s="8">
        <v>3711731493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3711731493</v>
      </c>
      <c r="X7" s="8">
        <v>2941556791</v>
      </c>
      <c r="Y7" s="8">
        <v>770174702</v>
      </c>
      <c r="Z7" s="2">
        <v>26.18</v>
      </c>
      <c r="AA7" s="6">
        <v>11445634505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4075548928</v>
      </c>
      <c r="F8" s="8">
        <v>4075548928</v>
      </c>
      <c r="G8" s="8">
        <v>264083332</v>
      </c>
      <c r="H8" s="8">
        <v>276746148</v>
      </c>
      <c r="I8" s="8">
        <v>295043299</v>
      </c>
      <c r="J8" s="8">
        <v>835872779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835872779</v>
      </c>
      <c r="X8" s="8">
        <v>915698589</v>
      </c>
      <c r="Y8" s="8">
        <v>-79825810</v>
      </c>
      <c r="Z8" s="2">
        <v>-8.72</v>
      </c>
      <c r="AA8" s="6">
        <v>4075548928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937494873</v>
      </c>
      <c r="F9" s="8">
        <v>937494873</v>
      </c>
      <c r="G9" s="8">
        <v>69331070</v>
      </c>
      <c r="H9" s="8">
        <v>67308722</v>
      </c>
      <c r="I9" s="8">
        <v>73390800</v>
      </c>
      <c r="J9" s="8">
        <v>210030592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210030592</v>
      </c>
      <c r="X9" s="8">
        <v>228217454</v>
      </c>
      <c r="Y9" s="8">
        <v>-18186862</v>
      </c>
      <c r="Z9" s="2">
        <v>-7.97</v>
      </c>
      <c r="AA9" s="6">
        <v>937494873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1261244670</v>
      </c>
      <c r="F10" s="30">
        <v>1261244670</v>
      </c>
      <c r="G10" s="30">
        <v>108884045</v>
      </c>
      <c r="H10" s="30">
        <v>103516119</v>
      </c>
      <c r="I10" s="30">
        <v>109879992</v>
      </c>
      <c r="J10" s="30">
        <v>322280156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322280156</v>
      </c>
      <c r="X10" s="30">
        <v>290487448</v>
      </c>
      <c r="Y10" s="30">
        <v>31792708</v>
      </c>
      <c r="Z10" s="31">
        <v>10.94</v>
      </c>
      <c r="AA10" s="32">
        <v>1261244670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473</v>
      </c>
      <c r="H11" s="8">
        <v>-473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49749918</v>
      </c>
      <c r="Y11" s="8">
        <v>-49749918</v>
      </c>
      <c r="Z11" s="2">
        <v>-100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136320738</v>
      </c>
      <c r="F12" s="8">
        <v>136320738</v>
      </c>
      <c r="G12" s="8">
        <v>7194844</v>
      </c>
      <c r="H12" s="8">
        <v>11626580</v>
      </c>
      <c r="I12" s="8">
        <v>8396357</v>
      </c>
      <c r="J12" s="8">
        <v>27217781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27217781</v>
      </c>
      <c r="X12" s="8">
        <v>33873196</v>
      </c>
      <c r="Y12" s="8">
        <v>-6655415</v>
      </c>
      <c r="Z12" s="2">
        <v>-19.65</v>
      </c>
      <c r="AA12" s="6">
        <v>136320738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43089005</v>
      </c>
      <c r="F13" s="8">
        <v>43089005</v>
      </c>
      <c r="G13" s="8">
        <v>4149115</v>
      </c>
      <c r="H13" s="8">
        <v>7966969</v>
      </c>
      <c r="I13" s="8">
        <v>7822694</v>
      </c>
      <c r="J13" s="8">
        <v>19938778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19938778</v>
      </c>
      <c r="X13" s="8">
        <v>10777789</v>
      </c>
      <c r="Y13" s="8">
        <v>9160989</v>
      </c>
      <c r="Z13" s="2">
        <v>85</v>
      </c>
      <c r="AA13" s="6">
        <v>43089005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238451010</v>
      </c>
      <c r="F14" s="8">
        <v>238451010</v>
      </c>
      <c r="G14" s="8">
        <v>39337469</v>
      </c>
      <c r="H14" s="8">
        <v>46024626</v>
      </c>
      <c r="I14" s="8">
        <v>46207903</v>
      </c>
      <c r="J14" s="8">
        <v>131569998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131569998</v>
      </c>
      <c r="X14" s="8">
        <v>59885024</v>
      </c>
      <c r="Y14" s="8">
        <v>71684974</v>
      </c>
      <c r="Z14" s="2">
        <v>119.7</v>
      </c>
      <c r="AA14" s="6">
        <v>238451010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198658314</v>
      </c>
      <c r="F16" s="8">
        <v>198658314</v>
      </c>
      <c r="G16" s="8">
        <v>364697</v>
      </c>
      <c r="H16" s="8">
        <v>122580</v>
      </c>
      <c r="I16" s="8">
        <v>58507586</v>
      </c>
      <c r="J16" s="8">
        <v>58994863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58994863</v>
      </c>
      <c r="X16" s="8">
        <v>49664572</v>
      </c>
      <c r="Y16" s="8">
        <v>9330291</v>
      </c>
      <c r="Z16" s="2">
        <v>18.79</v>
      </c>
      <c r="AA16" s="6">
        <v>198658314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60563790</v>
      </c>
      <c r="F17" s="8">
        <v>60563790</v>
      </c>
      <c r="G17" s="8">
        <v>156977</v>
      </c>
      <c r="H17" s="8">
        <v>4386811</v>
      </c>
      <c r="I17" s="8">
        <v>4377873</v>
      </c>
      <c r="J17" s="8">
        <v>8921661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8921661</v>
      </c>
      <c r="X17" s="8">
        <v>15140943</v>
      </c>
      <c r="Y17" s="8">
        <v>-6219282</v>
      </c>
      <c r="Z17" s="2">
        <v>-41.08</v>
      </c>
      <c r="AA17" s="6">
        <v>60563790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9299000</v>
      </c>
      <c r="F18" s="8">
        <v>9299000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2324647</v>
      </c>
      <c r="Y18" s="8">
        <v>-2324647</v>
      </c>
      <c r="Z18" s="2">
        <v>-100</v>
      </c>
      <c r="AA18" s="6">
        <v>9299000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4240323308</v>
      </c>
      <c r="F19" s="8">
        <v>4240323308</v>
      </c>
      <c r="G19" s="8">
        <v>816566578</v>
      </c>
      <c r="H19" s="8">
        <v>552187085</v>
      </c>
      <c r="I19" s="8">
        <v>66113318</v>
      </c>
      <c r="J19" s="8">
        <v>1434866981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1434866981</v>
      </c>
      <c r="X19" s="8">
        <v>1375404487</v>
      </c>
      <c r="Y19" s="8">
        <v>59462494</v>
      </c>
      <c r="Z19" s="2">
        <v>4.32</v>
      </c>
      <c r="AA19" s="6">
        <v>4240323308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1799116663</v>
      </c>
      <c r="F20" s="30">
        <v>1799116663</v>
      </c>
      <c r="G20" s="30">
        <v>51728157</v>
      </c>
      <c r="H20" s="30">
        <v>58605474</v>
      </c>
      <c r="I20" s="30">
        <v>66292976</v>
      </c>
      <c r="J20" s="30">
        <v>176626607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176626607</v>
      </c>
      <c r="X20" s="30">
        <v>449653886</v>
      </c>
      <c r="Y20" s="30">
        <v>-273027279</v>
      </c>
      <c r="Z20" s="31">
        <v>-60.72</v>
      </c>
      <c r="AA20" s="32">
        <v>1799116663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30209869099</v>
      </c>
      <c r="F22" s="39">
        <f t="shared" si="0"/>
        <v>30209869099</v>
      </c>
      <c r="G22" s="39">
        <f t="shared" si="0"/>
        <v>3559454646</v>
      </c>
      <c r="H22" s="39">
        <f t="shared" si="0"/>
        <v>2675526451</v>
      </c>
      <c r="I22" s="39">
        <f t="shared" si="0"/>
        <v>2179030616</v>
      </c>
      <c r="J22" s="39">
        <f t="shared" si="0"/>
        <v>8414011713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8414011713</v>
      </c>
      <c r="X22" s="39">
        <f t="shared" si="0"/>
        <v>7808350368</v>
      </c>
      <c r="Y22" s="39">
        <f t="shared" si="0"/>
        <v>605661345</v>
      </c>
      <c r="Z22" s="40">
        <f>+IF(X22&lt;&gt;0,+(Y22/X22)*100,0)</f>
        <v>7.756585148664784</v>
      </c>
      <c r="AA22" s="37">
        <f>SUM(AA5:AA21)</f>
        <v>30209869099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7622095997</v>
      </c>
      <c r="F25" s="8">
        <v>7622095997</v>
      </c>
      <c r="G25" s="8">
        <v>998710996</v>
      </c>
      <c r="H25" s="8">
        <v>311278795</v>
      </c>
      <c r="I25" s="8">
        <v>628925899</v>
      </c>
      <c r="J25" s="8">
        <v>1938915690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1938915690</v>
      </c>
      <c r="X25" s="8">
        <v>1831394785</v>
      </c>
      <c r="Y25" s="8">
        <v>107520905</v>
      </c>
      <c r="Z25" s="2">
        <v>5.87</v>
      </c>
      <c r="AA25" s="6">
        <v>7622095997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125834274</v>
      </c>
      <c r="F26" s="8">
        <v>125834274</v>
      </c>
      <c r="G26" s="8">
        <v>9214942</v>
      </c>
      <c r="H26" s="8">
        <v>1866704</v>
      </c>
      <c r="I26" s="8">
        <v>17087449</v>
      </c>
      <c r="J26" s="8">
        <v>28169095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28169095</v>
      </c>
      <c r="X26" s="8">
        <v>31352581</v>
      </c>
      <c r="Y26" s="8">
        <v>-3183486</v>
      </c>
      <c r="Z26" s="2">
        <v>-10.15</v>
      </c>
      <c r="AA26" s="6">
        <v>125834274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908053016</v>
      </c>
      <c r="F27" s="8">
        <v>908053016</v>
      </c>
      <c r="G27" s="8">
        <v>81296456</v>
      </c>
      <c r="H27" s="8">
        <v>79589726</v>
      </c>
      <c r="I27" s="8">
        <v>85866151</v>
      </c>
      <c r="J27" s="8">
        <v>246752333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246752333</v>
      </c>
      <c r="X27" s="8">
        <v>227492144</v>
      </c>
      <c r="Y27" s="8">
        <v>19260189</v>
      </c>
      <c r="Z27" s="2">
        <v>8.47</v>
      </c>
      <c r="AA27" s="6">
        <v>908053016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1258208413</v>
      </c>
      <c r="F28" s="8">
        <v>1258208413</v>
      </c>
      <c r="G28" s="8">
        <v>100622395</v>
      </c>
      <c r="H28" s="8">
        <v>-26152</v>
      </c>
      <c r="I28" s="8">
        <v>121088242</v>
      </c>
      <c r="J28" s="8">
        <v>221684485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221684485</v>
      </c>
      <c r="X28" s="8">
        <v>314558081</v>
      </c>
      <c r="Y28" s="8">
        <v>-92873596</v>
      </c>
      <c r="Z28" s="2">
        <v>-29.53</v>
      </c>
      <c r="AA28" s="6">
        <v>1258208413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1057981992</v>
      </c>
      <c r="F29" s="8">
        <v>1057981992</v>
      </c>
      <c r="G29" s="8">
        <v>627710</v>
      </c>
      <c r="H29" s="8">
        <v>12312378</v>
      </c>
      <c r="I29" s="8">
        <v>111145829</v>
      </c>
      <c r="J29" s="8">
        <v>124085917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124085917</v>
      </c>
      <c r="X29" s="8">
        <v>253823233</v>
      </c>
      <c r="Y29" s="8">
        <v>-129737316</v>
      </c>
      <c r="Z29" s="2">
        <v>-51.11</v>
      </c>
      <c r="AA29" s="6">
        <v>1057981992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9956609205</v>
      </c>
      <c r="F30" s="8">
        <v>9956609205</v>
      </c>
      <c r="G30" s="8">
        <v>209095156</v>
      </c>
      <c r="H30" s="8">
        <v>1178604331</v>
      </c>
      <c r="I30" s="8">
        <v>1138458114</v>
      </c>
      <c r="J30" s="8">
        <v>2526157601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2526157601</v>
      </c>
      <c r="X30" s="8">
        <v>2484437144</v>
      </c>
      <c r="Y30" s="8">
        <v>41720457</v>
      </c>
      <c r="Z30" s="2">
        <v>1.68</v>
      </c>
      <c r="AA30" s="6">
        <v>9956609205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283940313</v>
      </c>
      <c r="F31" s="8">
        <v>283940313</v>
      </c>
      <c r="G31" s="8">
        <v>5662385</v>
      </c>
      <c r="H31" s="8">
        <v>20115139</v>
      </c>
      <c r="I31" s="8">
        <v>14863322</v>
      </c>
      <c r="J31" s="8">
        <v>40640846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40640846</v>
      </c>
      <c r="X31" s="8">
        <v>71708660</v>
      </c>
      <c r="Y31" s="8">
        <v>-31067814</v>
      </c>
      <c r="Z31" s="2">
        <v>-43.33</v>
      </c>
      <c r="AA31" s="6">
        <v>283940313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2738440033</v>
      </c>
      <c r="F32" s="8">
        <v>2738440033</v>
      </c>
      <c r="G32" s="8">
        <v>129325673</v>
      </c>
      <c r="H32" s="8">
        <v>189032039</v>
      </c>
      <c r="I32" s="8">
        <v>151823518</v>
      </c>
      <c r="J32" s="8">
        <v>470181230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470181230</v>
      </c>
      <c r="X32" s="8">
        <v>855614349</v>
      </c>
      <c r="Y32" s="8">
        <v>-385433119</v>
      </c>
      <c r="Z32" s="2">
        <v>-45.05</v>
      </c>
      <c r="AA32" s="6">
        <v>2738440033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288054588</v>
      </c>
      <c r="F33" s="8">
        <v>288054588</v>
      </c>
      <c r="G33" s="8">
        <v>22598883</v>
      </c>
      <c r="H33" s="8">
        <v>-279599341</v>
      </c>
      <c r="I33" s="8">
        <v>13245884</v>
      </c>
      <c r="J33" s="8">
        <v>-243754574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-243754574</v>
      </c>
      <c r="X33" s="8">
        <v>72013636</v>
      </c>
      <c r="Y33" s="8">
        <v>-315768210</v>
      </c>
      <c r="Z33" s="2">
        <v>-438.48</v>
      </c>
      <c r="AA33" s="6">
        <v>288054588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4042731509</v>
      </c>
      <c r="F34" s="8">
        <v>4042731509</v>
      </c>
      <c r="G34" s="8">
        <v>328655406</v>
      </c>
      <c r="H34" s="8">
        <v>205954099</v>
      </c>
      <c r="I34" s="8">
        <v>156418225</v>
      </c>
      <c r="J34" s="8">
        <v>691027730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691027730</v>
      </c>
      <c r="X34" s="8">
        <v>1231563606</v>
      </c>
      <c r="Y34" s="8">
        <v>-540535876</v>
      </c>
      <c r="Z34" s="2">
        <v>-43.89</v>
      </c>
      <c r="AA34" s="6">
        <v>4042731509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1000</v>
      </c>
      <c r="F35" s="8">
        <v>1000</v>
      </c>
      <c r="G35" s="8">
        <v>0</v>
      </c>
      <c r="H35" s="8">
        <v>2385570</v>
      </c>
      <c r="I35" s="8">
        <v>-2881453</v>
      </c>
      <c r="J35" s="8">
        <v>-495883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-495883</v>
      </c>
      <c r="X35" s="8">
        <v>249</v>
      </c>
      <c r="Y35" s="8">
        <v>-496132</v>
      </c>
      <c r="Z35" s="2">
        <v>-199249.8</v>
      </c>
      <c r="AA35" s="6">
        <v>1000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28281950340</v>
      </c>
      <c r="F36" s="39">
        <f t="shared" si="1"/>
        <v>28281950340</v>
      </c>
      <c r="G36" s="39">
        <f t="shared" si="1"/>
        <v>1885810002</v>
      </c>
      <c r="H36" s="39">
        <f t="shared" si="1"/>
        <v>1721513288</v>
      </c>
      <c r="I36" s="39">
        <f t="shared" si="1"/>
        <v>2436041180</v>
      </c>
      <c r="J36" s="39">
        <f t="shared" si="1"/>
        <v>6043364470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6043364470</v>
      </c>
      <c r="X36" s="39">
        <f t="shared" si="1"/>
        <v>7373958468</v>
      </c>
      <c r="Y36" s="39">
        <f t="shared" si="1"/>
        <v>-1330593998</v>
      </c>
      <c r="Z36" s="40">
        <f>+IF(X36&lt;&gt;0,+(Y36/X36)*100,0)</f>
        <v>-18.044500844075</v>
      </c>
      <c r="AA36" s="37">
        <f>SUM(AA25:AA35)</f>
        <v>28281950340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1927918759</v>
      </c>
      <c r="F38" s="52">
        <f t="shared" si="2"/>
        <v>1927918759</v>
      </c>
      <c r="G38" s="52">
        <f t="shared" si="2"/>
        <v>1673644644</v>
      </c>
      <c r="H38" s="52">
        <f t="shared" si="2"/>
        <v>954013163</v>
      </c>
      <c r="I38" s="52">
        <f t="shared" si="2"/>
        <v>-257010564</v>
      </c>
      <c r="J38" s="52">
        <f t="shared" si="2"/>
        <v>2370647243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2370647243</v>
      </c>
      <c r="X38" s="52">
        <f>IF(F22=F36,0,X22-X36)</f>
        <v>434391900</v>
      </c>
      <c r="Y38" s="52">
        <f t="shared" si="2"/>
        <v>1936255343</v>
      </c>
      <c r="Z38" s="53">
        <f>+IF(X38&lt;&gt;0,+(Y38/X38)*100,0)</f>
        <v>445.7392835824057</v>
      </c>
      <c r="AA38" s="50">
        <f>+AA22-AA36</f>
        <v>1927918759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2370208687</v>
      </c>
      <c r="F39" s="8">
        <v>2370208687</v>
      </c>
      <c r="G39" s="8">
        <v>124340</v>
      </c>
      <c r="H39" s="8">
        <v>78685810</v>
      </c>
      <c r="I39" s="8">
        <v>137494428</v>
      </c>
      <c r="J39" s="8">
        <v>216304578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216304578</v>
      </c>
      <c r="X39" s="8">
        <v>592552176</v>
      </c>
      <c r="Y39" s="8">
        <v>-376247598</v>
      </c>
      <c r="Z39" s="2">
        <v>-63.5</v>
      </c>
      <c r="AA39" s="6">
        <v>2370208687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4298127446</v>
      </c>
      <c r="F42" s="61">
        <f t="shared" si="3"/>
        <v>4298127446</v>
      </c>
      <c r="G42" s="61">
        <f t="shared" si="3"/>
        <v>1673768984</v>
      </c>
      <c r="H42" s="61">
        <f t="shared" si="3"/>
        <v>1032698973</v>
      </c>
      <c r="I42" s="61">
        <f t="shared" si="3"/>
        <v>-119516136</v>
      </c>
      <c r="J42" s="61">
        <f t="shared" si="3"/>
        <v>2586951821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2586951821</v>
      </c>
      <c r="X42" s="61">
        <f t="shared" si="3"/>
        <v>1026944076</v>
      </c>
      <c r="Y42" s="61">
        <f t="shared" si="3"/>
        <v>1560007745</v>
      </c>
      <c r="Z42" s="62">
        <f>+IF(X42&lt;&gt;0,+(Y42/X42)*100,0)</f>
        <v>151.90776026249748</v>
      </c>
      <c r="AA42" s="59">
        <f>SUM(AA38:AA41)</f>
        <v>4298127446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-500000</v>
      </c>
      <c r="F43" s="64">
        <v>-500000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-500000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4298627446</v>
      </c>
      <c r="F44" s="69">
        <f t="shared" si="4"/>
        <v>4298627446</v>
      </c>
      <c r="G44" s="69">
        <f t="shared" si="4"/>
        <v>1673768984</v>
      </c>
      <c r="H44" s="69">
        <f t="shared" si="4"/>
        <v>1032698973</v>
      </c>
      <c r="I44" s="69">
        <f t="shared" si="4"/>
        <v>-119516136</v>
      </c>
      <c r="J44" s="69">
        <f t="shared" si="4"/>
        <v>2586951821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2586951821</v>
      </c>
      <c r="X44" s="69">
        <f t="shared" si="4"/>
        <v>1026944076</v>
      </c>
      <c r="Y44" s="69">
        <f t="shared" si="4"/>
        <v>1560007745</v>
      </c>
      <c r="Z44" s="70">
        <f>+IF(X44&lt;&gt;0,+(Y44/X44)*100,0)</f>
        <v>151.90776026249748</v>
      </c>
      <c r="AA44" s="67">
        <f>+AA42-AA43</f>
        <v>4298627446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4298627446</v>
      </c>
      <c r="F46" s="61">
        <f t="shared" si="5"/>
        <v>4298627446</v>
      </c>
      <c r="G46" s="61">
        <f t="shared" si="5"/>
        <v>1673768984</v>
      </c>
      <c r="H46" s="61">
        <f t="shared" si="5"/>
        <v>1032698973</v>
      </c>
      <c r="I46" s="61">
        <f t="shared" si="5"/>
        <v>-119516136</v>
      </c>
      <c r="J46" s="61">
        <f t="shared" si="5"/>
        <v>2586951821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2586951821</v>
      </c>
      <c r="X46" s="61">
        <f t="shared" si="5"/>
        <v>1026944076</v>
      </c>
      <c r="Y46" s="61">
        <f t="shared" si="5"/>
        <v>1560007745</v>
      </c>
      <c r="Z46" s="62">
        <f>+IF(X46&lt;&gt;0,+(Y46/X46)*100,0)</f>
        <v>151.90776026249748</v>
      </c>
      <c r="AA46" s="59">
        <f>SUM(AA44:AA45)</f>
        <v>4298627446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4298627446</v>
      </c>
      <c r="F48" s="77">
        <f t="shared" si="6"/>
        <v>4298627446</v>
      </c>
      <c r="G48" s="77">
        <f t="shared" si="6"/>
        <v>1673768984</v>
      </c>
      <c r="H48" s="78">
        <f t="shared" si="6"/>
        <v>1032698973</v>
      </c>
      <c r="I48" s="78">
        <f t="shared" si="6"/>
        <v>-119516136</v>
      </c>
      <c r="J48" s="78">
        <f t="shared" si="6"/>
        <v>2586951821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2586951821</v>
      </c>
      <c r="X48" s="78">
        <f t="shared" si="6"/>
        <v>1026944076</v>
      </c>
      <c r="Y48" s="78">
        <f t="shared" si="6"/>
        <v>1560007745</v>
      </c>
      <c r="Z48" s="79">
        <f>+IF(X48&lt;&gt;0,+(Y48/X48)*100,0)</f>
        <v>151.90776026249748</v>
      </c>
      <c r="AA48" s="80">
        <f>SUM(AA46:AA47)</f>
        <v>4298627446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6302048804</v>
      </c>
      <c r="F5" s="8">
        <v>6302048804</v>
      </c>
      <c r="G5" s="8">
        <v>525780000</v>
      </c>
      <c r="H5" s="8">
        <v>525170750</v>
      </c>
      <c r="I5" s="8">
        <v>546550955</v>
      </c>
      <c r="J5" s="8">
        <v>1597501705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1597501705</v>
      </c>
      <c r="X5" s="8">
        <v>1557224977</v>
      </c>
      <c r="Y5" s="8">
        <v>40276728</v>
      </c>
      <c r="Z5" s="2">
        <v>2.59</v>
      </c>
      <c r="AA5" s="6">
        <v>6302048804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158522800</v>
      </c>
      <c r="F6" s="8">
        <v>158522800</v>
      </c>
      <c r="G6" s="8">
        <v>8483457</v>
      </c>
      <c r="H6" s="8">
        <v>81190</v>
      </c>
      <c r="I6" s="8">
        <v>-7401306</v>
      </c>
      <c r="J6" s="8">
        <v>1163341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1163341</v>
      </c>
      <c r="X6" s="8">
        <v>42469272</v>
      </c>
      <c r="Y6" s="8">
        <v>-41305931</v>
      </c>
      <c r="Z6" s="2">
        <v>-97.26</v>
      </c>
      <c r="AA6" s="6">
        <v>158522800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12576060400</v>
      </c>
      <c r="F7" s="8">
        <v>12576060400</v>
      </c>
      <c r="G7" s="8">
        <v>1023129152</v>
      </c>
      <c r="H7" s="8">
        <v>918195365</v>
      </c>
      <c r="I7" s="8">
        <v>1511816760</v>
      </c>
      <c r="J7" s="8">
        <v>3453141277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3453141277</v>
      </c>
      <c r="X7" s="8">
        <v>3314873128</v>
      </c>
      <c r="Y7" s="8">
        <v>138268149</v>
      </c>
      <c r="Z7" s="2">
        <v>4.17</v>
      </c>
      <c r="AA7" s="6">
        <v>12576060400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3301439342</v>
      </c>
      <c r="F8" s="8">
        <v>3301439342</v>
      </c>
      <c r="G8" s="8">
        <v>241123256</v>
      </c>
      <c r="H8" s="8">
        <v>191834128</v>
      </c>
      <c r="I8" s="8">
        <v>733998411</v>
      </c>
      <c r="J8" s="8">
        <v>1166955795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1166955795</v>
      </c>
      <c r="X8" s="8">
        <v>814798206</v>
      </c>
      <c r="Y8" s="8">
        <v>352157589</v>
      </c>
      <c r="Z8" s="2">
        <v>43.22</v>
      </c>
      <c r="AA8" s="6">
        <v>3301439342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807741879</v>
      </c>
      <c r="F9" s="8">
        <v>807741879</v>
      </c>
      <c r="G9" s="8">
        <v>58186769</v>
      </c>
      <c r="H9" s="8">
        <v>40933175</v>
      </c>
      <c r="I9" s="8">
        <v>201139650</v>
      </c>
      <c r="J9" s="8">
        <v>300259594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300259594</v>
      </c>
      <c r="X9" s="8">
        <v>215826324</v>
      </c>
      <c r="Y9" s="8">
        <v>84433270</v>
      </c>
      <c r="Z9" s="2">
        <v>39.12</v>
      </c>
      <c r="AA9" s="6">
        <v>807741879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572620531</v>
      </c>
      <c r="F10" s="30">
        <v>572620531</v>
      </c>
      <c r="G10" s="30">
        <v>40759350</v>
      </c>
      <c r="H10" s="30">
        <v>100209919</v>
      </c>
      <c r="I10" s="30">
        <v>64252094</v>
      </c>
      <c r="J10" s="30">
        <v>205221363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205221363</v>
      </c>
      <c r="X10" s="30">
        <v>143892848</v>
      </c>
      <c r="Y10" s="30">
        <v>61328515</v>
      </c>
      <c r="Z10" s="31">
        <v>42.62</v>
      </c>
      <c r="AA10" s="32">
        <v>572620531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112606660</v>
      </c>
      <c r="F11" s="8">
        <v>112606660</v>
      </c>
      <c r="G11" s="8">
        <v>10343473</v>
      </c>
      <c r="H11" s="8">
        <v>0</v>
      </c>
      <c r="I11" s="8">
        <v>15469851</v>
      </c>
      <c r="J11" s="8">
        <v>25813324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25813324</v>
      </c>
      <c r="X11" s="8">
        <v>46533748</v>
      </c>
      <c r="Y11" s="8">
        <v>-20720424</v>
      </c>
      <c r="Z11" s="2">
        <v>-44.53</v>
      </c>
      <c r="AA11" s="6">
        <v>112606660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489906511</v>
      </c>
      <c r="F12" s="8">
        <v>489906511</v>
      </c>
      <c r="G12" s="8">
        <v>24392942</v>
      </c>
      <c r="H12" s="8">
        <v>21115860</v>
      </c>
      <c r="I12" s="8">
        <v>35041141</v>
      </c>
      <c r="J12" s="8">
        <v>80549943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80549943</v>
      </c>
      <c r="X12" s="8">
        <v>95438933</v>
      </c>
      <c r="Y12" s="8">
        <v>-14888990</v>
      </c>
      <c r="Z12" s="2">
        <v>-15.6</v>
      </c>
      <c r="AA12" s="6">
        <v>489906511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855368604</v>
      </c>
      <c r="F13" s="8">
        <v>855368604</v>
      </c>
      <c r="G13" s="8">
        <v>55045507</v>
      </c>
      <c r="H13" s="8">
        <v>55119664</v>
      </c>
      <c r="I13" s="8">
        <v>50715382</v>
      </c>
      <c r="J13" s="8">
        <v>160880553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160880553</v>
      </c>
      <c r="X13" s="8">
        <v>99251721</v>
      </c>
      <c r="Y13" s="8">
        <v>61628832</v>
      </c>
      <c r="Z13" s="2">
        <v>62.09</v>
      </c>
      <c r="AA13" s="6">
        <v>855368604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113980592</v>
      </c>
      <c r="F14" s="8">
        <v>113980592</v>
      </c>
      <c r="G14" s="8">
        <v>3017215</v>
      </c>
      <c r="H14" s="8">
        <v>81716</v>
      </c>
      <c r="I14" s="8">
        <v>42438000</v>
      </c>
      <c r="J14" s="8">
        <v>45536931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45536931</v>
      </c>
      <c r="X14" s="8">
        <v>21448065</v>
      </c>
      <c r="Y14" s="8">
        <v>24088866</v>
      </c>
      <c r="Z14" s="2">
        <v>112.31</v>
      </c>
      <c r="AA14" s="6">
        <v>113980592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59462632</v>
      </c>
      <c r="F16" s="8">
        <v>59462632</v>
      </c>
      <c r="G16" s="8">
        <v>3259777</v>
      </c>
      <c r="H16" s="8">
        <v>2613029</v>
      </c>
      <c r="I16" s="8">
        <v>7067140</v>
      </c>
      <c r="J16" s="8">
        <v>12939946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12939946</v>
      </c>
      <c r="X16" s="8">
        <v>9852782</v>
      </c>
      <c r="Y16" s="8">
        <v>3087164</v>
      </c>
      <c r="Z16" s="2">
        <v>31.33</v>
      </c>
      <c r="AA16" s="6">
        <v>59462632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35824736</v>
      </c>
      <c r="F17" s="8">
        <v>35824736</v>
      </c>
      <c r="G17" s="8">
        <v>2449420</v>
      </c>
      <c r="H17" s="8">
        <v>2555417</v>
      </c>
      <c r="I17" s="8">
        <v>2762989</v>
      </c>
      <c r="J17" s="8">
        <v>7767826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7767826</v>
      </c>
      <c r="X17" s="8">
        <v>8438531</v>
      </c>
      <c r="Y17" s="8">
        <v>-670705</v>
      </c>
      <c r="Z17" s="2">
        <v>-7.95</v>
      </c>
      <c r="AA17" s="6">
        <v>35824736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10552340</v>
      </c>
      <c r="F18" s="8">
        <v>10552340</v>
      </c>
      <c r="G18" s="8">
        <v>858555</v>
      </c>
      <c r="H18" s="8">
        <v>884730</v>
      </c>
      <c r="I18" s="8">
        <v>934528</v>
      </c>
      <c r="J18" s="8">
        <v>2677813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2677813</v>
      </c>
      <c r="X18" s="8">
        <v>2858201</v>
      </c>
      <c r="Y18" s="8">
        <v>-180388</v>
      </c>
      <c r="Z18" s="2">
        <v>-6.31</v>
      </c>
      <c r="AA18" s="6">
        <v>10552340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3063681521</v>
      </c>
      <c r="F19" s="8">
        <v>3063681521</v>
      </c>
      <c r="G19" s="8">
        <v>966407999</v>
      </c>
      <c r="H19" s="8">
        <v>728334000</v>
      </c>
      <c r="I19" s="8">
        <v>-714765000</v>
      </c>
      <c r="J19" s="8">
        <v>979976999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979976999</v>
      </c>
      <c r="X19" s="8">
        <v>1023956095</v>
      </c>
      <c r="Y19" s="8">
        <v>-43979096</v>
      </c>
      <c r="Z19" s="2">
        <v>-4.3</v>
      </c>
      <c r="AA19" s="6">
        <v>3063681521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2768384359</v>
      </c>
      <c r="F20" s="30">
        <v>2768384359</v>
      </c>
      <c r="G20" s="30">
        <v>52834881</v>
      </c>
      <c r="H20" s="30">
        <v>36591460</v>
      </c>
      <c r="I20" s="30">
        <v>746158793</v>
      </c>
      <c r="J20" s="30">
        <v>835585134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835585134</v>
      </c>
      <c r="X20" s="30">
        <v>863007609</v>
      </c>
      <c r="Y20" s="30">
        <v>-27422475</v>
      </c>
      <c r="Z20" s="31">
        <v>-3.18</v>
      </c>
      <c r="AA20" s="32">
        <v>2768384359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39357900</v>
      </c>
      <c r="F21" s="8">
        <v>39357900</v>
      </c>
      <c r="G21" s="8">
        <v>0</v>
      </c>
      <c r="H21" s="8">
        <v>581259</v>
      </c>
      <c r="I21" s="34">
        <v>-580127</v>
      </c>
      <c r="J21" s="8">
        <v>1132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1132</v>
      </c>
      <c r="X21" s="8">
        <v>1999313</v>
      </c>
      <c r="Y21" s="8">
        <v>-1998181</v>
      </c>
      <c r="Z21" s="2">
        <v>-99.94</v>
      </c>
      <c r="AA21" s="6">
        <v>39357900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31267559611</v>
      </c>
      <c r="F22" s="39">
        <f t="shared" si="0"/>
        <v>31267559611</v>
      </c>
      <c r="G22" s="39">
        <f t="shared" si="0"/>
        <v>3016071753</v>
      </c>
      <c r="H22" s="39">
        <f t="shared" si="0"/>
        <v>2624301662</v>
      </c>
      <c r="I22" s="39">
        <f t="shared" si="0"/>
        <v>3235599261</v>
      </c>
      <c r="J22" s="39">
        <f t="shared" si="0"/>
        <v>8875972676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8875972676</v>
      </c>
      <c r="X22" s="39">
        <f t="shared" si="0"/>
        <v>8261869753</v>
      </c>
      <c r="Y22" s="39">
        <f t="shared" si="0"/>
        <v>614102923</v>
      </c>
      <c r="Z22" s="40">
        <f>+IF(X22&lt;&gt;0,+(Y22/X22)*100,0)</f>
        <v>7.432977538492551</v>
      </c>
      <c r="AA22" s="37">
        <f>SUM(AA5:AA21)</f>
        <v>31267559611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8755109825</v>
      </c>
      <c r="F25" s="8">
        <v>8755109825</v>
      </c>
      <c r="G25" s="8">
        <v>626068766</v>
      </c>
      <c r="H25" s="8">
        <v>651414379</v>
      </c>
      <c r="I25" s="8">
        <v>677277836</v>
      </c>
      <c r="J25" s="8">
        <v>1954760981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1954760981</v>
      </c>
      <c r="X25" s="8">
        <v>1824450282</v>
      </c>
      <c r="Y25" s="8">
        <v>130310699</v>
      </c>
      <c r="Z25" s="2">
        <v>7.14</v>
      </c>
      <c r="AA25" s="6">
        <v>8755109825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105952865</v>
      </c>
      <c r="F26" s="8">
        <v>105952865</v>
      </c>
      <c r="G26" s="8">
        <v>7772370</v>
      </c>
      <c r="H26" s="8">
        <v>5586417</v>
      </c>
      <c r="I26" s="8">
        <v>12250917</v>
      </c>
      <c r="J26" s="8">
        <v>25609704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25609704</v>
      </c>
      <c r="X26" s="8">
        <v>26082660</v>
      </c>
      <c r="Y26" s="8">
        <v>-472956</v>
      </c>
      <c r="Z26" s="2">
        <v>-1.81</v>
      </c>
      <c r="AA26" s="6">
        <v>105952865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648457813</v>
      </c>
      <c r="F27" s="8">
        <v>648457813</v>
      </c>
      <c r="G27" s="8">
        <v>127290</v>
      </c>
      <c r="H27" s="8">
        <v>3000</v>
      </c>
      <c r="I27" s="8">
        <v>170278201</v>
      </c>
      <c r="J27" s="8">
        <v>170408491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170408491</v>
      </c>
      <c r="X27" s="8">
        <v>25264178</v>
      </c>
      <c r="Y27" s="8">
        <v>145144313</v>
      </c>
      <c r="Z27" s="2">
        <v>574.51</v>
      </c>
      <c r="AA27" s="6">
        <v>648457813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1976668778</v>
      </c>
      <c r="F28" s="8">
        <v>1976668778</v>
      </c>
      <c r="G28" s="8">
        <v>163500595</v>
      </c>
      <c r="H28" s="8">
        <v>171675625</v>
      </c>
      <c r="I28" s="8">
        <v>77286364</v>
      </c>
      <c r="J28" s="8">
        <v>412462584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412462584</v>
      </c>
      <c r="X28" s="8">
        <v>473225554</v>
      </c>
      <c r="Y28" s="8">
        <v>-60762970</v>
      </c>
      <c r="Z28" s="2">
        <v>-12.84</v>
      </c>
      <c r="AA28" s="6">
        <v>1976668778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1424373099</v>
      </c>
      <c r="F29" s="8">
        <v>1424373099</v>
      </c>
      <c r="G29" s="8">
        <v>19367962</v>
      </c>
      <c r="H29" s="8">
        <v>19367662</v>
      </c>
      <c r="I29" s="8">
        <v>20351965</v>
      </c>
      <c r="J29" s="8">
        <v>59087589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59087589</v>
      </c>
      <c r="X29" s="8">
        <v>91040778</v>
      </c>
      <c r="Y29" s="8">
        <v>-31953189</v>
      </c>
      <c r="Z29" s="2">
        <v>-35.1</v>
      </c>
      <c r="AA29" s="6">
        <v>1424373099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10425185032</v>
      </c>
      <c r="F30" s="8">
        <v>10425185032</v>
      </c>
      <c r="G30" s="8">
        <v>1021312751</v>
      </c>
      <c r="H30" s="8">
        <v>1137802783</v>
      </c>
      <c r="I30" s="8">
        <v>415996424</v>
      </c>
      <c r="J30" s="8">
        <v>2575111958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2575111958</v>
      </c>
      <c r="X30" s="8">
        <v>2765045547</v>
      </c>
      <c r="Y30" s="8">
        <v>-189933589</v>
      </c>
      <c r="Z30" s="2">
        <v>-6.87</v>
      </c>
      <c r="AA30" s="6">
        <v>10425185032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138315875</v>
      </c>
      <c r="F31" s="8">
        <v>138315875</v>
      </c>
      <c r="G31" s="8">
        <v>89047</v>
      </c>
      <c r="H31" s="8">
        <v>1285177</v>
      </c>
      <c r="I31" s="8">
        <v>2357718</v>
      </c>
      <c r="J31" s="8">
        <v>3731942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3731942</v>
      </c>
      <c r="X31" s="8">
        <v>11251124</v>
      </c>
      <c r="Y31" s="8">
        <v>-7519182</v>
      </c>
      <c r="Z31" s="2">
        <v>-66.83</v>
      </c>
      <c r="AA31" s="6">
        <v>138315875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4356387534</v>
      </c>
      <c r="F32" s="8">
        <v>4356387534</v>
      </c>
      <c r="G32" s="8">
        <v>161816261</v>
      </c>
      <c r="H32" s="8">
        <v>347403727</v>
      </c>
      <c r="I32" s="8">
        <v>206888130</v>
      </c>
      <c r="J32" s="8">
        <v>716108118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716108118</v>
      </c>
      <c r="X32" s="8">
        <v>791424296</v>
      </c>
      <c r="Y32" s="8">
        <v>-75316178</v>
      </c>
      <c r="Z32" s="2">
        <v>-9.52</v>
      </c>
      <c r="AA32" s="6">
        <v>4356387534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216940399</v>
      </c>
      <c r="F33" s="8">
        <v>216940399</v>
      </c>
      <c r="G33" s="8">
        <v>5989298</v>
      </c>
      <c r="H33" s="8">
        <v>14439120</v>
      </c>
      <c r="I33" s="8">
        <v>31085854</v>
      </c>
      <c r="J33" s="8">
        <v>51514272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51514272</v>
      </c>
      <c r="X33" s="8">
        <v>64961006</v>
      </c>
      <c r="Y33" s="8">
        <v>-13446734</v>
      </c>
      <c r="Z33" s="2">
        <v>-20.7</v>
      </c>
      <c r="AA33" s="6">
        <v>216940399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2598641833</v>
      </c>
      <c r="F34" s="8">
        <v>2598641833</v>
      </c>
      <c r="G34" s="8">
        <v>117291846</v>
      </c>
      <c r="H34" s="8">
        <v>226015383</v>
      </c>
      <c r="I34" s="8">
        <v>136260322</v>
      </c>
      <c r="J34" s="8">
        <v>479567551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479567551</v>
      </c>
      <c r="X34" s="8">
        <v>574029140</v>
      </c>
      <c r="Y34" s="8">
        <v>-94461589</v>
      </c>
      <c r="Z34" s="2">
        <v>-16.46</v>
      </c>
      <c r="AA34" s="6">
        <v>2598641833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241296</v>
      </c>
      <c r="F35" s="8">
        <v>241296</v>
      </c>
      <c r="G35" s="8">
        <v>0</v>
      </c>
      <c r="H35" s="8">
        <v>45705</v>
      </c>
      <c r="I35" s="8">
        <v>-43595</v>
      </c>
      <c r="J35" s="8">
        <v>2110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2110</v>
      </c>
      <c r="X35" s="8"/>
      <c r="Y35" s="8">
        <v>2110</v>
      </c>
      <c r="Z35" s="2">
        <v>0</v>
      </c>
      <c r="AA35" s="6">
        <v>241296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30646274349</v>
      </c>
      <c r="F36" s="39">
        <f t="shared" si="1"/>
        <v>30646274349</v>
      </c>
      <c r="G36" s="39">
        <f t="shared" si="1"/>
        <v>2123336186</v>
      </c>
      <c r="H36" s="39">
        <f t="shared" si="1"/>
        <v>2575038978</v>
      </c>
      <c r="I36" s="39">
        <f t="shared" si="1"/>
        <v>1749990136</v>
      </c>
      <c r="J36" s="39">
        <f t="shared" si="1"/>
        <v>6448365300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6448365300</v>
      </c>
      <c r="X36" s="39">
        <f t="shared" si="1"/>
        <v>6646774565</v>
      </c>
      <c r="Y36" s="39">
        <f t="shared" si="1"/>
        <v>-198409265</v>
      </c>
      <c r="Z36" s="40">
        <f>+IF(X36&lt;&gt;0,+(Y36/X36)*100,0)</f>
        <v>-2.985045800180527</v>
      </c>
      <c r="AA36" s="37">
        <f>SUM(AA25:AA35)</f>
        <v>30646274349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621285262</v>
      </c>
      <c r="F38" s="52">
        <f t="shared" si="2"/>
        <v>621285262</v>
      </c>
      <c r="G38" s="52">
        <f t="shared" si="2"/>
        <v>892735567</v>
      </c>
      <c r="H38" s="52">
        <f t="shared" si="2"/>
        <v>49262684</v>
      </c>
      <c r="I38" s="52">
        <f t="shared" si="2"/>
        <v>1485609125</v>
      </c>
      <c r="J38" s="52">
        <f t="shared" si="2"/>
        <v>2427607376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2427607376</v>
      </c>
      <c r="X38" s="52">
        <f>IF(F22=F36,0,X22-X36)</f>
        <v>1615095188</v>
      </c>
      <c r="Y38" s="52">
        <f t="shared" si="2"/>
        <v>812512188</v>
      </c>
      <c r="Z38" s="53">
        <f>+IF(X38&lt;&gt;0,+(Y38/X38)*100,0)</f>
        <v>50.3073870838627</v>
      </c>
      <c r="AA38" s="50">
        <f>+AA22-AA36</f>
        <v>621285262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3689847825</v>
      </c>
      <c r="F39" s="8">
        <v>3689847825</v>
      </c>
      <c r="G39" s="8">
        <v>601</v>
      </c>
      <c r="H39" s="8">
        <v>18180012</v>
      </c>
      <c r="I39" s="8">
        <v>558375427</v>
      </c>
      <c r="J39" s="8">
        <v>576556040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576556040</v>
      </c>
      <c r="X39" s="8">
        <v>440059168</v>
      </c>
      <c r="Y39" s="8">
        <v>136496872</v>
      </c>
      <c r="Z39" s="2">
        <v>31.02</v>
      </c>
      <c r="AA39" s="6">
        <v>3689847825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4311133087</v>
      </c>
      <c r="F42" s="61">
        <f t="shared" si="3"/>
        <v>4311133087</v>
      </c>
      <c r="G42" s="61">
        <f t="shared" si="3"/>
        <v>892736168</v>
      </c>
      <c r="H42" s="61">
        <f t="shared" si="3"/>
        <v>67442696</v>
      </c>
      <c r="I42" s="61">
        <f t="shared" si="3"/>
        <v>2043984552</v>
      </c>
      <c r="J42" s="61">
        <f t="shared" si="3"/>
        <v>3004163416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3004163416</v>
      </c>
      <c r="X42" s="61">
        <f t="shared" si="3"/>
        <v>2055154356</v>
      </c>
      <c r="Y42" s="61">
        <f t="shared" si="3"/>
        <v>949009060</v>
      </c>
      <c r="Z42" s="62">
        <f>+IF(X42&lt;&gt;0,+(Y42/X42)*100,0)</f>
        <v>46.177021070430975</v>
      </c>
      <c r="AA42" s="59">
        <f>SUM(AA38:AA41)</f>
        <v>4311133087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4311133087</v>
      </c>
      <c r="F44" s="69">
        <f t="shared" si="4"/>
        <v>4311133087</v>
      </c>
      <c r="G44" s="69">
        <f t="shared" si="4"/>
        <v>892736168</v>
      </c>
      <c r="H44" s="69">
        <f t="shared" si="4"/>
        <v>67442696</v>
      </c>
      <c r="I44" s="69">
        <f t="shared" si="4"/>
        <v>2043984552</v>
      </c>
      <c r="J44" s="69">
        <f t="shared" si="4"/>
        <v>3004163416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3004163416</v>
      </c>
      <c r="X44" s="69">
        <f t="shared" si="4"/>
        <v>2055154356</v>
      </c>
      <c r="Y44" s="69">
        <f t="shared" si="4"/>
        <v>949009060</v>
      </c>
      <c r="Z44" s="70">
        <f>+IF(X44&lt;&gt;0,+(Y44/X44)*100,0)</f>
        <v>46.177021070430975</v>
      </c>
      <c r="AA44" s="67">
        <f>+AA42-AA43</f>
        <v>4311133087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4311133087</v>
      </c>
      <c r="F46" s="61">
        <f t="shared" si="5"/>
        <v>4311133087</v>
      </c>
      <c r="G46" s="61">
        <f t="shared" si="5"/>
        <v>892736168</v>
      </c>
      <c r="H46" s="61">
        <f t="shared" si="5"/>
        <v>67442696</v>
      </c>
      <c r="I46" s="61">
        <f t="shared" si="5"/>
        <v>2043984552</v>
      </c>
      <c r="J46" s="61">
        <f t="shared" si="5"/>
        <v>3004163416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3004163416</v>
      </c>
      <c r="X46" s="61">
        <f t="shared" si="5"/>
        <v>2055154356</v>
      </c>
      <c r="Y46" s="61">
        <f t="shared" si="5"/>
        <v>949009060</v>
      </c>
      <c r="Z46" s="62">
        <f>+IF(X46&lt;&gt;0,+(Y46/X46)*100,0)</f>
        <v>46.177021070430975</v>
      </c>
      <c r="AA46" s="59">
        <f>SUM(AA44:AA45)</f>
        <v>4311133087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4311133087</v>
      </c>
      <c r="F48" s="77">
        <f t="shared" si="6"/>
        <v>4311133087</v>
      </c>
      <c r="G48" s="77">
        <f t="shared" si="6"/>
        <v>892736168</v>
      </c>
      <c r="H48" s="78">
        <f t="shared" si="6"/>
        <v>67442696</v>
      </c>
      <c r="I48" s="78">
        <f t="shared" si="6"/>
        <v>2043984552</v>
      </c>
      <c r="J48" s="78">
        <f t="shared" si="6"/>
        <v>3004163416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3004163416</v>
      </c>
      <c r="X48" s="78">
        <f t="shared" si="6"/>
        <v>2055154356</v>
      </c>
      <c r="Y48" s="78">
        <f t="shared" si="6"/>
        <v>949009060</v>
      </c>
      <c r="Z48" s="79">
        <f>+IF(X48&lt;&gt;0,+(Y48/X48)*100,0)</f>
        <v>46.177021070430975</v>
      </c>
      <c r="AA48" s="80">
        <f>SUM(AA46:AA47)</f>
        <v>4311133087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6739786943</v>
      </c>
      <c r="D5" s="6">
        <v>0</v>
      </c>
      <c r="E5" s="7">
        <v>6958999622</v>
      </c>
      <c r="F5" s="8">
        <v>6958999623</v>
      </c>
      <c r="G5" s="8">
        <v>586939965</v>
      </c>
      <c r="H5" s="8">
        <v>701144637</v>
      </c>
      <c r="I5" s="8">
        <v>692655494</v>
      </c>
      <c r="J5" s="8">
        <v>1980740096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1980740096</v>
      </c>
      <c r="X5" s="8">
        <v>1738627003</v>
      </c>
      <c r="Y5" s="8">
        <v>242113093</v>
      </c>
      <c r="Z5" s="2">
        <v>13.93</v>
      </c>
      <c r="AA5" s="6">
        <v>6958999623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11234435414</v>
      </c>
      <c r="D7" s="6">
        <v>0</v>
      </c>
      <c r="E7" s="7">
        <v>11807918205</v>
      </c>
      <c r="F7" s="8">
        <v>11840913834</v>
      </c>
      <c r="G7" s="8">
        <v>1035468433</v>
      </c>
      <c r="H7" s="8">
        <v>1045774488</v>
      </c>
      <c r="I7" s="8">
        <v>1078203513</v>
      </c>
      <c r="J7" s="8">
        <v>3159446434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3159446434</v>
      </c>
      <c r="X7" s="8">
        <v>3143439123</v>
      </c>
      <c r="Y7" s="8">
        <v>16007311</v>
      </c>
      <c r="Z7" s="2">
        <v>0.51</v>
      </c>
      <c r="AA7" s="6">
        <v>11840913834</v>
      </c>
    </row>
    <row r="8" spans="1:27" ht="12.75">
      <c r="A8" s="29" t="s">
        <v>35</v>
      </c>
      <c r="B8" s="28"/>
      <c r="C8" s="6">
        <v>3016945670</v>
      </c>
      <c r="D8" s="6">
        <v>0</v>
      </c>
      <c r="E8" s="7">
        <v>3066664000</v>
      </c>
      <c r="F8" s="8">
        <v>3095439096</v>
      </c>
      <c r="G8" s="8">
        <v>230638863</v>
      </c>
      <c r="H8" s="8">
        <v>235769848</v>
      </c>
      <c r="I8" s="8">
        <v>249048540</v>
      </c>
      <c r="J8" s="8">
        <v>715457251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715457251</v>
      </c>
      <c r="X8" s="8">
        <v>589712236</v>
      </c>
      <c r="Y8" s="8">
        <v>125745015</v>
      </c>
      <c r="Z8" s="2">
        <v>21.32</v>
      </c>
      <c r="AA8" s="6">
        <v>3095439096</v>
      </c>
    </row>
    <row r="9" spans="1:27" ht="12.75">
      <c r="A9" s="29" t="s">
        <v>36</v>
      </c>
      <c r="B9" s="28"/>
      <c r="C9" s="6">
        <v>1562230202</v>
      </c>
      <c r="D9" s="6">
        <v>0</v>
      </c>
      <c r="E9" s="7">
        <v>1628277000</v>
      </c>
      <c r="F9" s="8">
        <v>1655796540</v>
      </c>
      <c r="G9" s="8">
        <v>113970750</v>
      </c>
      <c r="H9" s="8">
        <v>128153796</v>
      </c>
      <c r="I9" s="8">
        <v>130398690</v>
      </c>
      <c r="J9" s="8">
        <v>372523236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372523236</v>
      </c>
      <c r="X9" s="8">
        <v>332537499</v>
      </c>
      <c r="Y9" s="8">
        <v>39985737</v>
      </c>
      <c r="Z9" s="2">
        <v>12.02</v>
      </c>
      <c r="AA9" s="6">
        <v>1655796540</v>
      </c>
    </row>
    <row r="10" spans="1:27" ht="12.75">
      <c r="A10" s="29" t="s">
        <v>37</v>
      </c>
      <c r="B10" s="28"/>
      <c r="C10" s="6">
        <v>1091719439</v>
      </c>
      <c r="D10" s="6">
        <v>0</v>
      </c>
      <c r="E10" s="7">
        <v>1232929020</v>
      </c>
      <c r="F10" s="30">
        <v>1233020192</v>
      </c>
      <c r="G10" s="30">
        <v>99402359</v>
      </c>
      <c r="H10" s="30">
        <v>98923956</v>
      </c>
      <c r="I10" s="30">
        <v>99991827</v>
      </c>
      <c r="J10" s="30">
        <v>298318142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298318142</v>
      </c>
      <c r="X10" s="30">
        <v>301200275</v>
      </c>
      <c r="Y10" s="30">
        <v>-2882133</v>
      </c>
      <c r="Z10" s="31">
        <v>-0.96</v>
      </c>
      <c r="AA10" s="32">
        <v>1233020192</v>
      </c>
    </row>
    <row r="11" spans="1:27" ht="12.75">
      <c r="A11" s="29" t="s">
        <v>38</v>
      </c>
      <c r="B11" s="33"/>
      <c r="C11" s="6">
        <v>646738781</v>
      </c>
      <c r="D11" s="6">
        <v>0</v>
      </c>
      <c r="E11" s="7">
        <v>617286898</v>
      </c>
      <c r="F11" s="8">
        <v>527905462</v>
      </c>
      <c r="G11" s="8">
        <v>43957343</v>
      </c>
      <c r="H11" s="8">
        <v>40130008</v>
      </c>
      <c r="I11" s="8">
        <v>45513415</v>
      </c>
      <c r="J11" s="8">
        <v>129600766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129600766</v>
      </c>
      <c r="X11" s="8">
        <v>139539411</v>
      </c>
      <c r="Y11" s="8">
        <v>-9938645</v>
      </c>
      <c r="Z11" s="2">
        <v>-7.12</v>
      </c>
      <c r="AA11" s="6">
        <v>527905462</v>
      </c>
    </row>
    <row r="12" spans="1:27" ht="12.75">
      <c r="A12" s="29" t="s">
        <v>39</v>
      </c>
      <c r="B12" s="33"/>
      <c r="C12" s="6">
        <v>350953951</v>
      </c>
      <c r="D12" s="6">
        <v>0</v>
      </c>
      <c r="E12" s="7">
        <v>487985424</v>
      </c>
      <c r="F12" s="8">
        <v>487985424</v>
      </c>
      <c r="G12" s="8">
        <v>35868354</v>
      </c>
      <c r="H12" s="8">
        <v>42017938</v>
      </c>
      <c r="I12" s="8">
        <v>40113570</v>
      </c>
      <c r="J12" s="8">
        <v>117999862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117999862</v>
      </c>
      <c r="X12" s="8">
        <v>116327110</v>
      </c>
      <c r="Y12" s="8">
        <v>1672752</v>
      </c>
      <c r="Z12" s="2">
        <v>1.44</v>
      </c>
      <c r="AA12" s="6">
        <v>487985424</v>
      </c>
    </row>
    <row r="13" spans="1:27" ht="12.75">
      <c r="A13" s="27" t="s">
        <v>40</v>
      </c>
      <c r="B13" s="33"/>
      <c r="C13" s="6">
        <v>680150054</v>
      </c>
      <c r="D13" s="6">
        <v>0</v>
      </c>
      <c r="E13" s="7">
        <v>610777763</v>
      </c>
      <c r="F13" s="8">
        <v>610777763</v>
      </c>
      <c r="G13" s="8">
        <v>66878454</v>
      </c>
      <c r="H13" s="8">
        <v>55730134</v>
      </c>
      <c r="I13" s="8">
        <v>60211678</v>
      </c>
      <c r="J13" s="8">
        <v>182820266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182820266</v>
      </c>
      <c r="X13" s="8">
        <v>132407556</v>
      </c>
      <c r="Y13" s="8">
        <v>50412710</v>
      </c>
      <c r="Z13" s="2">
        <v>38.07</v>
      </c>
      <c r="AA13" s="6">
        <v>610777763</v>
      </c>
    </row>
    <row r="14" spans="1:27" ht="12.75">
      <c r="A14" s="27" t="s">
        <v>41</v>
      </c>
      <c r="B14" s="33"/>
      <c r="C14" s="6">
        <v>221608715</v>
      </c>
      <c r="D14" s="6">
        <v>0</v>
      </c>
      <c r="E14" s="7">
        <v>284709991</v>
      </c>
      <c r="F14" s="8">
        <v>284709991</v>
      </c>
      <c r="G14" s="8">
        <v>20363673</v>
      </c>
      <c r="H14" s="8">
        <v>19360899</v>
      </c>
      <c r="I14" s="8">
        <v>21848943</v>
      </c>
      <c r="J14" s="8">
        <v>61573515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61573515</v>
      </c>
      <c r="X14" s="8">
        <v>67477029</v>
      </c>
      <c r="Y14" s="8">
        <v>-5903514</v>
      </c>
      <c r="Z14" s="2">
        <v>-8.75</v>
      </c>
      <c r="AA14" s="6">
        <v>284709991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1087338682</v>
      </c>
      <c r="D16" s="6">
        <v>0</v>
      </c>
      <c r="E16" s="7">
        <v>1055743256</v>
      </c>
      <c r="F16" s="8">
        <v>1055743256</v>
      </c>
      <c r="G16" s="8">
        <v>21529575</v>
      </c>
      <c r="H16" s="8">
        <v>75196846</v>
      </c>
      <c r="I16" s="8">
        <v>58989129</v>
      </c>
      <c r="J16" s="8">
        <v>155715550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155715550</v>
      </c>
      <c r="X16" s="8">
        <v>263962682</v>
      </c>
      <c r="Y16" s="8">
        <v>-108247132</v>
      </c>
      <c r="Z16" s="2">
        <v>-41.01</v>
      </c>
      <c r="AA16" s="6">
        <v>1055743256</v>
      </c>
    </row>
    <row r="17" spans="1:27" ht="12.75">
      <c r="A17" s="27" t="s">
        <v>44</v>
      </c>
      <c r="B17" s="33"/>
      <c r="C17" s="6">
        <v>41493850</v>
      </c>
      <c r="D17" s="6">
        <v>0</v>
      </c>
      <c r="E17" s="7">
        <v>27893262</v>
      </c>
      <c r="F17" s="8">
        <v>27893262</v>
      </c>
      <c r="G17" s="8">
        <v>5288627</v>
      </c>
      <c r="H17" s="8">
        <v>1951338</v>
      </c>
      <c r="I17" s="8">
        <v>4159894</v>
      </c>
      <c r="J17" s="8">
        <v>11399859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11399859</v>
      </c>
      <c r="X17" s="8">
        <v>6973317</v>
      </c>
      <c r="Y17" s="8">
        <v>4426542</v>
      </c>
      <c r="Z17" s="2">
        <v>63.48</v>
      </c>
      <c r="AA17" s="6">
        <v>27893262</v>
      </c>
    </row>
    <row r="18" spans="1:27" ht="12.75">
      <c r="A18" s="29" t="s">
        <v>45</v>
      </c>
      <c r="B18" s="28"/>
      <c r="C18" s="6">
        <v>183259576</v>
      </c>
      <c r="D18" s="6">
        <v>0</v>
      </c>
      <c r="E18" s="7">
        <v>153993083</v>
      </c>
      <c r="F18" s="8">
        <v>153993083</v>
      </c>
      <c r="G18" s="8">
        <v>10137779</v>
      </c>
      <c r="H18" s="8">
        <v>13867394</v>
      </c>
      <c r="I18" s="8">
        <v>18248201</v>
      </c>
      <c r="J18" s="8">
        <v>42253374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42253374</v>
      </c>
      <c r="X18" s="8">
        <v>37683109</v>
      </c>
      <c r="Y18" s="8">
        <v>4570265</v>
      </c>
      <c r="Z18" s="2">
        <v>12.13</v>
      </c>
      <c r="AA18" s="6">
        <v>153993083</v>
      </c>
    </row>
    <row r="19" spans="1:27" ht="12.75">
      <c r="A19" s="27" t="s">
        <v>46</v>
      </c>
      <c r="B19" s="33"/>
      <c r="C19" s="6">
        <v>3619256809</v>
      </c>
      <c r="D19" s="6">
        <v>0</v>
      </c>
      <c r="E19" s="7">
        <v>3802940090</v>
      </c>
      <c r="F19" s="8">
        <v>4210811610</v>
      </c>
      <c r="G19" s="8">
        <v>853048005</v>
      </c>
      <c r="H19" s="8">
        <v>118302139</v>
      </c>
      <c r="I19" s="8">
        <v>106344733</v>
      </c>
      <c r="J19" s="8">
        <v>1077694877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1077694877</v>
      </c>
      <c r="X19" s="8">
        <v>1131299825</v>
      </c>
      <c r="Y19" s="8">
        <v>-53604948</v>
      </c>
      <c r="Z19" s="2">
        <v>-4.74</v>
      </c>
      <c r="AA19" s="6">
        <v>4210811610</v>
      </c>
    </row>
    <row r="20" spans="1:27" ht="12.75">
      <c r="A20" s="27" t="s">
        <v>47</v>
      </c>
      <c r="B20" s="33"/>
      <c r="C20" s="6">
        <v>2486479550</v>
      </c>
      <c r="D20" s="6">
        <v>0</v>
      </c>
      <c r="E20" s="7">
        <v>2705261712</v>
      </c>
      <c r="F20" s="30">
        <v>2705261712</v>
      </c>
      <c r="G20" s="30">
        <v>41875815</v>
      </c>
      <c r="H20" s="30">
        <v>781814639</v>
      </c>
      <c r="I20" s="30">
        <v>57824182</v>
      </c>
      <c r="J20" s="30">
        <v>881514636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881514636</v>
      </c>
      <c r="X20" s="30">
        <v>835551436</v>
      </c>
      <c r="Y20" s="30">
        <v>45963200</v>
      </c>
      <c r="Z20" s="31">
        <v>5.5</v>
      </c>
      <c r="AA20" s="32">
        <v>2705261712</v>
      </c>
    </row>
    <row r="21" spans="1:27" ht="12.75">
      <c r="A21" s="27" t="s">
        <v>48</v>
      </c>
      <c r="B21" s="33"/>
      <c r="C21" s="6">
        <v>126546143</v>
      </c>
      <c r="D21" s="6">
        <v>0</v>
      </c>
      <c r="E21" s="7">
        <v>79500000</v>
      </c>
      <c r="F21" s="8">
        <v>79500000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-29729733</v>
      </c>
      <c r="Y21" s="8">
        <v>29729733</v>
      </c>
      <c r="Z21" s="2">
        <v>-100</v>
      </c>
      <c r="AA21" s="6">
        <v>79500000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33088943779</v>
      </c>
      <c r="D22" s="37">
        <f>SUM(D5:D21)</f>
        <v>0</v>
      </c>
      <c r="E22" s="38">
        <f t="shared" si="0"/>
        <v>34520879326</v>
      </c>
      <c r="F22" s="39">
        <f t="shared" si="0"/>
        <v>34928750848</v>
      </c>
      <c r="G22" s="39">
        <f t="shared" si="0"/>
        <v>3165367995</v>
      </c>
      <c r="H22" s="39">
        <f t="shared" si="0"/>
        <v>3358138060</v>
      </c>
      <c r="I22" s="39">
        <f t="shared" si="0"/>
        <v>2663551809</v>
      </c>
      <c r="J22" s="39">
        <f t="shared" si="0"/>
        <v>9187057864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9187057864</v>
      </c>
      <c r="X22" s="39">
        <f t="shared" si="0"/>
        <v>8807007878</v>
      </c>
      <c r="Y22" s="39">
        <f t="shared" si="0"/>
        <v>380049986</v>
      </c>
      <c r="Z22" s="40">
        <f>+IF(X22&lt;&gt;0,+(Y22/X22)*100,0)</f>
        <v>4.315313342109855</v>
      </c>
      <c r="AA22" s="37">
        <f>SUM(AA5:AA21)</f>
        <v>34928750848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9214985070</v>
      </c>
      <c r="D25" s="6">
        <v>0</v>
      </c>
      <c r="E25" s="7">
        <v>10677473777</v>
      </c>
      <c r="F25" s="8">
        <v>10421555100</v>
      </c>
      <c r="G25" s="8">
        <v>763399496</v>
      </c>
      <c r="H25" s="8">
        <v>824672302</v>
      </c>
      <c r="I25" s="8">
        <v>861689745</v>
      </c>
      <c r="J25" s="8">
        <v>2449761543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2449761543</v>
      </c>
      <c r="X25" s="8">
        <v>2573439925</v>
      </c>
      <c r="Y25" s="8">
        <v>-123678382</v>
      </c>
      <c r="Z25" s="2">
        <v>-4.81</v>
      </c>
      <c r="AA25" s="6">
        <v>10421555100</v>
      </c>
    </row>
    <row r="26" spans="1:27" ht="12.75">
      <c r="A26" s="29" t="s">
        <v>52</v>
      </c>
      <c r="B26" s="28"/>
      <c r="C26" s="6">
        <v>135094548</v>
      </c>
      <c r="D26" s="6">
        <v>0</v>
      </c>
      <c r="E26" s="7">
        <v>152116988</v>
      </c>
      <c r="F26" s="8">
        <v>152116988</v>
      </c>
      <c r="G26" s="8">
        <v>10975215</v>
      </c>
      <c r="H26" s="8">
        <v>9892877</v>
      </c>
      <c r="I26" s="8">
        <v>10416509</v>
      </c>
      <c r="J26" s="8">
        <v>31284601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31284601</v>
      </c>
      <c r="X26" s="8">
        <v>38029248</v>
      </c>
      <c r="Y26" s="8">
        <v>-6744647</v>
      </c>
      <c r="Z26" s="2">
        <v>-17.74</v>
      </c>
      <c r="AA26" s="6">
        <v>152116988</v>
      </c>
    </row>
    <row r="27" spans="1:27" ht="12.75">
      <c r="A27" s="29" t="s">
        <v>53</v>
      </c>
      <c r="B27" s="28"/>
      <c r="C27" s="6">
        <v>1898894050</v>
      </c>
      <c r="D27" s="6">
        <v>0</v>
      </c>
      <c r="E27" s="7">
        <v>2003202815</v>
      </c>
      <c r="F27" s="8">
        <v>2003202815</v>
      </c>
      <c r="G27" s="8">
        <v>103169854</v>
      </c>
      <c r="H27" s="8">
        <v>95519095</v>
      </c>
      <c r="I27" s="8">
        <v>100799024</v>
      </c>
      <c r="J27" s="8">
        <v>299487973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299487973</v>
      </c>
      <c r="X27" s="8">
        <v>299343195</v>
      </c>
      <c r="Y27" s="8">
        <v>144778</v>
      </c>
      <c r="Z27" s="2">
        <v>0.05</v>
      </c>
      <c r="AA27" s="6">
        <v>2003202815</v>
      </c>
    </row>
    <row r="28" spans="1:27" ht="12.75">
      <c r="A28" s="29" t="s">
        <v>54</v>
      </c>
      <c r="B28" s="28"/>
      <c r="C28" s="6">
        <v>2148102365</v>
      </c>
      <c r="D28" s="6">
        <v>0</v>
      </c>
      <c r="E28" s="7">
        <v>2347797253</v>
      </c>
      <c r="F28" s="8">
        <v>2347797253</v>
      </c>
      <c r="G28" s="8">
        <v>192011211</v>
      </c>
      <c r="H28" s="8">
        <v>191691344</v>
      </c>
      <c r="I28" s="8">
        <v>153842329</v>
      </c>
      <c r="J28" s="8">
        <v>537544884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537544884</v>
      </c>
      <c r="X28" s="8">
        <v>586949316</v>
      </c>
      <c r="Y28" s="8">
        <v>-49404432</v>
      </c>
      <c r="Z28" s="2">
        <v>-8.42</v>
      </c>
      <c r="AA28" s="6">
        <v>2347797253</v>
      </c>
    </row>
    <row r="29" spans="1:27" ht="12.75">
      <c r="A29" s="29" t="s">
        <v>55</v>
      </c>
      <c r="B29" s="28"/>
      <c r="C29" s="6">
        <v>748478963</v>
      </c>
      <c r="D29" s="6">
        <v>0</v>
      </c>
      <c r="E29" s="7">
        <v>895847605</v>
      </c>
      <c r="F29" s="8">
        <v>895847605</v>
      </c>
      <c r="G29" s="8">
        <v>57332607</v>
      </c>
      <c r="H29" s="8">
        <v>57699223</v>
      </c>
      <c r="I29" s="8">
        <v>57654459</v>
      </c>
      <c r="J29" s="8">
        <v>172686289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172686289</v>
      </c>
      <c r="X29" s="8">
        <v>200901826</v>
      </c>
      <c r="Y29" s="8">
        <v>-28215537</v>
      </c>
      <c r="Z29" s="2">
        <v>-14.04</v>
      </c>
      <c r="AA29" s="6">
        <v>895847605</v>
      </c>
    </row>
    <row r="30" spans="1:27" ht="12.75">
      <c r="A30" s="29" t="s">
        <v>56</v>
      </c>
      <c r="B30" s="28"/>
      <c r="C30" s="6">
        <v>8073335735</v>
      </c>
      <c r="D30" s="6">
        <v>0</v>
      </c>
      <c r="E30" s="7">
        <v>8515180324</v>
      </c>
      <c r="F30" s="8">
        <v>8515180324</v>
      </c>
      <c r="G30" s="8">
        <v>39229734</v>
      </c>
      <c r="H30" s="8">
        <v>1050066058</v>
      </c>
      <c r="I30" s="8">
        <v>1014963294</v>
      </c>
      <c r="J30" s="8">
        <v>2104259086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2104259086</v>
      </c>
      <c r="X30" s="8">
        <v>2166303080</v>
      </c>
      <c r="Y30" s="8">
        <v>-62043994</v>
      </c>
      <c r="Z30" s="2">
        <v>-2.86</v>
      </c>
      <c r="AA30" s="6">
        <v>8515180324</v>
      </c>
    </row>
    <row r="31" spans="1:27" ht="12.75">
      <c r="A31" s="29" t="s">
        <v>57</v>
      </c>
      <c r="B31" s="28"/>
      <c r="C31" s="6">
        <v>326087691</v>
      </c>
      <c r="D31" s="6">
        <v>0</v>
      </c>
      <c r="E31" s="7">
        <v>338172423</v>
      </c>
      <c r="F31" s="8">
        <v>428061237</v>
      </c>
      <c r="G31" s="8">
        <v>21309417</v>
      </c>
      <c r="H31" s="8">
        <v>24881849</v>
      </c>
      <c r="I31" s="8">
        <v>40657337</v>
      </c>
      <c r="J31" s="8">
        <v>86848603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86848603</v>
      </c>
      <c r="X31" s="8">
        <v>74650984</v>
      </c>
      <c r="Y31" s="8">
        <v>12197619</v>
      </c>
      <c r="Z31" s="2">
        <v>16.34</v>
      </c>
      <c r="AA31" s="6">
        <v>428061237</v>
      </c>
    </row>
    <row r="32" spans="1:27" ht="12.75">
      <c r="A32" s="29" t="s">
        <v>58</v>
      </c>
      <c r="B32" s="28"/>
      <c r="C32" s="6">
        <v>3838766186</v>
      </c>
      <c r="D32" s="6">
        <v>0</v>
      </c>
      <c r="E32" s="7">
        <v>4391370987</v>
      </c>
      <c r="F32" s="8">
        <v>4715638733</v>
      </c>
      <c r="G32" s="8">
        <v>40707440</v>
      </c>
      <c r="H32" s="8">
        <v>234674996</v>
      </c>
      <c r="I32" s="8">
        <v>270228252</v>
      </c>
      <c r="J32" s="8">
        <v>545610688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545610688</v>
      </c>
      <c r="X32" s="8">
        <v>593987534</v>
      </c>
      <c r="Y32" s="8">
        <v>-48376846</v>
      </c>
      <c r="Z32" s="2">
        <v>-8.14</v>
      </c>
      <c r="AA32" s="6">
        <v>4715638733</v>
      </c>
    </row>
    <row r="33" spans="1:27" ht="12.75">
      <c r="A33" s="29" t="s">
        <v>59</v>
      </c>
      <c r="B33" s="28"/>
      <c r="C33" s="6">
        <v>148245917</v>
      </c>
      <c r="D33" s="6">
        <v>0</v>
      </c>
      <c r="E33" s="7">
        <v>174832699</v>
      </c>
      <c r="F33" s="8">
        <v>174832699</v>
      </c>
      <c r="G33" s="8">
        <v>1118996</v>
      </c>
      <c r="H33" s="8">
        <v>11648952</v>
      </c>
      <c r="I33" s="8">
        <v>22853677</v>
      </c>
      <c r="J33" s="8">
        <v>35621625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35621625</v>
      </c>
      <c r="X33" s="8">
        <v>64139424</v>
      </c>
      <c r="Y33" s="8">
        <v>-28517799</v>
      </c>
      <c r="Z33" s="2">
        <v>-44.46</v>
      </c>
      <c r="AA33" s="6">
        <v>174832699</v>
      </c>
    </row>
    <row r="34" spans="1:27" ht="12.75">
      <c r="A34" s="29" t="s">
        <v>60</v>
      </c>
      <c r="B34" s="28"/>
      <c r="C34" s="6">
        <v>4108588840</v>
      </c>
      <c r="D34" s="6">
        <v>0</v>
      </c>
      <c r="E34" s="7">
        <v>5300428398</v>
      </c>
      <c r="F34" s="8">
        <v>5302417896</v>
      </c>
      <c r="G34" s="8">
        <v>195706580</v>
      </c>
      <c r="H34" s="8">
        <v>425495368</v>
      </c>
      <c r="I34" s="8">
        <v>403836949</v>
      </c>
      <c r="J34" s="8">
        <v>1025038897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1025038897</v>
      </c>
      <c r="X34" s="8">
        <v>1121753815</v>
      </c>
      <c r="Y34" s="8">
        <v>-96714918</v>
      </c>
      <c r="Z34" s="2">
        <v>-8.62</v>
      </c>
      <c r="AA34" s="6">
        <v>5302417896</v>
      </c>
    </row>
    <row r="35" spans="1:27" ht="12.75">
      <c r="A35" s="27" t="s">
        <v>61</v>
      </c>
      <c r="B35" s="33"/>
      <c r="C35" s="6">
        <v>8302317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30648881682</v>
      </c>
      <c r="D36" s="37">
        <f>SUM(D25:D35)</f>
        <v>0</v>
      </c>
      <c r="E36" s="38">
        <f t="shared" si="1"/>
        <v>34796423269</v>
      </c>
      <c r="F36" s="39">
        <f t="shared" si="1"/>
        <v>34956650650</v>
      </c>
      <c r="G36" s="39">
        <f t="shared" si="1"/>
        <v>1424960550</v>
      </c>
      <c r="H36" s="39">
        <f t="shared" si="1"/>
        <v>2926242064</v>
      </c>
      <c r="I36" s="39">
        <f t="shared" si="1"/>
        <v>2936941575</v>
      </c>
      <c r="J36" s="39">
        <f t="shared" si="1"/>
        <v>7288144189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7288144189</v>
      </c>
      <c r="X36" s="39">
        <f t="shared" si="1"/>
        <v>7719498347</v>
      </c>
      <c r="Y36" s="39">
        <f t="shared" si="1"/>
        <v>-431354158</v>
      </c>
      <c r="Z36" s="40">
        <f>+IF(X36&lt;&gt;0,+(Y36/X36)*100,0)</f>
        <v>-5.587852197256258</v>
      </c>
      <c r="AA36" s="37">
        <f>SUM(AA25:AA35)</f>
        <v>34956650650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2440062097</v>
      </c>
      <c r="D38" s="50">
        <f>+D22-D36</f>
        <v>0</v>
      </c>
      <c r="E38" s="51">
        <f t="shared" si="2"/>
        <v>-275543943</v>
      </c>
      <c r="F38" s="52">
        <f t="shared" si="2"/>
        <v>-27899802</v>
      </c>
      <c r="G38" s="52">
        <f t="shared" si="2"/>
        <v>1740407445</v>
      </c>
      <c r="H38" s="52">
        <f t="shared" si="2"/>
        <v>431895996</v>
      </c>
      <c r="I38" s="52">
        <f t="shared" si="2"/>
        <v>-273389766</v>
      </c>
      <c r="J38" s="52">
        <f t="shared" si="2"/>
        <v>1898913675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1898913675</v>
      </c>
      <c r="X38" s="52">
        <f>IF(F22=F36,0,X22-X36)</f>
        <v>1087509531</v>
      </c>
      <c r="Y38" s="52">
        <f t="shared" si="2"/>
        <v>811404144</v>
      </c>
      <c r="Z38" s="53">
        <f>+IF(X38&lt;&gt;0,+(Y38/X38)*100,0)</f>
        <v>74.61122140730922</v>
      </c>
      <c r="AA38" s="50">
        <f>+AA22-AA36</f>
        <v>-27899802</v>
      </c>
    </row>
    <row r="39" spans="1:27" ht="12.75">
      <c r="A39" s="27" t="s">
        <v>64</v>
      </c>
      <c r="B39" s="33"/>
      <c r="C39" s="6">
        <v>2131537134</v>
      </c>
      <c r="D39" s="6">
        <v>0</v>
      </c>
      <c r="E39" s="7">
        <v>2177040098</v>
      </c>
      <c r="F39" s="8">
        <v>2186477225</v>
      </c>
      <c r="G39" s="8">
        <v>6395712</v>
      </c>
      <c r="H39" s="8">
        <v>127756262</v>
      </c>
      <c r="I39" s="8">
        <v>193280565</v>
      </c>
      <c r="J39" s="8">
        <v>327432539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327432539</v>
      </c>
      <c r="X39" s="8">
        <v>231534600</v>
      </c>
      <c r="Y39" s="8">
        <v>95897939</v>
      </c>
      <c r="Z39" s="2">
        <v>41.42</v>
      </c>
      <c r="AA39" s="6">
        <v>2186477225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16020000</v>
      </c>
      <c r="Y40" s="30">
        <v>-16020000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-100499</v>
      </c>
      <c r="D41" s="54">
        <v>0</v>
      </c>
      <c r="E41" s="7">
        <v>0</v>
      </c>
      <c r="F41" s="8">
        <v>0</v>
      </c>
      <c r="G41" s="55">
        <v>0</v>
      </c>
      <c r="H41" s="55">
        <v>-6384000</v>
      </c>
      <c r="I41" s="55">
        <v>-10056125</v>
      </c>
      <c r="J41" s="8">
        <v>-16440125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-16440125</v>
      </c>
      <c r="X41" s="8"/>
      <c r="Y41" s="55">
        <v>-16440125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4571498732</v>
      </c>
      <c r="D42" s="59">
        <f>SUM(D38:D41)</f>
        <v>0</v>
      </c>
      <c r="E42" s="60">
        <f t="shared" si="3"/>
        <v>1901496155</v>
      </c>
      <c r="F42" s="61">
        <f t="shared" si="3"/>
        <v>2158577423</v>
      </c>
      <c r="G42" s="61">
        <f t="shared" si="3"/>
        <v>1746803157</v>
      </c>
      <c r="H42" s="61">
        <f t="shared" si="3"/>
        <v>553268258</v>
      </c>
      <c r="I42" s="61">
        <f t="shared" si="3"/>
        <v>-90165326</v>
      </c>
      <c r="J42" s="61">
        <f t="shared" si="3"/>
        <v>2209906089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2209906089</v>
      </c>
      <c r="X42" s="61">
        <f t="shared" si="3"/>
        <v>1335064131</v>
      </c>
      <c r="Y42" s="61">
        <f t="shared" si="3"/>
        <v>874841958</v>
      </c>
      <c r="Z42" s="62">
        <f>+IF(X42&lt;&gt;0,+(Y42/X42)*100,0)</f>
        <v>65.5280849575907</v>
      </c>
      <c r="AA42" s="59">
        <f>SUM(AA38:AA41)</f>
        <v>2158577423</v>
      </c>
    </row>
    <row r="43" spans="1:27" ht="12.75">
      <c r="A43" s="27" t="s">
        <v>68</v>
      </c>
      <c r="B43" s="33"/>
      <c r="C43" s="54">
        <v>19925756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4551572976</v>
      </c>
      <c r="D44" s="67">
        <f>+D42-D43</f>
        <v>0</v>
      </c>
      <c r="E44" s="68">
        <f t="shared" si="4"/>
        <v>1901496155</v>
      </c>
      <c r="F44" s="69">
        <f t="shared" si="4"/>
        <v>2158577423</v>
      </c>
      <c r="G44" s="69">
        <f t="shared" si="4"/>
        <v>1746803157</v>
      </c>
      <c r="H44" s="69">
        <f t="shared" si="4"/>
        <v>553268258</v>
      </c>
      <c r="I44" s="69">
        <f t="shared" si="4"/>
        <v>-90165326</v>
      </c>
      <c r="J44" s="69">
        <f t="shared" si="4"/>
        <v>2209906089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2209906089</v>
      </c>
      <c r="X44" s="69">
        <f t="shared" si="4"/>
        <v>1335064131</v>
      </c>
      <c r="Y44" s="69">
        <f t="shared" si="4"/>
        <v>874841958</v>
      </c>
      <c r="Z44" s="70">
        <f>+IF(X44&lt;&gt;0,+(Y44/X44)*100,0)</f>
        <v>65.5280849575907</v>
      </c>
      <c r="AA44" s="67">
        <f>+AA42-AA43</f>
        <v>2158577423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4551572976</v>
      </c>
      <c r="D46" s="59">
        <f>SUM(D44:D45)</f>
        <v>0</v>
      </c>
      <c r="E46" s="60">
        <f t="shared" si="5"/>
        <v>1901496155</v>
      </c>
      <c r="F46" s="61">
        <f t="shared" si="5"/>
        <v>2158577423</v>
      </c>
      <c r="G46" s="61">
        <f t="shared" si="5"/>
        <v>1746803157</v>
      </c>
      <c r="H46" s="61">
        <f t="shared" si="5"/>
        <v>553268258</v>
      </c>
      <c r="I46" s="61">
        <f t="shared" si="5"/>
        <v>-90165326</v>
      </c>
      <c r="J46" s="61">
        <f t="shared" si="5"/>
        <v>2209906089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2209906089</v>
      </c>
      <c r="X46" s="61">
        <f t="shared" si="5"/>
        <v>1335064131</v>
      </c>
      <c r="Y46" s="61">
        <f t="shared" si="5"/>
        <v>874841958</v>
      </c>
      <c r="Z46" s="62">
        <f>+IF(X46&lt;&gt;0,+(Y46/X46)*100,0)</f>
        <v>65.5280849575907</v>
      </c>
      <c r="AA46" s="59">
        <f>SUM(AA44:AA45)</f>
        <v>2158577423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1</v>
      </c>
      <c r="H47" s="8">
        <v>1</v>
      </c>
      <c r="I47" s="34">
        <v>1</v>
      </c>
      <c r="J47" s="8">
        <v>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3</v>
      </c>
      <c r="X47" s="8"/>
      <c r="Y47" s="8">
        <v>3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4551572976</v>
      </c>
      <c r="D48" s="75">
        <f>SUM(D46:D47)</f>
        <v>0</v>
      </c>
      <c r="E48" s="76">
        <f t="shared" si="6"/>
        <v>1901496155</v>
      </c>
      <c r="F48" s="77">
        <f t="shared" si="6"/>
        <v>2158577423</v>
      </c>
      <c r="G48" s="77">
        <f t="shared" si="6"/>
        <v>1746803158</v>
      </c>
      <c r="H48" s="78">
        <f t="shared" si="6"/>
        <v>553268259</v>
      </c>
      <c r="I48" s="78">
        <f t="shared" si="6"/>
        <v>-90165325</v>
      </c>
      <c r="J48" s="78">
        <f t="shared" si="6"/>
        <v>2209906092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2209906092</v>
      </c>
      <c r="X48" s="78">
        <f t="shared" si="6"/>
        <v>1335064131</v>
      </c>
      <c r="Y48" s="78">
        <f t="shared" si="6"/>
        <v>874841961</v>
      </c>
      <c r="Z48" s="79">
        <f>+IF(X48&lt;&gt;0,+(Y48/X48)*100,0)</f>
        <v>65.52808518229901</v>
      </c>
      <c r="AA48" s="80">
        <f>SUM(AA46:AA47)</f>
        <v>2158577423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13071127653</v>
      </c>
      <c r="D5" s="6">
        <v>0</v>
      </c>
      <c r="E5" s="7">
        <v>35646432509</v>
      </c>
      <c r="F5" s="8">
        <v>35646432510</v>
      </c>
      <c r="G5" s="8">
        <v>3087149539</v>
      </c>
      <c r="H5" s="8">
        <v>2959084449</v>
      </c>
      <c r="I5" s="8">
        <v>3039518921</v>
      </c>
      <c r="J5" s="8">
        <v>9085752909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9085752909</v>
      </c>
      <c r="X5" s="8">
        <v>8743843138</v>
      </c>
      <c r="Y5" s="8">
        <v>341909771</v>
      </c>
      <c r="Z5" s="2">
        <v>3.91</v>
      </c>
      <c r="AA5" s="6">
        <v>35646432510</v>
      </c>
    </row>
    <row r="6" spans="1:27" ht="12.75">
      <c r="A6" s="27" t="s">
        <v>33</v>
      </c>
      <c r="B6" s="28"/>
      <c r="C6" s="6">
        <v>100916675</v>
      </c>
      <c r="D6" s="6">
        <v>0</v>
      </c>
      <c r="E6" s="7">
        <v>406773278</v>
      </c>
      <c r="F6" s="8">
        <v>406773278</v>
      </c>
      <c r="G6" s="8">
        <v>30084190</v>
      </c>
      <c r="H6" s="8">
        <v>15538993</v>
      </c>
      <c r="I6" s="8">
        <v>-3793658</v>
      </c>
      <c r="J6" s="8">
        <v>41829525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41829525</v>
      </c>
      <c r="X6" s="8">
        <v>99172951</v>
      </c>
      <c r="Y6" s="8">
        <v>-57343426</v>
      </c>
      <c r="Z6" s="2">
        <v>-57.82</v>
      </c>
      <c r="AA6" s="6">
        <v>406773278</v>
      </c>
    </row>
    <row r="7" spans="1:27" ht="12.75">
      <c r="A7" s="29" t="s">
        <v>34</v>
      </c>
      <c r="B7" s="28"/>
      <c r="C7" s="6">
        <v>28436183385</v>
      </c>
      <c r="D7" s="6">
        <v>0</v>
      </c>
      <c r="E7" s="7">
        <v>72354448352</v>
      </c>
      <c r="F7" s="8">
        <v>72387443981</v>
      </c>
      <c r="G7" s="8">
        <v>7096281075</v>
      </c>
      <c r="H7" s="8">
        <v>6075022722</v>
      </c>
      <c r="I7" s="8">
        <v>7230103815</v>
      </c>
      <c r="J7" s="8">
        <v>20401407612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20401407612</v>
      </c>
      <c r="X7" s="8">
        <v>20038150265</v>
      </c>
      <c r="Y7" s="8">
        <v>363257347</v>
      </c>
      <c r="Z7" s="2">
        <v>1.81</v>
      </c>
      <c r="AA7" s="6">
        <v>72387443981</v>
      </c>
    </row>
    <row r="8" spans="1:27" ht="12.75">
      <c r="A8" s="29" t="s">
        <v>35</v>
      </c>
      <c r="B8" s="28"/>
      <c r="C8" s="6">
        <v>7358507155</v>
      </c>
      <c r="D8" s="6">
        <v>0</v>
      </c>
      <c r="E8" s="7">
        <v>22262558076</v>
      </c>
      <c r="F8" s="8">
        <v>22291333172</v>
      </c>
      <c r="G8" s="8">
        <v>1510005858</v>
      </c>
      <c r="H8" s="8">
        <v>1567464548</v>
      </c>
      <c r="I8" s="8">
        <v>2335384935</v>
      </c>
      <c r="J8" s="8">
        <v>5412855341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5412855341</v>
      </c>
      <c r="X8" s="8">
        <v>4988608580</v>
      </c>
      <c r="Y8" s="8">
        <v>424246761</v>
      </c>
      <c r="Z8" s="2">
        <v>8.5</v>
      </c>
      <c r="AA8" s="6">
        <v>22291333172</v>
      </c>
    </row>
    <row r="9" spans="1:27" ht="12.75">
      <c r="A9" s="29" t="s">
        <v>36</v>
      </c>
      <c r="B9" s="28"/>
      <c r="C9" s="6">
        <v>3321178278</v>
      </c>
      <c r="D9" s="6">
        <v>0</v>
      </c>
      <c r="E9" s="7">
        <v>9507522242</v>
      </c>
      <c r="F9" s="8">
        <v>9535041782</v>
      </c>
      <c r="G9" s="8">
        <v>657052248</v>
      </c>
      <c r="H9" s="8">
        <v>746968936</v>
      </c>
      <c r="I9" s="8">
        <v>1181550554</v>
      </c>
      <c r="J9" s="8">
        <v>2585571738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2585571738</v>
      </c>
      <c r="X9" s="8">
        <v>2242558435</v>
      </c>
      <c r="Y9" s="8">
        <v>343013303</v>
      </c>
      <c r="Z9" s="2">
        <v>15.3</v>
      </c>
      <c r="AA9" s="6">
        <v>9535041782</v>
      </c>
    </row>
    <row r="10" spans="1:27" ht="12.75">
      <c r="A10" s="29" t="s">
        <v>37</v>
      </c>
      <c r="B10" s="28"/>
      <c r="C10" s="6">
        <v>2614750110</v>
      </c>
      <c r="D10" s="6">
        <v>0</v>
      </c>
      <c r="E10" s="7">
        <v>6487206440</v>
      </c>
      <c r="F10" s="30">
        <v>6487297612</v>
      </c>
      <c r="G10" s="30">
        <v>533992234</v>
      </c>
      <c r="H10" s="30">
        <v>577433491</v>
      </c>
      <c r="I10" s="30">
        <v>530629509</v>
      </c>
      <c r="J10" s="30">
        <v>1642055234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1642055234</v>
      </c>
      <c r="X10" s="30">
        <v>1554519904</v>
      </c>
      <c r="Y10" s="30">
        <v>87535330</v>
      </c>
      <c r="Z10" s="31">
        <v>5.63</v>
      </c>
      <c r="AA10" s="32">
        <v>6487297612</v>
      </c>
    </row>
    <row r="11" spans="1:27" ht="12.75">
      <c r="A11" s="29" t="s">
        <v>38</v>
      </c>
      <c r="B11" s="33"/>
      <c r="C11" s="6">
        <v>763863346</v>
      </c>
      <c r="D11" s="6">
        <v>0</v>
      </c>
      <c r="E11" s="7">
        <v>1385189171</v>
      </c>
      <c r="F11" s="8">
        <v>1295807735</v>
      </c>
      <c r="G11" s="8">
        <v>93028329</v>
      </c>
      <c r="H11" s="8">
        <v>71335525</v>
      </c>
      <c r="I11" s="8">
        <v>127261855</v>
      </c>
      <c r="J11" s="8">
        <v>291625709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291625709</v>
      </c>
      <c r="X11" s="8">
        <v>389489206</v>
      </c>
      <c r="Y11" s="8">
        <v>-97863497</v>
      </c>
      <c r="Z11" s="2">
        <v>-25.13</v>
      </c>
      <c r="AA11" s="6">
        <v>1295807735</v>
      </c>
    </row>
    <row r="12" spans="1:27" ht="12.75">
      <c r="A12" s="29" t="s">
        <v>39</v>
      </c>
      <c r="B12" s="33"/>
      <c r="C12" s="6">
        <v>447511035</v>
      </c>
      <c r="D12" s="6">
        <v>0</v>
      </c>
      <c r="E12" s="7">
        <v>1579340525</v>
      </c>
      <c r="F12" s="8">
        <v>1579340525</v>
      </c>
      <c r="G12" s="8">
        <v>95171246</v>
      </c>
      <c r="H12" s="8">
        <v>104808972</v>
      </c>
      <c r="I12" s="8">
        <v>111588353</v>
      </c>
      <c r="J12" s="8">
        <v>311568571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311568571</v>
      </c>
      <c r="X12" s="8">
        <v>350385525</v>
      </c>
      <c r="Y12" s="8">
        <v>-38816954</v>
      </c>
      <c r="Z12" s="2">
        <v>-11.08</v>
      </c>
      <c r="AA12" s="6">
        <v>1579340525</v>
      </c>
    </row>
    <row r="13" spans="1:27" ht="12.75">
      <c r="A13" s="27" t="s">
        <v>40</v>
      </c>
      <c r="B13" s="33"/>
      <c r="C13" s="6">
        <v>1580911319</v>
      </c>
      <c r="D13" s="6">
        <v>0</v>
      </c>
      <c r="E13" s="7">
        <v>2407878052</v>
      </c>
      <c r="F13" s="8">
        <v>2407809152</v>
      </c>
      <c r="G13" s="8">
        <v>226261629</v>
      </c>
      <c r="H13" s="8">
        <v>220085938</v>
      </c>
      <c r="I13" s="8">
        <v>147838553</v>
      </c>
      <c r="J13" s="8">
        <v>594186120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594186120</v>
      </c>
      <c r="X13" s="8">
        <v>472590087</v>
      </c>
      <c r="Y13" s="8">
        <v>121596033</v>
      </c>
      <c r="Z13" s="2">
        <v>25.73</v>
      </c>
      <c r="AA13" s="6">
        <v>2407809152</v>
      </c>
    </row>
    <row r="14" spans="1:27" ht="12.75">
      <c r="A14" s="27" t="s">
        <v>41</v>
      </c>
      <c r="B14" s="33"/>
      <c r="C14" s="6">
        <v>873982925</v>
      </c>
      <c r="D14" s="6">
        <v>0</v>
      </c>
      <c r="E14" s="7">
        <v>1563367578</v>
      </c>
      <c r="F14" s="8">
        <v>1563367578</v>
      </c>
      <c r="G14" s="8">
        <v>163814356</v>
      </c>
      <c r="H14" s="8">
        <v>149481578</v>
      </c>
      <c r="I14" s="8">
        <v>186562829</v>
      </c>
      <c r="J14" s="8">
        <v>499858763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499858763</v>
      </c>
      <c r="X14" s="8">
        <v>350305310</v>
      </c>
      <c r="Y14" s="8">
        <v>149553453</v>
      </c>
      <c r="Z14" s="2">
        <v>42.69</v>
      </c>
      <c r="AA14" s="6">
        <v>1563367578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1534955816</v>
      </c>
      <c r="D16" s="6">
        <v>0</v>
      </c>
      <c r="E16" s="7">
        <v>2928138343</v>
      </c>
      <c r="F16" s="8">
        <v>2928138343</v>
      </c>
      <c r="G16" s="8">
        <v>58263701</v>
      </c>
      <c r="H16" s="8">
        <v>150148187</v>
      </c>
      <c r="I16" s="8">
        <v>245689827</v>
      </c>
      <c r="J16" s="8">
        <v>454101715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454101715</v>
      </c>
      <c r="X16" s="8">
        <v>691622013</v>
      </c>
      <c r="Y16" s="8">
        <v>-237520298</v>
      </c>
      <c r="Z16" s="2">
        <v>-34.34</v>
      </c>
      <c r="AA16" s="6">
        <v>2928138343</v>
      </c>
    </row>
    <row r="17" spans="1:27" ht="12.75">
      <c r="A17" s="27" t="s">
        <v>44</v>
      </c>
      <c r="B17" s="33"/>
      <c r="C17" s="6">
        <v>115088506</v>
      </c>
      <c r="D17" s="6">
        <v>0</v>
      </c>
      <c r="E17" s="7">
        <v>212687148</v>
      </c>
      <c r="F17" s="8">
        <v>212687148</v>
      </c>
      <c r="G17" s="8">
        <v>14409643</v>
      </c>
      <c r="H17" s="8">
        <v>14561353</v>
      </c>
      <c r="I17" s="8">
        <v>18197422</v>
      </c>
      <c r="J17" s="8">
        <v>47168418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47168418</v>
      </c>
      <c r="X17" s="8">
        <v>52770583</v>
      </c>
      <c r="Y17" s="8">
        <v>-5602165</v>
      </c>
      <c r="Z17" s="2">
        <v>-10.62</v>
      </c>
      <c r="AA17" s="6">
        <v>212687148</v>
      </c>
    </row>
    <row r="18" spans="1:27" ht="12.75">
      <c r="A18" s="29" t="s">
        <v>45</v>
      </c>
      <c r="B18" s="28"/>
      <c r="C18" s="6">
        <v>461980527</v>
      </c>
      <c r="D18" s="6">
        <v>0</v>
      </c>
      <c r="E18" s="7">
        <v>1144781173</v>
      </c>
      <c r="F18" s="8">
        <v>1144781173</v>
      </c>
      <c r="G18" s="8">
        <v>86088335</v>
      </c>
      <c r="H18" s="8">
        <v>47716707</v>
      </c>
      <c r="I18" s="8">
        <v>141286983</v>
      </c>
      <c r="J18" s="8">
        <v>275092025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275092025</v>
      </c>
      <c r="X18" s="8">
        <v>251965859</v>
      </c>
      <c r="Y18" s="8">
        <v>23126166</v>
      </c>
      <c r="Z18" s="2">
        <v>9.18</v>
      </c>
      <c r="AA18" s="6">
        <v>1144781173</v>
      </c>
    </row>
    <row r="19" spans="1:27" ht="12.75">
      <c r="A19" s="27" t="s">
        <v>46</v>
      </c>
      <c r="B19" s="33"/>
      <c r="C19" s="6">
        <v>10191507271</v>
      </c>
      <c r="D19" s="6">
        <v>0</v>
      </c>
      <c r="E19" s="7">
        <v>25252164293</v>
      </c>
      <c r="F19" s="8">
        <v>25658404523</v>
      </c>
      <c r="G19" s="8">
        <v>5958228432</v>
      </c>
      <c r="H19" s="8">
        <v>2116974423</v>
      </c>
      <c r="I19" s="8">
        <v>-182214699</v>
      </c>
      <c r="J19" s="8">
        <v>7892988156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7892988156</v>
      </c>
      <c r="X19" s="8">
        <v>7059153367</v>
      </c>
      <c r="Y19" s="8">
        <v>833834789</v>
      </c>
      <c r="Z19" s="2">
        <v>11.81</v>
      </c>
      <c r="AA19" s="6">
        <v>25658404523</v>
      </c>
    </row>
    <row r="20" spans="1:27" ht="12.75">
      <c r="A20" s="27" t="s">
        <v>47</v>
      </c>
      <c r="B20" s="33"/>
      <c r="C20" s="6">
        <v>4239151068</v>
      </c>
      <c r="D20" s="6">
        <v>0</v>
      </c>
      <c r="E20" s="7">
        <v>13230652985</v>
      </c>
      <c r="F20" s="30">
        <v>13230452985</v>
      </c>
      <c r="G20" s="30">
        <v>384920518</v>
      </c>
      <c r="H20" s="30">
        <v>1904231016</v>
      </c>
      <c r="I20" s="30">
        <v>1173585043</v>
      </c>
      <c r="J20" s="30">
        <v>3462736577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3462736577</v>
      </c>
      <c r="X20" s="30">
        <v>3597876084</v>
      </c>
      <c r="Y20" s="30">
        <v>-135139507</v>
      </c>
      <c r="Z20" s="31">
        <v>-3.76</v>
      </c>
      <c r="AA20" s="32">
        <v>13230452985</v>
      </c>
    </row>
    <row r="21" spans="1:27" ht="12.75">
      <c r="A21" s="27" t="s">
        <v>48</v>
      </c>
      <c r="B21" s="33"/>
      <c r="C21" s="6">
        <v>134287034</v>
      </c>
      <c r="D21" s="6">
        <v>0</v>
      </c>
      <c r="E21" s="7">
        <v>267847275</v>
      </c>
      <c r="F21" s="8">
        <v>267847275</v>
      </c>
      <c r="G21" s="8">
        <v>0</v>
      </c>
      <c r="H21" s="8">
        <v>581259</v>
      </c>
      <c r="I21" s="34">
        <v>-580127</v>
      </c>
      <c r="J21" s="8">
        <v>1132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1132</v>
      </c>
      <c r="X21" s="8">
        <v>8259422</v>
      </c>
      <c r="Y21" s="8">
        <v>-8258290</v>
      </c>
      <c r="Z21" s="2">
        <v>-99.99</v>
      </c>
      <c r="AA21" s="6">
        <v>267847275</v>
      </c>
    </row>
    <row r="22" spans="1:27" ht="24.75" customHeight="1">
      <c r="A22" s="35" t="s">
        <v>49</v>
      </c>
      <c r="B22" s="36"/>
      <c r="C22" s="37">
        <f aca="true" t="shared" si="0" ref="C22:Y22">SUM(C5:C21)</f>
        <v>75245902103</v>
      </c>
      <c r="D22" s="37">
        <f>SUM(D5:D21)</f>
        <v>0</v>
      </c>
      <c r="E22" s="38">
        <f t="shared" si="0"/>
        <v>196636987440</v>
      </c>
      <c r="F22" s="39">
        <f t="shared" si="0"/>
        <v>197042958772</v>
      </c>
      <c r="G22" s="39">
        <f t="shared" si="0"/>
        <v>19994751333</v>
      </c>
      <c r="H22" s="39">
        <f t="shared" si="0"/>
        <v>16721438097</v>
      </c>
      <c r="I22" s="39">
        <f t="shared" si="0"/>
        <v>16282610115</v>
      </c>
      <c r="J22" s="39">
        <f t="shared" si="0"/>
        <v>52998799545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52998799545</v>
      </c>
      <c r="X22" s="39">
        <f t="shared" si="0"/>
        <v>50891270729</v>
      </c>
      <c r="Y22" s="39">
        <f t="shared" si="0"/>
        <v>2107528816</v>
      </c>
      <c r="Z22" s="40">
        <f>+IF(X22&lt;&gt;0,+(Y22/X22)*100,0)</f>
        <v>4.1412383416848755</v>
      </c>
      <c r="AA22" s="37">
        <f>SUM(AA5:AA21)</f>
        <v>197042958772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19186190640</v>
      </c>
      <c r="D25" s="6">
        <v>0</v>
      </c>
      <c r="E25" s="7">
        <v>49847375372</v>
      </c>
      <c r="F25" s="8">
        <v>49591456695</v>
      </c>
      <c r="G25" s="8">
        <v>4104134097</v>
      </c>
      <c r="H25" s="8">
        <v>3593644647</v>
      </c>
      <c r="I25" s="8">
        <v>3989989007</v>
      </c>
      <c r="J25" s="8">
        <v>11687767751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11687767751</v>
      </c>
      <c r="X25" s="8">
        <v>11631106737</v>
      </c>
      <c r="Y25" s="8">
        <v>56661014</v>
      </c>
      <c r="Z25" s="2">
        <v>0.49</v>
      </c>
      <c r="AA25" s="6">
        <v>49591456695</v>
      </c>
    </row>
    <row r="26" spans="1:27" ht="12.75">
      <c r="A26" s="29" t="s">
        <v>52</v>
      </c>
      <c r="B26" s="28"/>
      <c r="C26" s="6">
        <v>356675435</v>
      </c>
      <c r="D26" s="6">
        <v>0</v>
      </c>
      <c r="E26" s="7">
        <v>847550981</v>
      </c>
      <c r="F26" s="8">
        <v>847550981</v>
      </c>
      <c r="G26" s="8">
        <v>60914407</v>
      </c>
      <c r="H26" s="8">
        <v>41884786</v>
      </c>
      <c r="I26" s="8">
        <v>83722530</v>
      </c>
      <c r="J26" s="8">
        <v>186521723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186521723</v>
      </c>
      <c r="X26" s="8">
        <v>206925939</v>
      </c>
      <c r="Y26" s="8">
        <v>-20404216</v>
      </c>
      <c r="Z26" s="2">
        <v>-9.86</v>
      </c>
      <c r="AA26" s="6">
        <v>847550981</v>
      </c>
    </row>
    <row r="27" spans="1:27" ht="12.75">
      <c r="A27" s="29" t="s">
        <v>53</v>
      </c>
      <c r="B27" s="28"/>
      <c r="C27" s="6">
        <v>3833467245</v>
      </c>
      <c r="D27" s="6">
        <v>0</v>
      </c>
      <c r="E27" s="7">
        <v>9339549910</v>
      </c>
      <c r="F27" s="8">
        <v>9339549910</v>
      </c>
      <c r="G27" s="8">
        <v>506389779</v>
      </c>
      <c r="H27" s="8">
        <v>968657870</v>
      </c>
      <c r="I27" s="8">
        <v>934191807</v>
      </c>
      <c r="J27" s="8">
        <v>2409239456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2409239456</v>
      </c>
      <c r="X27" s="8">
        <v>2045478343</v>
      </c>
      <c r="Y27" s="8">
        <v>363761113</v>
      </c>
      <c r="Z27" s="2">
        <v>17.78</v>
      </c>
      <c r="AA27" s="6">
        <v>9339549910</v>
      </c>
    </row>
    <row r="28" spans="1:27" ht="12.75">
      <c r="A28" s="29" t="s">
        <v>54</v>
      </c>
      <c r="B28" s="28"/>
      <c r="C28" s="6">
        <v>5963102452</v>
      </c>
      <c r="D28" s="6">
        <v>0</v>
      </c>
      <c r="E28" s="7">
        <v>13349432353</v>
      </c>
      <c r="F28" s="8">
        <v>13349432353</v>
      </c>
      <c r="G28" s="8">
        <v>839343192</v>
      </c>
      <c r="H28" s="8">
        <v>1029948765</v>
      </c>
      <c r="I28" s="8">
        <v>985590123</v>
      </c>
      <c r="J28" s="8">
        <v>2854882080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2854882080</v>
      </c>
      <c r="X28" s="8">
        <v>3264736831</v>
      </c>
      <c r="Y28" s="8">
        <v>-409854751</v>
      </c>
      <c r="Z28" s="2">
        <v>-12.55</v>
      </c>
      <c r="AA28" s="6">
        <v>13349432353</v>
      </c>
    </row>
    <row r="29" spans="1:27" ht="12.75">
      <c r="A29" s="29" t="s">
        <v>55</v>
      </c>
      <c r="B29" s="28"/>
      <c r="C29" s="6">
        <v>1818483732</v>
      </c>
      <c r="D29" s="6">
        <v>0</v>
      </c>
      <c r="E29" s="7">
        <v>6746812477</v>
      </c>
      <c r="F29" s="8">
        <v>6746812477</v>
      </c>
      <c r="G29" s="8">
        <v>326612406</v>
      </c>
      <c r="H29" s="8">
        <v>290942416</v>
      </c>
      <c r="I29" s="8">
        <v>394442097</v>
      </c>
      <c r="J29" s="8">
        <v>1011996919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1011996919</v>
      </c>
      <c r="X29" s="8">
        <v>1252344358</v>
      </c>
      <c r="Y29" s="8">
        <v>-240347439</v>
      </c>
      <c r="Z29" s="2">
        <v>-19.19</v>
      </c>
      <c r="AA29" s="6">
        <v>6746812477</v>
      </c>
    </row>
    <row r="30" spans="1:27" ht="12.75">
      <c r="A30" s="29" t="s">
        <v>56</v>
      </c>
      <c r="B30" s="28"/>
      <c r="C30" s="6">
        <v>23977175989</v>
      </c>
      <c r="D30" s="6">
        <v>0</v>
      </c>
      <c r="E30" s="7">
        <v>63069031812</v>
      </c>
      <c r="F30" s="8">
        <v>63069031812</v>
      </c>
      <c r="G30" s="8">
        <v>5265667663</v>
      </c>
      <c r="H30" s="8">
        <v>7463149930</v>
      </c>
      <c r="I30" s="8">
        <v>5015779578</v>
      </c>
      <c r="J30" s="8">
        <v>17744597171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17744597171</v>
      </c>
      <c r="X30" s="8">
        <v>18141676685</v>
      </c>
      <c r="Y30" s="8">
        <v>-397079514</v>
      </c>
      <c r="Z30" s="2">
        <v>-2.19</v>
      </c>
      <c r="AA30" s="6">
        <v>63069031812</v>
      </c>
    </row>
    <row r="31" spans="1:27" ht="12.75">
      <c r="A31" s="29" t="s">
        <v>57</v>
      </c>
      <c r="B31" s="28"/>
      <c r="C31" s="6">
        <v>2394538826</v>
      </c>
      <c r="D31" s="6">
        <v>0</v>
      </c>
      <c r="E31" s="7">
        <v>4328443411</v>
      </c>
      <c r="F31" s="8">
        <v>4418332225</v>
      </c>
      <c r="G31" s="8">
        <v>112837592</v>
      </c>
      <c r="H31" s="8">
        <v>224477877</v>
      </c>
      <c r="I31" s="8">
        <v>281475983</v>
      </c>
      <c r="J31" s="8">
        <v>618791452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618791452</v>
      </c>
      <c r="X31" s="8">
        <v>930015441</v>
      </c>
      <c r="Y31" s="8">
        <v>-311223989</v>
      </c>
      <c r="Z31" s="2">
        <v>-33.46</v>
      </c>
      <c r="AA31" s="6">
        <v>4418332225</v>
      </c>
    </row>
    <row r="32" spans="1:27" ht="12.75">
      <c r="A32" s="29" t="s">
        <v>58</v>
      </c>
      <c r="B32" s="28"/>
      <c r="C32" s="6">
        <v>5175890377</v>
      </c>
      <c r="D32" s="6">
        <v>0</v>
      </c>
      <c r="E32" s="7">
        <v>17531960524</v>
      </c>
      <c r="F32" s="8">
        <v>17856228270</v>
      </c>
      <c r="G32" s="8">
        <v>239873030</v>
      </c>
      <c r="H32" s="8">
        <v>1256441335</v>
      </c>
      <c r="I32" s="8">
        <v>1219404309</v>
      </c>
      <c r="J32" s="8">
        <v>2715718674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2715718674</v>
      </c>
      <c r="X32" s="8">
        <v>3584033727</v>
      </c>
      <c r="Y32" s="8">
        <v>-868315053</v>
      </c>
      <c r="Z32" s="2">
        <v>-24.23</v>
      </c>
      <c r="AA32" s="6">
        <v>17856228270</v>
      </c>
    </row>
    <row r="33" spans="1:27" ht="12.75">
      <c r="A33" s="29" t="s">
        <v>59</v>
      </c>
      <c r="B33" s="28"/>
      <c r="C33" s="6">
        <v>1922310348</v>
      </c>
      <c r="D33" s="6">
        <v>0</v>
      </c>
      <c r="E33" s="7">
        <v>3479953988</v>
      </c>
      <c r="F33" s="8">
        <v>3479954224</v>
      </c>
      <c r="G33" s="8">
        <v>105194305</v>
      </c>
      <c r="H33" s="8">
        <v>-1001318</v>
      </c>
      <c r="I33" s="8">
        <v>327834297</v>
      </c>
      <c r="J33" s="8">
        <v>432027284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432027284</v>
      </c>
      <c r="X33" s="8">
        <v>793005693</v>
      </c>
      <c r="Y33" s="8">
        <v>-360978409</v>
      </c>
      <c r="Z33" s="2">
        <v>-45.52</v>
      </c>
      <c r="AA33" s="6">
        <v>3479954224</v>
      </c>
    </row>
    <row r="34" spans="1:27" ht="12.75">
      <c r="A34" s="29" t="s">
        <v>60</v>
      </c>
      <c r="B34" s="28"/>
      <c r="C34" s="6">
        <v>7801556162</v>
      </c>
      <c r="D34" s="6">
        <v>0</v>
      </c>
      <c r="E34" s="7">
        <v>24860495725</v>
      </c>
      <c r="F34" s="8">
        <v>24860585031</v>
      </c>
      <c r="G34" s="8">
        <v>886465131</v>
      </c>
      <c r="H34" s="8">
        <v>1754018724</v>
      </c>
      <c r="I34" s="8">
        <v>1831401980</v>
      </c>
      <c r="J34" s="8">
        <v>4471885835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4471885835</v>
      </c>
      <c r="X34" s="8">
        <v>5692807080</v>
      </c>
      <c r="Y34" s="8">
        <v>-1220921245</v>
      </c>
      <c r="Z34" s="2">
        <v>-21.45</v>
      </c>
      <c r="AA34" s="6">
        <v>24860585031</v>
      </c>
    </row>
    <row r="35" spans="1:27" ht="12.75">
      <c r="A35" s="27" t="s">
        <v>61</v>
      </c>
      <c r="B35" s="33"/>
      <c r="C35" s="6">
        <v>44146041</v>
      </c>
      <c r="D35" s="6">
        <v>0</v>
      </c>
      <c r="E35" s="7">
        <v>15566116</v>
      </c>
      <c r="F35" s="8">
        <v>15566116</v>
      </c>
      <c r="G35" s="8">
        <v>0</v>
      </c>
      <c r="H35" s="8">
        <v>2431275</v>
      </c>
      <c r="I35" s="8">
        <v>6288702</v>
      </c>
      <c r="J35" s="8">
        <v>8719977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8719977</v>
      </c>
      <c r="X35" s="8">
        <v>74955</v>
      </c>
      <c r="Y35" s="8">
        <v>8645022</v>
      </c>
      <c r="Z35" s="2">
        <v>11533.62</v>
      </c>
      <c r="AA35" s="6">
        <v>15566116</v>
      </c>
    </row>
    <row r="36" spans="1:27" ht="12.75">
      <c r="A36" s="44" t="s">
        <v>62</v>
      </c>
      <c r="B36" s="36"/>
      <c r="C36" s="37">
        <f aca="true" t="shared" si="1" ref="C36:Y36">SUM(C25:C35)</f>
        <v>72473537247</v>
      </c>
      <c r="D36" s="37">
        <f>SUM(D25:D35)</f>
        <v>0</v>
      </c>
      <c r="E36" s="38">
        <f t="shared" si="1"/>
        <v>193416172669</v>
      </c>
      <c r="F36" s="39">
        <f t="shared" si="1"/>
        <v>193574500094</v>
      </c>
      <c r="G36" s="39">
        <f t="shared" si="1"/>
        <v>12447431602</v>
      </c>
      <c r="H36" s="39">
        <f t="shared" si="1"/>
        <v>16624596307</v>
      </c>
      <c r="I36" s="39">
        <f t="shared" si="1"/>
        <v>15070120413</v>
      </c>
      <c r="J36" s="39">
        <f t="shared" si="1"/>
        <v>44142148322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44142148322</v>
      </c>
      <c r="X36" s="39">
        <f t="shared" si="1"/>
        <v>47542205789</v>
      </c>
      <c r="Y36" s="39">
        <f t="shared" si="1"/>
        <v>-3400057467</v>
      </c>
      <c r="Z36" s="40">
        <f>+IF(X36&lt;&gt;0,+(Y36/X36)*100,0)</f>
        <v>-7.151661162063042</v>
      </c>
      <c r="AA36" s="37">
        <f>SUM(AA25:AA35)</f>
        <v>193574500094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2772364856</v>
      </c>
      <c r="D38" s="50">
        <f>+D22-D36</f>
        <v>0</v>
      </c>
      <c r="E38" s="51">
        <f t="shared" si="2"/>
        <v>3220814771</v>
      </c>
      <c r="F38" s="52">
        <f t="shared" si="2"/>
        <v>3468458678</v>
      </c>
      <c r="G38" s="52">
        <f t="shared" si="2"/>
        <v>7547319731</v>
      </c>
      <c r="H38" s="52">
        <f t="shared" si="2"/>
        <v>96841790</v>
      </c>
      <c r="I38" s="52">
        <f t="shared" si="2"/>
        <v>1212489702</v>
      </c>
      <c r="J38" s="52">
        <f t="shared" si="2"/>
        <v>8856651223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8856651223</v>
      </c>
      <c r="X38" s="52">
        <f>IF(F22=F36,0,X22-X36)</f>
        <v>3349064940</v>
      </c>
      <c r="Y38" s="52">
        <f t="shared" si="2"/>
        <v>5507586283</v>
      </c>
      <c r="Z38" s="53">
        <f>+IF(X38&lt;&gt;0,+(Y38/X38)*100,0)</f>
        <v>164.45146277157588</v>
      </c>
      <c r="AA38" s="50">
        <f>+AA22-AA36</f>
        <v>3468458678</v>
      </c>
    </row>
    <row r="39" spans="1:27" ht="12.75">
      <c r="A39" s="27" t="s">
        <v>64</v>
      </c>
      <c r="B39" s="33"/>
      <c r="C39" s="6">
        <v>5726231045</v>
      </c>
      <c r="D39" s="6">
        <v>0</v>
      </c>
      <c r="E39" s="7">
        <v>15500108191</v>
      </c>
      <c r="F39" s="8">
        <v>15509545318</v>
      </c>
      <c r="G39" s="8">
        <v>-164614494</v>
      </c>
      <c r="H39" s="8">
        <v>557445272</v>
      </c>
      <c r="I39" s="8">
        <v>1378141596</v>
      </c>
      <c r="J39" s="8">
        <v>1770972374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1770972374</v>
      </c>
      <c r="X39" s="8">
        <v>2573837754</v>
      </c>
      <c r="Y39" s="8">
        <v>-802865380</v>
      </c>
      <c r="Z39" s="2">
        <v>-31.19</v>
      </c>
      <c r="AA39" s="6">
        <v>15509545318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31409102</v>
      </c>
      <c r="Y40" s="30">
        <v>-31409102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-100499</v>
      </c>
      <c r="D41" s="54">
        <v>0</v>
      </c>
      <c r="E41" s="7">
        <v>0</v>
      </c>
      <c r="F41" s="8">
        <v>0</v>
      </c>
      <c r="G41" s="55">
        <v>0</v>
      </c>
      <c r="H41" s="55">
        <v>-6384000</v>
      </c>
      <c r="I41" s="55">
        <v>-10056125</v>
      </c>
      <c r="J41" s="8">
        <v>-16440125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-16440125</v>
      </c>
      <c r="X41" s="8"/>
      <c r="Y41" s="55">
        <v>-16440125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8498495402</v>
      </c>
      <c r="D42" s="59">
        <f>SUM(D38:D41)</f>
        <v>0</v>
      </c>
      <c r="E42" s="60">
        <f t="shared" si="3"/>
        <v>18720922962</v>
      </c>
      <c r="F42" s="61">
        <f t="shared" si="3"/>
        <v>18978003996</v>
      </c>
      <c r="G42" s="61">
        <f t="shared" si="3"/>
        <v>7382705237</v>
      </c>
      <c r="H42" s="61">
        <f t="shared" si="3"/>
        <v>647903062</v>
      </c>
      <c r="I42" s="61">
        <f t="shared" si="3"/>
        <v>2580575173</v>
      </c>
      <c r="J42" s="61">
        <f t="shared" si="3"/>
        <v>10611183472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10611183472</v>
      </c>
      <c r="X42" s="61">
        <f t="shared" si="3"/>
        <v>5954311796</v>
      </c>
      <c r="Y42" s="61">
        <f t="shared" si="3"/>
        <v>4656871676</v>
      </c>
      <c r="Z42" s="62">
        <f>+IF(X42&lt;&gt;0,+(Y42/X42)*100,0)</f>
        <v>78.21007423777175</v>
      </c>
      <c r="AA42" s="59">
        <f>SUM(AA38:AA41)</f>
        <v>18978003996</v>
      </c>
    </row>
    <row r="43" spans="1:27" ht="12.75">
      <c r="A43" s="27" t="s">
        <v>68</v>
      </c>
      <c r="B43" s="33"/>
      <c r="C43" s="54">
        <v>19925756</v>
      </c>
      <c r="D43" s="54">
        <v>0</v>
      </c>
      <c r="E43" s="63">
        <v>416443000</v>
      </c>
      <c r="F43" s="64">
        <v>416443000</v>
      </c>
      <c r="G43" s="64">
        <v>3467000</v>
      </c>
      <c r="H43" s="64">
        <v>3846859</v>
      </c>
      <c r="I43" s="64">
        <v>3409817</v>
      </c>
      <c r="J43" s="64">
        <v>10723676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10723676</v>
      </c>
      <c r="X43" s="64">
        <v>2706000</v>
      </c>
      <c r="Y43" s="64">
        <v>8017676</v>
      </c>
      <c r="Z43" s="65">
        <v>296.29</v>
      </c>
      <c r="AA43" s="54">
        <v>416443000</v>
      </c>
    </row>
    <row r="44" spans="1:27" ht="12.75">
      <c r="A44" s="66" t="s">
        <v>69</v>
      </c>
      <c r="B44" s="33"/>
      <c r="C44" s="67">
        <f aca="true" t="shared" si="4" ref="C44:Y44">+C42-C43</f>
        <v>8478569646</v>
      </c>
      <c r="D44" s="67">
        <f>+D42-D43</f>
        <v>0</v>
      </c>
      <c r="E44" s="68">
        <f t="shared" si="4"/>
        <v>18304479962</v>
      </c>
      <c r="F44" s="69">
        <f t="shared" si="4"/>
        <v>18561560996</v>
      </c>
      <c r="G44" s="69">
        <f t="shared" si="4"/>
        <v>7379238237</v>
      </c>
      <c r="H44" s="69">
        <f t="shared" si="4"/>
        <v>644056203</v>
      </c>
      <c r="I44" s="69">
        <f t="shared" si="4"/>
        <v>2577165356</v>
      </c>
      <c r="J44" s="69">
        <f t="shared" si="4"/>
        <v>10600459796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10600459796</v>
      </c>
      <c r="X44" s="69">
        <f t="shared" si="4"/>
        <v>5951605796</v>
      </c>
      <c r="Y44" s="69">
        <f t="shared" si="4"/>
        <v>4648854000</v>
      </c>
      <c r="Z44" s="70">
        <f>+IF(X44&lt;&gt;0,+(Y44/X44)*100,0)</f>
        <v>78.11091929382212</v>
      </c>
      <c r="AA44" s="67">
        <f>+AA42-AA43</f>
        <v>18561560996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8478569646</v>
      </c>
      <c r="D46" s="59">
        <f>SUM(D44:D45)</f>
        <v>0</v>
      </c>
      <c r="E46" s="60">
        <f t="shared" si="5"/>
        <v>18304479962</v>
      </c>
      <c r="F46" s="61">
        <f t="shared" si="5"/>
        <v>18561560996</v>
      </c>
      <c r="G46" s="61">
        <f t="shared" si="5"/>
        <v>7379238237</v>
      </c>
      <c r="H46" s="61">
        <f t="shared" si="5"/>
        <v>644056203</v>
      </c>
      <c r="I46" s="61">
        <f t="shared" si="5"/>
        <v>2577165356</v>
      </c>
      <c r="J46" s="61">
        <f t="shared" si="5"/>
        <v>10600459796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10600459796</v>
      </c>
      <c r="X46" s="61">
        <f t="shared" si="5"/>
        <v>5951605796</v>
      </c>
      <c r="Y46" s="61">
        <f t="shared" si="5"/>
        <v>4648854000</v>
      </c>
      <c r="Z46" s="62">
        <f>+IF(X46&lt;&gt;0,+(Y46/X46)*100,0)</f>
        <v>78.11091929382212</v>
      </c>
      <c r="AA46" s="59">
        <f>SUM(AA44:AA45)</f>
        <v>18561560996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1</v>
      </c>
      <c r="H47" s="8">
        <v>1</v>
      </c>
      <c r="I47" s="34">
        <v>1</v>
      </c>
      <c r="J47" s="8">
        <v>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3</v>
      </c>
      <c r="X47" s="8"/>
      <c r="Y47" s="8">
        <v>3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8478569646</v>
      </c>
      <c r="D48" s="75">
        <f>SUM(D46:D47)</f>
        <v>0</v>
      </c>
      <c r="E48" s="76">
        <f t="shared" si="6"/>
        <v>18304479962</v>
      </c>
      <c r="F48" s="77">
        <f t="shared" si="6"/>
        <v>18561560996</v>
      </c>
      <c r="G48" s="77">
        <f t="shared" si="6"/>
        <v>7379238238</v>
      </c>
      <c r="H48" s="78">
        <f t="shared" si="6"/>
        <v>644056204</v>
      </c>
      <c r="I48" s="78">
        <f t="shared" si="6"/>
        <v>2577165357</v>
      </c>
      <c r="J48" s="78">
        <f t="shared" si="6"/>
        <v>10600459799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10600459799</v>
      </c>
      <c r="X48" s="78">
        <f t="shared" si="6"/>
        <v>5951605796</v>
      </c>
      <c r="Y48" s="78">
        <f t="shared" si="6"/>
        <v>4648854003</v>
      </c>
      <c r="Z48" s="79">
        <f>+IF(X48&lt;&gt;0,+(Y48/X48)*100,0)</f>
        <v>78.11091934422869</v>
      </c>
      <c r="AA48" s="80">
        <f>SUM(AA46:AA47)</f>
        <v>18561560996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2016-11-18T12:09:58Z</dcterms:created>
  <dcterms:modified xsi:type="dcterms:W3CDTF">2016-11-18T12:09:58Z</dcterms:modified>
  <cp:category/>
  <cp:version/>
  <cp:contentType/>
  <cp:contentStatus/>
</cp:coreProperties>
</file>