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TH" sheetId="1" r:id="rId1"/>
    <sheet name="KZN212" sheetId="2" r:id="rId2"/>
    <sheet name="KZN213" sheetId="3" r:id="rId3"/>
    <sheet name="KZN214" sheetId="4" r:id="rId4"/>
    <sheet name="KZN216" sheetId="5" r:id="rId5"/>
    <sheet name="DC21" sheetId="6" r:id="rId6"/>
    <sheet name="KZN221" sheetId="7" r:id="rId7"/>
    <sheet name="KZN222" sheetId="8" r:id="rId8"/>
    <sheet name="KZN223" sheetId="9" r:id="rId9"/>
    <sheet name="KZN224" sheetId="10" r:id="rId10"/>
    <sheet name="KZN225" sheetId="11" r:id="rId11"/>
    <sheet name="KZN226" sheetId="12" r:id="rId12"/>
    <sheet name="KZN227" sheetId="13" r:id="rId13"/>
    <sheet name="DC22" sheetId="14" r:id="rId14"/>
    <sheet name="KZN235" sheetId="15" r:id="rId15"/>
    <sheet name="KZN237" sheetId="16" r:id="rId16"/>
    <sheet name="KZN238" sheetId="17" r:id="rId17"/>
    <sheet name="DC23" sheetId="18" r:id="rId18"/>
    <sheet name="KZN241" sheetId="19" r:id="rId19"/>
    <sheet name="KZN242" sheetId="20" r:id="rId20"/>
    <sheet name="KZN244" sheetId="21" r:id="rId21"/>
    <sheet name="KZN245" sheetId="22" r:id="rId22"/>
    <sheet name="DC24" sheetId="23" r:id="rId23"/>
    <sheet name="KZN252" sheetId="24" r:id="rId24"/>
    <sheet name="KZN253" sheetId="25" r:id="rId25"/>
    <sheet name="KZN254" sheetId="26" r:id="rId26"/>
    <sheet name="DC25" sheetId="27" r:id="rId27"/>
    <sheet name="KZN261" sheetId="28" r:id="rId28"/>
    <sheet name="KZN262" sheetId="29" r:id="rId29"/>
    <sheet name="KZN263" sheetId="30" r:id="rId30"/>
    <sheet name="KZN265" sheetId="31" r:id="rId31"/>
    <sheet name="KZN266" sheetId="32" r:id="rId32"/>
    <sheet name="DC26" sheetId="33" r:id="rId33"/>
    <sheet name="KZN271" sheetId="34" r:id="rId34"/>
    <sheet name="KZN272" sheetId="35" r:id="rId35"/>
    <sheet name="KZN275" sheetId="36" r:id="rId36"/>
    <sheet name="KZN276" sheetId="37" r:id="rId37"/>
    <sheet name="DC27" sheetId="38" r:id="rId38"/>
    <sheet name="KZN281" sheetId="39" r:id="rId39"/>
    <sheet name="KZN282" sheetId="40" r:id="rId40"/>
    <sheet name="KZN284" sheetId="41" r:id="rId41"/>
    <sheet name="KZN285" sheetId="42" r:id="rId42"/>
    <sheet name="KZN286" sheetId="43" r:id="rId43"/>
    <sheet name="DC28" sheetId="44" r:id="rId44"/>
    <sheet name="KZN291" sheetId="45" r:id="rId45"/>
    <sheet name="KZN292" sheetId="46" r:id="rId46"/>
    <sheet name="KZN293" sheetId="47" r:id="rId47"/>
    <sheet name="KZN294" sheetId="48" r:id="rId48"/>
    <sheet name="DC29" sheetId="49" r:id="rId49"/>
    <sheet name="KZN433" sheetId="50" r:id="rId50"/>
    <sheet name="KZN434" sheetId="51" r:id="rId51"/>
    <sheet name="KZN435" sheetId="52" r:id="rId52"/>
    <sheet name="KZN436" sheetId="53" r:id="rId53"/>
    <sheet name="DC43" sheetId="54" r:id="rId54"/>
    <sheet name="Summary" sheetId="55" r:id="rId55"/>
  </sheets>
  <definedNames>
    <definedName name="_xlnm.Print_Area" localSheetId="5">'DC21'!$A$1:$AA$45</definedName>
    <definedName name="_xlnm.Print_Area" localSheetId="13">'DC22'!$A$1:$AA$45</definedName>
    <definedName name="_xlnm.Print_Area" localSheetId="17">'DC23'!$A$1:$AA$45</definedName>
    <definedName name="_xlnm.Print_Area" localSheetId="22">'DC24'!$A$1:$AA$45</definedName>
    <definedName name="_xlnm.Print_Area" localSheetId="26">'DC25'!$A$1:$AA$45</definedName>
    <definedName name="_xlnm.Print_Area" localSheetId="32">'DC26'!$A$1:$AA$45</definedName>
    <definedName name="_xlnm.Print_Area" localSheetId="37">'DC27'!$A$1:$AA$45</definedName>
    <definedName name="_xlnm.Print_Area" localSheetId="43">'DC28'!$A$1:$AA$45</definedName>
    <definedName name="_xlnm.Print_Area" localSheetId="48">'DC29'!$A$1:$AA$45</definedName>
    <definedName name="_xlnm.Print_Area" localSheetId="53">'DC43'!$A$1:$AA$45</definedName>
    <definedName name="_xlnm.Print_Area" localSheetId="0">'ETH'!$A$1:$AA$45</definedName>
    <definedName name="_xlnm.Print_Area" localSheetId="1">'KZN212'!$A$1:$AA$45</definedName>
    <definedName name="_xlnm.Print_Area" localSheetId="2">'KZN213'!$A$1:$AA$45</definedName>
    <definedName name="_xlnm.Print_Area" localSheetId="3">'KZN214'!$A$1:$AA$45</definedName>
    <definedName name="_xlnm.Print_Area" localSheetId="4">'KZN216'!$A$1:$AA$45</definedName>
    <definedName name="_xlnm.Print_Area" localSheetId="6">'KZN221'!$A$1:$AA$45</definedName>
    <definedName name="_xlnm.Print_Area" localSheetId="7">'KZN222'!$A$1:$AA$45</definedName>
    <definedName name="_xlnm.Print_Area" localSheetId="8">'KZN223'!$A$1:$AA$45</definedName>
    <definedName name="_xlnm.Print_Area" localSheetId="9">'KZN224'!$A$1:$AA$45</definedName>
    <definedName name="_xlnm.Print_Area" localSheetId="10">'KZN225'!$A$1:$AA$45</definedName>
    <definedName name="_xlnm.Print_Area" localSheetId="11">'KZN226'!$A$1:$AA$45</definedName>
    <definedName name="_xlnm.Print_Area" localSheetId="12">'KZN227'!$A$1:$AA$45</definedName>
    <definedName name="_xlnm.Print_Area" localSheetId="14">'KZN235'!$A$1:$AA$45</definedName>
    <definedName name="_xlnm.Print_Area" localSheetId="15">'KZN237'!$A$1:$AA$45</definedName>
    <definedName name="_xlnm.Print_Area" localSheetId="16">'KZN238'!$A$1:$AA$45</definedName>
    <definedName name="_xlnm.Print_Area" localSheetId="18">'KZN241'!$A$1:$AA$45</definedName>
    <definedName name="_xlnm.Print_Area" localSheetId="19">'KZN242'!$A$1:$AA$45</definedName>
    <definedName name="_xlnm.Print_Area" localSheetId="20">'KZN244'!$A$1:$AA$45</definedName>
    <definedName name="_xlnm.Print_Area" localSheetId="21">'KZN245'!$A$1:$AA$45</definedName>
    <definedName name="_xlnm.Print_Area" localSheetId="23">'KZN252'!$A$1:$AA$45</definedName>
    <definedName name="_xlnm.Print_Area" localSheetId="24">'KZN253'!$A$1:$AA$45</definedName>
    <definedName name="_xlnm.Print_Area" localSheetId="25">'KZN254'!$A$1:$AA$45</definedName>
    <definedName name="_xlnm.Print_Area" localSheetId="27">'KZN261'!$A$1:$AA$45</definedName>
    <definedName name="_xlnm.Print_Area" localSheetId="28">'KZN262'!$A$1:$AA$45</definedName>
    <definedName name="_xlnm.Print_Area" localSheetId="29">'KZN263'!$A$1:$AA$45</definedName>
    <definedName name="_xlnm.Print_Area" localSheetId="30">'KZN265'!$A$1:$AA$45</definedName>
    <definedName name="_xlnm.Print_Area" localSheetId="31">'KZN266'!$A$1:$AA$45</definedName>
    <definedName name="_xlnm.Print_Area" localSheetId="33">'KZN271'!$A$1:$AA$45</definedName>
    <definedName name="_xlnm.Print_Area" localSheetId="34">'KZN272'!$A$1:$AA$45</definedName>
    <definedName name="_xlnm.Print_Area" localSheetId="35">'KZN275'!$A$1:$AA$45</definedName>
    <definedName name="_xlnm.Print_Area" localSheetId="36">'KZN276'!$A$1:$AA$45</definedName>
    <definedName name="_xlnm.Print_Area" localSheetId="38">'KZN281'!$A$1:$AA$45</definedName>
    <definedName name="_xlnm.Print_Area" localSheetId="39">'KZN282'!$A$1:$AA$45</definedName>
    <definedName name="_xlnm.Print_Area" localSheetId="40">'KZN284'!$A$1:$AA$45</definedName>
    <definedName name="_xlnm.Print_Area" localSheetId="41">'KZN285'!$A$1:$AA$45</definedName>
    <definedName name="_xlnm.Print_Area" localSheetId="42">'KZN286'!$A$1:$AA$45</definedName>
    <definedName name="_xlnm.Print_Area" localSheetId="44">'KZN291'!$A$1:$AA$45</definedName>
    <definedName name="_xlnm.Print_Area" localSheetId="45">'KZN292'!$A$1:$AA$45</definedName>
    <definedName name="_xlnm.Print_Area" localSheetId="46">'KZN293'!$A$1:$AA$45</definedName>
    <definedName name="_xlnm.Print_Area" localSheetId="47">'KZN294'!$A$1:$AA$45</definedName>
    <definedName name="_xlnm.Print_Area" localSheetId="49">'KZN433'!$A$1:$AA$45</definedName>
    <definedName name="_xlnm.Print_Area" localSheetId="50">'KZN434'!$A$1:$AA$45</definedName>
    <definedName name="_xlnm.Print_Area" localSheetId="51">'KZN435'!$A$1:$AA$45</definedName>
    <definedName name="_xlnm.Print_Area" localSheetId="52">'KZN436'!$A$1:$AA$45</definedName>
    <definedName name="_xlnm.Print_Area" localSheetId="54">'Summary'!$A$1:$AA$45</definedName>
  </definedNames>
  <calcPr calcMode="manual" fullCalcOnLoad="1"/>
</workbook>
</file>

<file path=xl/sharedStrings.xml><?xml version="1.0" encoding="utf-8"?>
<sst xmlns="http://schemas.openxmlformats.org/spreadsheetml/2006/main" count="3905" uniqueCount="125">
  <si>
    <t>Kwazulu-Natal: eThekwini(ETH) - Table C5 Quarterly Budget Statement - Capital Expenditure by Standard Classification and Funding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</si>
  <si>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</si>
  <si>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</si>
  <si>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</si>
  <si>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</si>
  <si>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</si>
  <si>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</si>
  <si>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</si>
  <si>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</si>
  <si>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</si>
  <si>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</si>
  <si>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</si>
  <si>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</si>
  <si>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</si>
  <si>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</si>
  <si>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</si>
  <si>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</si>
  <si>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</si>
  <si>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</si>
  <si>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</si>
  <si>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</si>
  <si>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</si>
  <si>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</si>
  <si>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</si>
  <si>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</si>
  <si>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</si>
  <si>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</si>
  <si>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</si>
  <si>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</si>
  <si>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</si>
  <si>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</si>
  <si>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</si>
  <si>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</si>
  <si>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</si>
  <si>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</si>
  <si>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</si>
  <si>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</si>
  <si>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</si>
  <si>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</si>
  <si>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</si>
  <si>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</si>
  <si>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</si>
  <si>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</si>
  <si>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</si>
  <si>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</si>
  <si>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</si>
  <si>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</si>
  <si>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</si>
  <si>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</si>
  <si>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</si>
  <si>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</si>
  <si>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</si>
  <si>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</si>
  <si>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</si>
  <si>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</si>
  <si>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</si>
  <si>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</si>
  <si>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</si>
  <si>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</si>
  <si>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</si>
  <si>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</si>
  <si>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</si>
  <si>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</si>
  <si>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</si>
  <si>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</si>
  <si>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Kwazulu-Natal: Umdoni(KZN212) - Table C5 Quarterly Budget Statement - Capital Expenditure by Standard Classification and Funding for 1st Quarter ended 30 September 2016 (Figures Finalised as at 2016/11/02)</t>
  </si>
  <si>
    <t>Kwazulu-Natal: Umzumbe(KZN213) - Table C5 Quarterly Budget Statement - Capital Expenditure by Standard Classification and Funding for 1st Quarter ended 30 September 2016 (Figures Finalised as at 2016/11/02)</t>
  </si>
  <si>
    <t>Kwazulu-Natal: uMuziwabantu(KZN214) - Table C5 Quarterly Budget Statement - Capital Expenditure by Standard Classification and Funding for 1st Quarter ended 30 September 2016 (Figures Finalised as at 2016/11/02)</t>
  </si>
  <si>
    <t>Kwazulu-Natal: Ray Nkonyeni(KZN216) - Table C5 Quarterly Budget Statement - Capital Expenditure by Standard Classification and Funding for 1st Quarter ended 30 September 2016 (Figures Finalised as at 2016/11/02)</t>
  </si>
  <si>
    <t>Kwazulu-Natal: Ugu(DC21) - Table C5 Quarterly Budget Statement - Capital Expenditure by Standard Classification and Funding for 1st Quarter ended 30 September 2016 (Figures Finalised as at 2016/11/02)</t>
  </si>
  <si>
    <t>Kwazulu-Natal: uMshwathi(KZN221) - Table C5 Quarterly Budget Statement - Capital Expenditure by Standard Classification and Funding for 1st Quarter ended 30 September 2016 (Figures Finalised as at 2016/11/02)</t>
  </si>
  <si>
    <t>Kwazulu-Natal: uMngeni(KZN222) - Table C5 Quarterly Budget Statement - Capital Expenditure by Standard Classification and Funding for 1st Quarter ended 30 September 2016 (Figures Finalised as at 2016/11/02)</t>
  </si>
  <si>
    <t>Kwazulu-Natal: Mpofana(KZN223) - Table C5 Quarterly Budget Statement - Capital Expenditure by Standard Classification and Funding for 1st Quarter ended 30 September 2016 (Figures Finalised as at 2016/11/02)</t>
  </si>
  <si>
    <t>Kwazulu-Natal: Impendle(KZN224) - Table C5 Quarterly Budget Statement - Capital Expenditure by Standard Classification and Funding for 1st Quarter ended 30 September 2016 (Figures Finalised as at 2016/11/02)</t>
  </si>
  <si>
    <t>Kwazulu-Natal: Msunduzi(KZN225) - Table C5 Quarterly Budget Statement - Capital Expenditure by Standard Classification and Funding for 1st Quarter ended 30 September 2016 (Figures Finalised as at 2016/11/02)</t>
  </si>
  <si>
    <t>Kwazulu-Natal: Mkhambathini(KZN226) - Table C5 Quarterly Budget Statement - Capital Expenditure by Standard Classification and Funding for 1st Quarter ended 30 September 2016 (Figures Finalised as at 2016/11/02)</t>
  </si>
  <si>
    <t>Kwazulu-Natal: Richmond(KZN227) - Table C5 Quarterly Budget Statement - Capital Expenditure by Standard Classification and Funding for 1st Quarter ended 30 September 2016 (Figures Finalised as at 2016/11/02)</t>
  </si>
  <si>
    <t>Kwazulu-Natal: uMgungundlovu(DC22) - Table C5 Quarterly Budget Statement - Capital Expenditure by Standard Classification and Funding for 1st Quarter ended 30 September 2016 (Figures Finalised as at 2016/11/02)</t>
  </si>
  <si>
    <t>Kwazulu-Natal: Okhahlamba(KZN235) - Table C5 Quarterly Budget Statement - Capital Expenditure by Standard Classification and Funding for 1st Quarter ended 30 September 2016 (Figures Finalised as at 2016/11/02)</t>
  </si>
  <si>
    <t>Kwazulu-Natal: Inkosi Langalibalele(KZN237) - Table C5 Quarterly Budget Statement - Capital Expenditure by Standard Classification and Funding for 1st Quarter ended 30 September 2016 (Figures Finalised as at 2016/11/02)</t>
  </si>
  <si>
    <t>Kwazulu-Natal: Alfred Duma(KZN238) - Table C5 Quarterly Budget Statement - Capital Expenditure by Standard Classification and Funding for 1st Quarter ended 30 September 2016 (Figures Finalised as at 2016/11/02)</t>
  </si>
  <si>
    <t>Kwazulu-Natal: Uthukela(DC23) - Table C5 Quarterly Budget Statement - Capital Expenditure by Standard Classification and Funding for 1st Quarter ended 30 September 2016 (Figures Finalised as at 2016/11/02)</t>
  </si>
  <si>
    <t>Kwazulu-Natal: Endumeni(KZN241) - Table C5 Quarterly Budget Statement - Capital Expenditure by Standard Classification and Funding for 1st Quarter ended 30 September 2016 (Figures Finalised as at 2016/11/02)</t>
  </si>
  <si>
    <t>Kwazulu-Natal: Nquthu(KZN242) - Table C5 Quarterly Budget Statement - Capital Expenditure by Standard Classification and Funding for 1st Quarter ended 30 September 2016 (Figures Finalised as at 2016/11/02)</t>
  </si>
  <si>
    <t>Kwazulu-Natal: Msinga(KZN244) - Table C5 Quarterly Budget Statement - Capital Expenditure by Standard Classification and Funding for 1st Quarter ended 30 September 2016 (Figures Finalised as at 2016/11/02)</t>
  </si>
  <si>
    <t>Kwazulu-Natal: Umvoti(KZN245) - Table C5 Quarterly Budget Statement - Capital Expenditure by Standard Classification and Funding for 1st Quarter ended 30 September 2016 (Figures Finalised as at 2016/11/02)</t>
  </si>
  <si>
    <t>Kwazulu-Natal: Umzinyathi(DC24) - Table C5 Quarterly Budget Statement - Capital Expenditure by Standard Classification and Funding for 1st Quarter ended 30 September 2016 (Figures Finalised as at 2016/11/02)</t>
  </si>
  <si>
    <t>Kwazulu-Natal: Newcastle(KZN252) - Table C5 Quarterly Budget Statement - Capital Expenditure by Standard Classification and Funding for 1st Quarter ended 30 September 2016 (Figures Finalised as at 2016/11/02)</t>
  </si>
  <si>
    <t>Kwazulu-Natal: eMadlangeni(KZN253) - Table C5 Quarterly Budget Statement - Capital Expenditure by Standard Classification and Funding for 1st Quarter ended 30 September 2016 (Figures Finalised as at 2016/11/02)</t>
  </si>
  <si>
    <t>Kwazulu-Natal: Dannhauser(KZN254) - Table C5 Quarterly Budget Statement - Capital Expenditure by Standard Classification and Funding for 1st Quarter ended 30 September 2016 (Figures Finalised as at 2016/11/02)</t>
  </si>
  <si>
    <t>Kwazulu-Natal: Amajuba(DC25) - Table C5 Quarterly Budget Statement - Capital Expenditure by Standard Classification and Funding for 1st Quarter ended 30 September 2016 (Figures Finalised as at 2016/11/02)</t>
  </si>
  <si>
    <t>Kwazulu-Natal: eDumbe(KZN261) - Table C5 Quarterly Budget Statement - Capital Expenditure by Standard Classification and Funding for 1st Quarter ended 30 September 2016 (Figures Finalised as at 2016/11/02)</t>
  </si>
  <si>
    <t>Kwazulu-Natal: uPhongolo(KZN262) - Table C5 Quarterly Budget Statement - Capital Expenditure by Standard Classification and Funding for 1st Quarter ended 30 September 2016 (Figures Finalised as at 2016/11/02)</t>
  </si>
  <si>
    <t>Kwazulu-Natal: Abaqulusi(KZN263) - Table C5 Quarterly Budget Statement - Capital Expenditure by Standard Classification and Funding for 1st Quarter ended 30 September 2016 (Figures Finalised as at 2016/11/02)</t>
  </si>
  <si>
    <t>Kwazulu-Natal: Nongoma(KZN265) - Table C5 Quarterly Budget Statement - Capital Expenditure by Standard Classification and Funding for 1st Quarter ended 30 September 2016 (Figures Finalised as at 2016/11/02)</t>
  </si>
  <si>
    <t>Kwazulu-Natal: Ulundi(KZN266) - Table C5 Quarterly Budget Statement - Capital Expenditure by Standard Classification and Funding for 1st Quarter ended 30 September 2016 (Figures Finalised as at 2016/11/02)</t>
  </si>
  <si>
    <t>Kwazulu-Natal: Zululand(DC26) - Table C5 Quarterly Budget Statement - Capital Expenditure by Standard Classification and Funding for 1st Quarter ended 30 September 2016 (Figures Finalised as at 2016/11/02)</t>
  </si>
  <si>
    <t>Kwazulu-Natal: Umhlabuyalingana(KZN271) - Table C5 Quarterly Budget Statement - Capital Expenditure by Standard Classification and Funding for 1st Quarter ended 30 September 2016 (Figures Finalised as at 2016/11/02)</t>
  </si>
  <si>
    <t>Kwazulu-Natal: Jozini(KZN272) - Table C5 Quarterly Budget Statement - Capital Expenditure by Standard Classification and Funding for 1st Quarter ended 30 September 2016 (Figures Finalised as at 2016/11/02)</t>
  </si>
  <si>
    <t>Kwazulu-Natal: Mtubatuba(KZN275) - Table C5 Quarterly Budget Statement - Capital Expenditure by Standard Classification and Funding for 1st Quarter ended 30 September 2016 (Figures Finalised as at 2016/11/02)</t>
  </si>
  <si>
    <t>Kwazulu-Natal: The New Big 5 False Bay(KZN276) - Table C5 Quarterly Budget Statement - Capital Expenditure by Standard Classification and Funding for 1st Quarter ended 30 September 2016 (Figures Finalised as at 2016/11/02)</t>
  </si>
  <si>
    <t>Kwazulu-Natal: Umkhanyakude(DC27) - Table C5 Quarterly Budget Statement - Capital Expenditure by Standard Classification and Funding for 1st Quarter ended 30 September 2016 (Figures Finalised as at 2016/11/02)</t>
  </si>
  <si>
    <t>Kwazulu-Natal: Mfolozi(KZN281) - Table C5 Quarterly Budget Statement - Capital Expenditure by Standard Classification and Funding for 1st Quarter ended 30 September 2016 (Figures Finalised as at 2016/11/02)</t>
  </si>
  <si>
    <t>Kwazulu-Natal: uMhlathuze(KZN282) - Table C5 Quarterly Budget Statement - Capital Expenditure by Standard Classification and Funding for 1st Quarter ended 30 September 2016 (Figures Finalised as at 2016/11/02)</t>
  </si>
  <si>
    <t>Kwazulu-Natal: uMlalazi(KZN284) - Table C5 Quarterly Budget Statement - Capital Expenditure by Standard Classification and Funding for 1st Quarter ended 30 September 2016 (Figures Finalised as at 2016/11/02)</t>
  </si>
  <si>
    <t>Kwazulu-Natal: Mthonjaneni(KZN285) - Table C5 Quarterly Budget Statement - Capital Expenditure by Standard Classification and Funding for 1st Quarter ended 30 September 2016 (Figures Finalised as at 2016/11/02)</t>
  </si>
  <si>
    <t>Kwazulu-Natal: Nkandla(KZN286) - Table C5 Quarterly Budget Statement - Capital Expenditure by Standard Classification and Funding for 1st Quarter ended 30 September 2016 (Figures Finalised as at 2016/11/02)</t>
  </si>
  <si>
    <t>Kwazulu-Natal: King Cetshwayo(DC28) - Table C5 Quarterly Budget Statement - Capital Expenditure by Standard Classification and Funding for 1st Quarter ended 30 September 2016 (Figures Finalised as at 2016/11/02)</t>
  </si>
  <si>
    <t>Kwazulu-Natal: Mandeni(KZN291) - Table C5 Quarterly Budget Statement - Capital Expenditure by Standard Classification and Funding for 1st Quarter ended 30 September 2016 (Figures Finalised as at 2016/11/02)</t>
  </si>
  <si>
    <t>Kwazulu-Natal: KwaDukuza(KZN292) - Table C5 Quarterly Budget Statement - Capital Expenditure by Standard Classification and Funding for 1st Quarter ended 30 September 2016 (Figures Finalised as at 2016/11/02)</t>
  </si>
  <si>
    <t>Kwazulu-Natal: Ndwedwe(KZN293) - Table C5 Quarterly Budget Statement - Capital Expenditure by Standard Classification and Funding for 1st Quarter ended 30 September 2016 (Figures Finalised as at 2016/11/02)</t>
  </si>
  <si>
    <t>Kwazulu-Natal: Maphumulo(KZN294) - Table C5 Quarterly Budget Statement - Capital Expenditure by Standard Classification and Funding for 1st Quarter ended 30 September 2016 (Figures Finalised as at 2016/11/02)</t>
  </si>
  <si>
    <t>Kwazulu-Natal: iLembe(DC29) - Table C5 Quarterly Budget Statement - Capital Expenditure by Standard Classification and Funding for 1st Quarter ended 30 September 2016 (Figures Finalised as at 2016/11/02)</t>
  </si>
  <si>
    <t>Kwazulu-Natal: Greater Kokstad(KZN433) - Table C5 Quarterly Budget Statement - Capital Expenditure by Standard Classification and Funding for 1st Quarter ended 30 September 2016 (Figures Finalised as at 2016/11/02)</t>
  </si>
  <si>
    <t>Kwazulu-Natal: Ubuhlebezwe(KZN434) - Table C5 Quarterly Budget Statement - Capital Expenditure by Standard Classification and Funding for 1st Quarter ended 30 September 2016 (Figures Finalised as at 2016/11/02)</t>
  </si>
  <si>
    <t>Kwazulu-Natal: Umzimkhulu(KZN435) - Table C5 Quarterly Budget Statement - Capital Expenditure by Standard Classification and Funding for 1st Quarter ended 30 September 2016 (Figures Finalised as at 2016/11/02)</t>
  </si>
  <si>
    <t>Kwazulu-Natal: Dr Nkosazana Dlamini Zuma(KZN436) - Table C5 Quarterly Budget Statement - Capital Expenditure by Standard Classification and Funding for 1st Quarter ended 30 September 2016 (Figures Finalised as at 2016/11/02)</t>
  </si>
  <si>
    <t>Kwazulu-Natal: Harry Gwala(DC43) - Table C5 Quarterly Budget Statement - Capital Expenditure by Standard Classification and Funding for 1st Quarter ended 30 September 2016 (Figures Finalised as at 2016/11/02)</t>
  </si>
  <si>
    <t>Summary - Table C5 Quarterly Budget Statement - Capital Expenditure by Standard Classification and Funding for 1st Quarter ended 30 September 2016 (Figures Finalised as at 2016/11/02)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</si>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</sst>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0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0" fontId="23" fillId="0" borderId="12" xfId="0" applyNumberFormat="1" applyFont="1" applyFill="1" applyBorder="1" applyAlignment="1" applyProtection="1">
      <alignment/>
      <protection/>
    </xf>
    <xf numFmtId="170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170" fontId="21" fillId="0" borderId="15" xfId="0" applyNumberFormat="1" applyFont="1" applyFill="1" applyBorder="1" applyAlignment="1" applyProtection="1">
      <alignment/>
      <protection/>
    </xf>
    <xf numFmtId="0" fontId="26" fillId="0" borderId="16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172" fontId="21" fillId="0" borderId="17" xfId="0" applyNumberFormat="1" applyFont="1" applyFill="1" applyBorder="1" applyAlignment="1" applyProtection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7" xfId="42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20" xfId="0" applyNumberFormat="1" applyFont="1" applyFill="1" applyBorder="1" applyAlignment="1" applyProtection="1">
      <alignment/>
      <protection/>
    </xf>
    <xf numFmtId="172" fontId="21" fillId="0" borderId="15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1" xfId="42" applyNumberFormat="1" applyFont="1" applyFill="1" applyBorder="1" applyAlignment="1" applyProtection="1">
      <alignment/>
      <protection/>
    </xf>
    <xf numFmtId="172" fontId="21" fillId="0" borderId="21" xfId="0" applyNumberFormat="1" applyFont="1" applyFill="1" applyBorder="1" applyAlignment="1" applyProtection="1">
      <alignment/>
      <protection/>
    </xf>
    <xf numFmtId="172" fontId="21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lef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 horizontal="center"/>
      <protection/>
    </xf>
    <xf numFmtId="172" fontId="21" fillId="0" borderId="24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170" fontId="21" fillId="0" borderId="10" xfId="0" applyNumberFormat="1" applyFont="1" applyBorder="1" applyAlignment="1" applyProtection="1">
      <alignment horizontal="center"/>
      <protection/>
    </xf>
    <xf numFmtId="172" fontId="21" fillId="0" borderId="35" xfId="0" applyNumberFormat="1" applyFont="1" applyBorder="1" applyAlignment="1" applyProtection="1">
      <alignment horizontal="center"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0" fontId="21" fillId="0" borderId="14" xfId="0" applyNumberFormat="1" applyFont="1" applyFill="1" applyBorder="1" applyAlignment="1" applyProtection="1">
      <alignment/>
      <protection/>
    </xf>
    <xf numFmtId="172" fontId="21" fillId="0" borderId="36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 indent="2"/>
      <protection/>
    </xf>
    <xf numFmtId="0" fontId="23" fillId="0" borderId="11" xfId="0" applyFont="1" applyFill="1" applyBorder="1" applyAlignment="1" applyProtection="1">
      <alignment horizontal="left" indent="2"/>
      <protection/>
    </xf>
    <xf numFmtId="0" fontId="21" fillId="0" borderId="11" xfId="0" applyFont="1" applyFill="1" applyBorder="1" applyAlignment="1" applyProtection="1">
      <alignment horizontal="left" indent="1"/>
      <protection/>
    </xf>
    <xf numFmtId="0" fontId="21" fillId="0" borderId="11" xfId="0" applyFont="1" applyBorder="1" applyAlignment="1" applyProtection="1">
      <alignment horizontal="left" indent="1"/>
      <protection/>
    </xf>
    <xf numFmtId="0" fontId="21" fillId="0" borderId="13" xfId="0" applyFont="1" applyBorder="1" applyAlignment="1" applyProtection="1">
      <alignment/>
      <protection/>
    </xf>
    <xf numFmtId="172" fontId="21" fillId="0" borderId="33" xfId="0" applyNumberFormat="1" applyFont="1" applyBorder="1" applyAlignment="1" applyProtection="1">
      <alignment/>
      <protection/>
    </xf>
    <xf numFmtId="172" fontId="21" fillId="0" borderId="32" xfId="0" applyNumberFormat="1" applyFont="1" applyBorder="1" applyAlignment="1" applyProtection="1">
      <alignment/>
      <protection/>
    </xf>
    <xf numFmtId="172" fontId="21" fillId="0" borderId="14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/>
    </xf>
    <xf numFmtId="172" fontId="21" fillId="0" borderId="36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384182000</v>
      </c>
      <c r="F5" s="18">
        <f t="shared" si="0"/>
        <v>384182000</v>
      </c>
      <c r="G5" s="18">
        <f t="shared" si="0"/>
        <v>2360000</v>
      </c>
      <c r="H5" s="18">
        <f t="shared" si="0"/>
        <v>6325000</v>
      </c>
      <c r="I5" s="18">
        <f t="shared" si="0"/>
        <v>21630000</v>
      </c>
      <c r="J5" s="18">
        <f t="shared" si="0"/>
        <v>30315000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30315000</v>
      </c>
      <c r="X5" s="18">
        <f t="shared" si="0"/>
        <v>59548210</v>
      </c>
      <c r="Y5" s="18">
        <f t="shared" si="0"/>
        <v>-29233210</v>
      </c>
      <c r="Z5" s="4">
        <f>+IF(X5&lt;&gt;0,+(Y5/X5)*100,0)</f>
        <v>-49.09166875041248</v>
      </c>
      <c r="AA5" s="16">
        <f>SUM(AA6:AA8)</f>
        <v>384182000</v>
      </c>
    </row>
    <row r="6" spans="1:27" ht="12.75">
      <c r="A6" s="5" t="s">
        <v>32</v>
      </c>
      <c r="B6" s="3"/>
      <c r="C6" s="19"/>
      <c r="D6" s="19"/>
      <c r="E6" s="20">
        <v>25600000</v>
      </c>
      <c r="F6" s="21">
        <v>25600000</v>
      </c>
      <c r="G6" s="21">
        <v>107000</v>
      </c>
      <c r="H6" s="21">
        <v>1480000</v>
      </c>
      <c r="I6" s="21">
        <v>6117000</v>
      </c>
      <c r="J6" s="21">
        <v>7704000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7704000</v>
      </c>
      <c r="X6" s="21">
        <v>3968000</v>
      </c>
      <c r="Y6" s="21">
        <v>3736000</v>
      </c>
      <c r="Z6" s="6">
        <v>94.15</v>
      </c>
      <c r="AA6" s="28">
        <v>25600000</v>
      </c>
    </row>
    <row r="7" spans="1:27" ht="12.75">
      <c r="A7" s="5" t="s">
        <v>33</v>
      </c>
      <c r="B7" s="3"/>
      <c r="C7" s="22"/>
      <c r="D7" s="22"/>
      <c r="E7" s="23">
        <v>236439000</v>
      </c>
      <c r="F7" s="24">
        <v>236439000</v>
      </c>
      <c r="G7" s="24">
        <v>330000</v>
      </c>
      <c r="H7" s="24">
        <v>2387000</v>
      </c>
      <c r="I7" s="24">
        <v>13074000</v>
      </c>
      <c r="J7" s="24">
        <v>15791000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15791000</v>
      </c>
      <c r="X7" s="24">
        <v>36648045</v>
      </c>
      <c r="Y7" s="24">
        <v>-20857045</v>
      </c>
      <c r="Z7" s="7">
        <v>-56.91</v>
      </c>
      <c r="AA7" s="29">
        <v>236439000</v>
      </c>
    </row>
    <row r="8" spans="1:27" ht="12.75">
      <c r="A8" s="5" t="s">
        <v>34</v>
      </c>
      <c r="B8" s="3"/>
      <c r="C8" s="19"/>
      <c r="D8" s="19"/>
      <c r="E8" s="20">
        <v>122143000</v>
      </c>
      <c r="F8" s="21">
        <v>122143000</v>
      </c>
      <c r="G8" s="21">
        <v>1923000</v>
      </c>
      <c r="H8" s="21">
        <v>2458000</v>
      </c>
      <c r="I8" s="21">
        <v>2439000</v>
      </c>
      <c r="J8" s="21">
        <v>6820000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6820000</v>
      </c>
      <c r="X8" s="21">
        <v>18932165</v>
      </c>
      <c r="Y8" s="21">
        <v>-12112165</v>
      </c>
      <c r="Z8" s="6">
        <v>-63.98</v>
      </c>
      <c r="AA8" s="28">
        <v>122143000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1667591000</v>
      </c>
      <c r="F9" s="18">
        <f t="shared" si="1"/>
        <v>1667591000</v>
      </c>
      <c r="G9" s="18">
        <f t="shared" si="1"/>
        <v>2906000</v>
      </c>
      <c r="H9" s="18">
        <f t="shared" si="1"/>
        <v>131513000</v>
      </c>
      <c r="I9" s="18">
        <f t="shared" si="1"/>
        <v>156471000</v>
      </c>
      <c r="J9" s="18">
        <f t="shared" si="1"/>
        <v>290890000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290890000</v>
      </c>
      <c r="X9" s="18">
        <f t="shared" si="1"/>
        <v>258476605</v>
      </c>
      <c r="Y9" s="18">
        <f t="shared" si="1"/>
        <v>32413395</v>
      </c>
      <c r="Z9" s="4">
        <f>+IF(X9&lt;&gt;0,+(Y9/X9)*100,0)</f>
        <v>12.540165869170247</v>
      </c>
      <c r="AA9" s="30">
        <f>SUM(AA10:AA14)</f>
        <v>1667591000</v>
      </c>
    </row>
    <row r="10" spans="1:27" ht="12.75">
      <c r="A10" s="5" t="s">
        <v>36</v>
      </c>
      <c r="B10" s="3"/>
      <c r="C10" s="19"/>
      <c r="D10" s="19"/>
      <c r="E10" s="20">
        <v>304859000</v>
      </c>
      <c r="F10" s="21">
        <v>304859000</v>
      </c>
      <c r="G10" s="21">
        <v>1551000</v>
      </c>
      <c r="H10" s="21"/>
      <c r="I10" s="21">
        <v>20226000</v>
      </c>
      <c r="J10" s="21">
        <v>21777000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21777000</v>
      </c>
      <c r="X10" s="21">
        <v>47253145</v>
      </c>
      <c r="Y10" s="21">
        <v>-25476145</v>
      </c>
      <c r="Z10" s="6">
        <v>-53.91</v>
      </c>
      <c r="AA10" s="28">
        <v>304859000</v>
      </c>
    </row>
    <row r="11" spans="1:27" ht="12.75">
      <c r="A11" s="5" t="s">
        <v>37</v>
      </c>
      <c r="B11" s="3"/>
      <c r="C11" s="19"/>
      <c r="D11" s="19"/>
      <c r="E11" s="20">
        <v>48088000</v>
      </c>
      <c r="F11" s="21">
        <v>48088000</v>
      </c>
      <c r="G11" s="21"/>
      <c r="H11" s="21"/>
      <c r="I11" s="21">
        <v>8042000</v>
      </c>
      <c r="J11" s="21">
        <v>8042000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8042000</v>
      </c>
      <c r="X11" s="21">
        <v>7453640</v>
      </c>
      <c r="Y11" s="21">
        <v>588360</v>
      </c>
      <c r="Z11" s="6">
        <v>7.89</v>
      </c>
      <c r="AA11" s="28">
        <v>48088000</v>
      </c>
    </row>
    <row r="12" spans="1:27" ht="12.75">
      <c r="A12" s="5" t="s">
        <v>38</v>
      </c>
      <c r="B12" s="3"/>
      <c r="C12" s="19"/>
      <c r="D12" s="19"/>
      <c r="E12" s="20">
        <v>79303000</v>
      </c>
      <c r="F12" s="21">
        <v>79303000</v>
      </c>
      <c r="G12" s="21"/>
      <c r="H12" s="21">
        <v>995000</v>
      </c>
      <c r="I12" s="21">
        <v>2041000</v>
      </c>
      <c r="J12" s="21">
        <v>3036000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3036000</v>
      </c>
      <c r="X12" s="21">
        <v>12291965</v>
      </c>
      <c r="Y12" s="21">
        <v>-9255965</v>
      </c>
      <c r="Z12" s="6">
        <v>-75.3</v>
      </c>
      <c r="AA12" s="28">
        <v>79303000</v>
      </c>
    </row>
    <row r="13" spans="1:27" ht="12.75">
      <c r="A13" s="5" t="s">
        <v>39</v>
      </c>
      <c r="B13" s="3"/>
      <c r="C13" s="19"/>
      <c r="D13" s="19"/>
      <c r="E13" s="20">
        <v>1200400000</v>
      </c>
      <c r="F13" s="21">
        <v>1200400000</v>
      </c>
      <c r="G13" s="21">
        <v>1351000</v>
      </c>
      <c r="H13" s="21">
        <v>130034000</v>
      </c>
      <c r="I13" s="21">
        <v>123968000</v>
      </c>
      <c r="J13" s="21">
        <v>255353000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255353000</v>
      </c>
      <c r="X13" s="21">
        <v>186062000</v>
      </c>
      <c r="Y13" s="21">
        <v>69291000</v>
      </c>
      <c r="Z13" s="6">
        <v>37.24</v>
      </c>
      <c r="AA13" s="28">
        <v>1200400000</v>
      </c>
    </row>
    <row r="14" spans="1:27" ht="12.75">
      <c r="A14" s="5" t="s">
        <v>40</v>
      </c>
      <c r="B14" s="3"/>
      <c r="C14" s="22"/>
      <c r="D14" s="22"/>
      <c r="E14" s="23">
        <v>34941000</v>
      </c>
      <c r="F14" s="24">
        <v>34941000</v>
      </c>
      <c r="G14" s="24">
        <v>4000</v>
      </c>
      <c r="H14" s="24">
        <v>484000</v>
      </c>
      <c r="I14" s="24">
        <v>2194000</v>
      </c>
      <c r="J14" s="24">
        <v>2682000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2682000</v>
      </c>
      <c r="X14" s="24">
        <v>5415855</v>
      </c>
      <c r="Y14" s="24">
        <v>-2733855</v>
      </c>
      <c r="Z14" s="7">
        <v>-50.48</v>
      </c>
      <c r="AA14" s="29">
        <v>34941000</v>
      </c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2357173000</v>
      </c>
      <c r="F15" s="18">
        <f t="shared" si="2"/>
        <v>2357173000</v>
      </c>
      <c r="G15" s="18">
        <f t="shared" si="2"/>
        <v>118330000</v>
      </c>
      <c r="H15" s="18">
        <f t="shared" si="2"/>
        <v>160281000</v>
      </c>
      <c r="I15" s="18">
        <f t="shared" si="2"/>
        <v>53388000</v>
      </c>
      <c r="J15" s="18">
        <f t="shared" si="2"/>
        <v>331999000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331999000</v>
      </c>
      <c r="X15" s="18">
        <f t="shared" si="2"/>
        <v>365361660</v>
      </c>
      <c r="Y15" s="18">
        <f t="shared" si="2"/>
        <v>-33362660</v>
      </c>
      <c r="Z15" s="4">
        <f>+IF(X15&lt;&gt;0,+(Y15/X15)*100,0)</f>
        <v>-9.131406946202292</v>
      </c>
      <c r="AA15" s="30">
        <f>SUM(AA16:AA18)</f>
        <v>2357173000</v>
      </c>
    </row>
    <row r="16" spans="1:27" ht="12.75">
      <c r="A16" s="5" t="s">
        <v>42</v>
      </c>
      <c r="B16" s="3"/>
      <c r="C16" s="19"/>
      <c r="D16" s="19"/>
      <c r="E16" s="20">
        <v>266102000</v>
      </c>
      <c r="F16" s="21">
        <v>266102000</v>
      </c>
      <c r="G16" s="21">
        <v>2347000</v>
      </c>
      <c r="H16" s="21">
        <v>8864000</v>
      </c>
      <c r="I16" s="21">
        <v>6595000</v>
      </c>
      <c r="J16" s="21">
        <v>17806000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17806000</v>
      </c>
      <c r="X16" s="21">
        <v>41245810</v>
      </c>
      <c r="Y16" s="21">
        <v>-23439810</v>
      </c>
      <c r="Z16" s="6">
        <v>-56.83</v>
      </c>
      <c r="AA16" s="28">
        <v>266102000</v>
      </c>
    </row>
    <row r="17" spans="1:27" ht="12.75">
      <c r="A17" s="5" t="s">
        <v>43</v>
      </c>
      <c r="B17" s="3"/>
      <c r="C17" s="19"/>
      <c r="D17" s="19"/>
      <c r="E17" s="20">
        <v>2091071000</v>
      </c>
      <c r="F17" s="21">
        <v>2091071000</v>
      </c>
      <c r="G17" s="21">
        <v>115983000</v>
      </c>
      <c r="H17" s="21">
        <v>151417000</v>
      </c>
      <c r="I17" s="21">
        <v>46793000</v>
      </c>
      <c r="J17" s="21">
        <v>314193000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314193000</v>
      </c>
      <c r="X17" s="21">
        <v>324115850</v>
      </c>
      <c r="Y17" s="21">
        <v>-9922850</v>
      </c>
      <c r="Z17" s="6">
        <v>-3.06</v>
      </c>
      <c r="AA17" s="28">
        <v>2091071000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2195944000</v>
      </c>
      <c r="F19" s="18">
        <f t="shared" si="3"/>
        <v>2195944000</v>
      </c>
      <c r="G19" s="18">
        <f t="shared" si="3"/>
        <v>19341000</v>
      </c>
      <c r="H19" s="18">
        <f t="shared" si="3"/>
        <v>134087000</v>
      </c>
      <c r="I19" s="18">
        <f t="shared" si="3"/>
        <v>135107000</v>
      </c>
      <c r="J19" s="18">
        <f t="shared" si="3"/>
        <v>288535000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288535000</v>
      </c>
      <c r="X19" s="18">
        <f t="shared" si="3"/>
        <v>340371475</v>
      </c>
      <c r="Y19" s="18">
        <f t="shared" si="3"/>
        <v>-51836475</v>
      </c>
      <c r="Z19" s="4">
        <f>+IF(X19&lt;&gt;0,+(Y19/X19)*100,0)</f>
        <v>-15.229382838265163</v>
      </c>
      <c r="AA19" s="30">
        <f>SUM(AA20:AA23)</f>
        <v>2195944000</v>
      </c>
    </row>
    <row r="20" spans="1:27" ht="12.75">
      <c r="A20" s="5" t="s">
        <v>46</v>
      </c>
      <c r="B20" s="3"/>
      <c r="C20" s="19"/>
      <c r="D20" s="19"/>
      <c r="E20" s="20">
        <v>666147000</v>
      </c>
      <c r="F20" s="21">
        <v>666147000</v>
      </c>
      <c r="G20" s="21">
        <v>17157000</v>
      </c>
      <c r="H20" s="21">
        <v>15705000</v>
      </c>
      <c r="I20" s="21">
        <v>41666000</v>
      </c>
      <c r="J20" s="21">
        <v>74528000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74528000</v>
      </c>
      <c r="X20" s="21">
        <v>103252940</v>
      </c>
      <c r="Y20" s="21">
        <v>-28724940</v>
      </c>
      <c r="Z20" s="6">
        <v>-27.82</v>
      </c>
      <c r="AA20" s="28">
        <v>666147000</v>
      </c>
    </row>
    <row r="21" spans="1:27" ht="12.75">
      <c r="A21" s="5" t="s">
        <v>47</v>
      </c>
      <c r="B21" s="3"/>
      <c r="C21" s="19"/>
      <c r="D21" s="19"/>
      <c r="E21" s="20">
        <v>785626000</v>
      </c>
      <c r="F21" s="21">
        <v>785626000</v>
      </c>
      <c r="G21" s="21">
        <v>2030000</v>
      </c>
      <c r="H21" s="21">
        <v>38276000</v>
      </c>
      <c r="I21" s="21">
        <v>43885000</v>
      </c>
      <c r="J21" s="21">
        <v>84191000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84191000</v>
      </c>
      <c r="X21" s="21">
        <v>121772030</v>
      </c>
      <c r="Y21" s="21">
        <v>-37581030</v>
      </c>
      <c r="Z21" s="6">
        <v>-30.86</v>
      </c>
      <c r="AA21" s="28">
        <v>785626000</v>
      </c>
    </row>
    <row r="22" spans="1:27" ht="12.75">
      <c r="A22" s="5" t="s">
        <v>48</v>
      </c>
      <c r="B22" s="3"/>
      <c r="C22" s="22"/>
      <c r="D22" s="22"/>
      <c r="E22" s="23">
        <v>617900000</v>
      </c>
      <c r="F22" s="24">
        <v>617900000</v>
      </c>
      <c r="G22" s="24">
        <v>154000</v>
      </c>
      <c r="H22" s="24">
        <v>80106000</v>
      </c>
      <c r="I22" s="24">
        <v>49556000</v>
      </c>
      <c r="J22" s="24">
        <v>129816000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129816000</v>
      </c>
      <c r="X22" s="24">
        <v>95774500</v>
      </c>
      <c r="Y22" s="24">
        <v>34041500</v>
      </c>
      <c r="Z22" s="7">
        <v>35.54</v>
      </c>
      <c r="AA22" s="29">
        <v>617900000</v>
      </c>
    </row>
    <row r="23" spans="1:27" ht="12.75">
      <c r="A23" s="5" t="s">
        <v>49</v>
      </c>
      <c r="B23" s="3"/>
      <c r="C23" s="19"/>
      <c r="D23" s="19"/>
      <c r="E23" s="20">
        <v>126271000</v>
      </c>
      <c r="F23" s="21">
        <v>126271000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19572005</v>
      </c>
      <c r="Y23" s="21">
        <v>-19572005</v>
      </c>
      <c r="Z23" s="6">
        <v>-100</v>
      </c>
      <c r="AA23" s="28">
        <v>126271000</v>
      </c>
    </row>
    <row r="24" spans="1:27" ht="12.75">
      <c r="A24" s="2" t="s">
        <v>50</v>
      </c>
      <c r="B24" s="8"/>
      <c r="C24" s="16"/>
      <c r="D24" s="16"/>
      <c r="E24" s="17">
        <v>120177000</v>
      </c>
      <c r="F24" s="18">
        <v>120177000</v>
      </c>
      <c r="G24" s="18"/>
      <c r="H24" s="18">
        <v>110000</v>
      </c>
      <c r="I24" s="18">
        <v>3114000</v>
      </c>
      <c r="J24" s="18">
        <v>3224000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3224000</v>
      </c>
      <c r="X24" s="18">
        <v>28025595</v>
      </c>
      <c r="Y24" s="18">
        <v>-24801595</v>
      </c>
      <c r="Z24" s="4">
        <v>-88.5</v>
      </c>
      <c r="AA24" s="30">
        <v>120177000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6725067000</v>
      </c>
      <c r="F25" s="53">
        <f t="shared" si="4"/>
        <v>6725067000</v>
      </c>
      <c r="G25" s="53">
        <f t="shared" si="4"/>
        <v>142937000</v>
      </c>
      <c r="H25" s="53">
        <f t="shared" si="4"/>
        <v>432316000</v>
      </c>
      <c r="I25" s="53">
        <f t="shared" si="4"/>
        <v>369710000</v>
      </c>
      <c r="J25" s="53">
        <f t="shared" si="4"/>
        <v>944963000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944963000</v>
      </c>
      <c r="X25" s="53">
        <f t="shared" si="4"/>
        <v>1051783545</v>
      </c>
      <c r="Y25" s="53">
        <f t="shared" si="4"/>
        <v>-106820545</v>
      </c>
      <c r="Z25" s="54">
        <f>+IF(X25&lt;&gt;0,+(Y25/X25)*100,0)</f>
        <v>-10.156133883992261</v>
      </c>
      <c r="AA25" s="55">
        <f>+AA5+AA9+AA15+AA19+AA24</f>
        <v>6725067000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2872195000</v>
      </c>
      <c r="F28" s="21">
        <v>2872195000</v>
      </c>
      <c r="G28" s="21">
        <v>111743000</v>
      </c>
      <c r="H28" s="21">
        <v>15705000</v>
      </c>
      <c r="I28" s="21">
        <v>153094000</v>
      </c>
      <c r="J28" s="21">
        <v>280542000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280542000</v>
      </c>
      <c r="X28" s="21">
        <v>444810165</v>
      </c>
      <c r="Y28" s="21">
        <v>-164268165</v>
      </c>
      <c r="Z28" s="6">
        <v>-36.93</v>
      </c>
      <c r="AA28" s="19">
        <v>2872195000</v>
      </c>
    </row>
    <row r="29" spans="1:27" ht="12.75">
      <c r="A29" s="57" t="s">
        <v>55</v>
      </c>
      <c r="B29" s="3"/>
      <c r="C29" s="19"/>
      <c r="D29" s="19"/>
      <c r="E29" s="20">
        <v>815653000</v>
      </c>
      <c r="F29" s="21">
        <v>815653000</v>
      </c>
      <c r="G29" s="21"/>
      <c r="H29" s="21"/>
      <c r="I29" s="21">
        <v>100110000</v>
      </c>
      <c r="J29" s="21">
        <v>100110000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100110000</v>
      </c>
      <c r="X29" s="21">
        <v>123014820</v>
      </c>
      <c r="Y29" s="21">
        <v>-22904820</v>
      </c>
      <c r="Z29" s="6">
        <v>-18.62</v>
      </c>
      <c r="AA29" s="28">
        <v>815653000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>
        <v>2000000</v>
      </c>
      <c r="F31" s="21">
        <v>2000000</v>
      </c>
      <c r="G31" s="21"/>
      <c r="H31" s="21"/>
      <c r="I31" s="21">
        <v>846000</v>
      </c>
      <c r="J31" s="21">
        <v>846000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846000</v>
      </c>
      <c r="X31" s="21">
        <v>635500</v>
      </c>
      <c r="Y31" s="21">
        <v>210500</v>
      </c>
      <c r="Z31" s="6">
        <v>33.12</v>
      </c>
      <c r="AA31" s="28">
        <v>2000000</v>
      </c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3689848000</v>
      </c>
      <c r="F32" s="27">
        <f t="shared" si="5"/>
        <v>3689848000</v>
      </c>
      <c r="G32" s="27">
        <f t="shared" si="5"/>
        <v>111743000</v>
      </c>
      <c r="H32" s="27">
        <f t="shared" si="5"/>
        <v>15705000</v>
      </c>
      <c r="I32" s="27">
        <f t="shared" si="5"/>
        <v>254050000</v>
      </c>
      <c r="J32" s="27">
        <f t="shared" si="5"/>
        <v>381498000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381498000</v>
      </c>
      <c r="X32" s="27">
        <f t="shared" si="5"/>
        <v>568460485</v>
      </c>
      <c r="Y32" s="27">
        <f t="shared" si="5"/>
        <v>-186962485</v>
      </c>
      <c r="Z32" s="13">
        <f>+IF(X32&lt;&gt;0,+(Y32/X32)*100,0)</f>
        <v>-32.88926670074525</v>
      </c>
      <c r="AA32" s="31">
        <f>SUM(AA28:AA31)</f>
        <v>3689848000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>
        <v>1000000000</v>
      </c>
      <c r="F34" s="21">
        <v>1000000000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155000000</v>
      </c>
      <c r="Y34" s="21">
        <v>-155000000</v>
      </c>
      <c r="Z34" s="6">
        <v>-100</v>
      </c>
      <c r="AA34" s="28">
        <v>1000000000</v>
      </c>
    </row>
    <row r="35" spans="1:27" ht="12.75">
      <c r="A35" s="60" t="s">
        <v>63</v>
      </c>
      <c r="B35" s="3"/>
      <c r="C35" s="19"/>
      <c r="D35" s="19"/>
      <c r="E35" s="20">
        <v>2035219000</v>
      </c>
      <c r="F35" s="21">
        <v>2035219000</v>
      </c>
      <c r="G35" s="21">
        <v>31194000</v>
      </c>
      <c r="H35" s="21">
        <v>416611000</v>
      </c>
      <c r="I35" s="21">
        <v>115660000</v>
      </c>
      <c r="J35" s="21">
        <v>563465000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563465000</v>
      </c>
      <c r="X35" s="21">
        <v>328323060</v>
      </c>
      <c r="Y35" s="21">
        <v>235141940</v>
      </c>
      <c r="Z35" s="6">
        <v>71.62</v>
      </c>
      <c r="AA35" s="28">
        <v>2035219000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6725067000</v>
      </c>
      <c r="F36" s="64">
        <f t="shared" si="6"/>
        <v>6725067000</v>
      </c>
      <c r="G36" s="64">
        <f t="shared" si="6"/>
        <v>142937000</v>
      </c>
      <c r="H36" s="64">
        <f t="shared" si="6"/>
        <v>432316000</v>
      </c>
      <c r="I36" s="64">
        <f t="shared" si="6"/>
        <v>369710000</v>
      </c>
      <c r="J36" s="64">
        <f t="shared" si="6"/>
        <v>944963000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944963000</v>
      </c>
      <c r="X36" s="64">
        <f t="shared" si="6"/>
        <v>1051783545</v>
      </c>
      <c r="Y36" s="64">
        <f t="shared" si="6"/>
        <v>-106820545</v>
      </c>
      <c r="Z36" s="65">
        <f>+IF(X36&lt;&gt;0,+(Y36/X36)*100,0)</f>
        <v>-10.156133883992261</v>
      </c>
      <c r="AA36" s="66">
        <f>SUM(AA32:AA35)</f>
        <v>6725067000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30000</v>
      </c>
      <c r="F5" s="18">
        <f t="shared" si="0"/>
        <v>30000</v>
      </c>
      <c r="G5" s="18">
        <f t="shared" si="0"/>
        <v>11363</v>
      </c>
      <c r="H5" s="18">
        <f t="shared" si="0"/>
        <v>0</v>
      </c>
      <c r="I5" s="18">
        <f t="shared" si="0"/>
        <v>0</v>
      </c>
      <c r="J5" s="18">
        <f t="shared" si="0"/>
        <v>11363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11363</v>
      </c>
      <c r="X5" s="18">
        <f t="shared" si="0"/>
        <v>30000</v>
      </c>
      <c r="Y5" s="18">
        <f t="shared" si="0"/>
        <v>-18637</v>
      </c>
      <c r="Z5" s="4">
        <f>+IF(X5&lt;&gt;0,+(Y5/X5)*100,0)</f>
        <v>-62.12333333333333</v>
      </c>
      <c r="AA5" s="16">
        <f>SUM(AA6:AA8)</f>
        <v>30000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>
        <v>30000</v>
      </c>
      <c r="F8" s="21">
        <v>30000</v>
      </c>
      <c r="G8" s="21">
        <v>11363</v>
      </c>
      <c r="H8" s="21"/>
      <c r="I8" s="21"/>
      <c r="J8" s="21">
        <v>11363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11363</v>
      </c>
      <c r="X8" s="21">
        <v>30000</v>
      </c>
      <c r="Y8" s="21">
        <v>-18637</v>
      </c>
      <c r="Z8" s="6">
        <v>-62.12</v>
      </c>
      <c r="AA8" s="28">
        <v>30000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13258</v>
      </c>
      <c r="H9" s="18">
        <f t="shared" si="1"/>
        <v>0</v>
      </c>
      <c r="I9" s="18">
        <f t="shared" si="1"/>
        <v>0</v>
      </c>
      <c r="J9" s="18">
        <f t="shared" si="1"/>
        <v>13258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13258</v>
      </c>
      <c r="X9" s="18">
        <f t="shared" si="1"/>
        <v>0</v>
      </c>
      <c r="Y9" s="18">
        <f t="shared" si="1"/>
        <v>13258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>
        <v>13258</v>
      </c>
      <c r="H10" s="21"/>
      <c r="I10" s="21"/>
      <c r="J10" s="21">
        <v>13258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13258</v>
      </c>
      <c r="X10" s="21"/>
      <c r="Y10" s="21">
        <v>13258</v>
      </c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11382000</v>
      </c>
      <c r="F15" s="18">
        <f t="shared" si="2"/>
        <v>11382000</v>
      </c>
      <c r="G15" s="18">
        <f t="shared" si="2"/>
        <v>520767</v>
      </c>
      <c r="H15" s="18">
        <f t="shared" si="2"/>
        <v>2023938</v>
      </c>
      <c r="I15" s="18">
        <f t="shared" si="2"/>
        <v>2784125</v>
      </c>
      <c r="J15" s="18">
        <f t="shared" si="2"/>
        <v>5328830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5328830</v>
      </c>
      <c r="X15" s="18">
        <f t="shared" si="2"/>
        <v>2845500</v>
      </c>
      <c r="Y15" s="18">
        <f t="shared" si="2"/>
        <v>2483330</v>
      </c>
      <c r="Z15" s="4">
        <f>+IF(X15&lt;&gt;0,+(Y15/X15)*100,0)</f>
        <v>87.27218415041294</v>
      </c>
      <c r="AA15" s="30">
        <f>SUM(AA16:AA18)</f>
        <v>11382000</v>
      </c>
    </row>
    <row r="16" spans="1:27" ht="12.75">
      <c r="A16" s="5" t="s">
        <v>42</v>
      </c>
      <c r="B16" s="3"/>
      <c r="C16" s="19"/>
      <c r="D16" s="19"/>
      <c r="E16" s="20">
        <v>2276400</v>
      </c>
      <c r="F16" s="21">
        <v>2276400</v>
      </c>
      <c r="G16" s="21">
        <v>520767</v>
      </c>
      <c r="H16" s="21">
        <v>2023938</v>
      </c>
      <c r="I16" s="21">
        <v>2784125</v>
      </c>
      <c r="J16" s="21">
        <v>5328830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5328830</v>
      </c>
      <c r="X16" s="21">
        <v>1422750</v>
      </c>
      <c r="Y16" s="21">
        <v>3906080</v>
      </c>
      <c r="Z16" s="6">
        <v>274.54</v>
      </c>
      <c r="AA16" s="28">
        <v>2276400</v>
      </c>
    </row>
    <row r="17" spans="1:27" ht="12.75">
      <c r="A17" s="5" t="s">
        <v>43</v>
      </c>
      <c r="B17" s="3"/>
      <c r="C17" s="19"/>
      <c r="D17" s="19"/>
      <c r="E17" s="20">
        <v>9105600</v>
      </c>
      <c r="F17" s="21">
        <v>9105600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1422750</v>
      </c>
      <c r="Y17" s="21">
        <v>-1422750</v>
      </c>
      <c r="Z17" s="6">
        <v>-100</v>
      </c>
      <c r="AA17" s="28">
        <v>9105600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11412000</v>
      </c>
      <c r="F25" s="53">
        <f t="shared" si="4"/>
        <v>11412000</v>
      </c>
      <c r="G25" s="53">
        <f t="shared" si="4"/>
        <v>545388</v>
      </c>
      <c r="H25" s="53">
        <f t="shared" si="4"/>
        <v>2023938</v>
      </c>
      <c r="I25" s="53">
        <f t="shared" si="4"/>
        <v>2784125</v>
      </c>
      <c r="J25" s="53">
        <f t="shared" si="4"/>
        <v>5353451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5353451</v>
      </c>
      <c r="X25" s="53">
        <f t="shared" si="4"/>
        <v>2875500</v>
      </c>
      <c r="Y25" s="53">
        <f t="shared" si="4"/>
        <v>2477951</v>
      </c>
      <c r="Z25" s="54">
        <f>+IF(X25&lt;&gt;0,+(Y25/X25)*100,0)</f>
        <v>86.17461311076335</v>
      </c>
      <c r="AA25" s="55">
        <f>+AA5+AA9+AA15+AA19+AA24</f>
        <v>11412000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11382000</v>
      </c>
      <c r="F28" s="21">
        <v>11382000</v>
      </c>
      <c r="G28" s="21">
        <v>545388</v>
      </c>
      <c r="H28" s="21">
        <v>2023938</v>
      </c>
      <c r="I28" s="21">
        <v>2784125</v>
      </c>
      <c r="J28" s="21">
        <v>5353451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5353451</v>
      </c>
      <c r="X28" s="21">
        <v>2845500</v>
      </c>
      <c r="Y28" s="21">
        <v>2507951</v>
      </c>
      <c r="Z28" s="6">
        <v>88.14</v>
      </c>
      <c r="AA28" s="19">
        <v>11382000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11382000</v>
      </c>
      <c r="F32" s="27">
        <f t="shared" si="5"/>
        <v>11382000</v>
      </c>
      <c r="G32" s="27">
        <f t="shared" si="5"/>
        <v>545388</v>
      </c>
      <c r="H32" s="27">
        <f t="shared" si="5"/>
        <v>2023938</v>
      </c>
      <c r="I32" s="27">
        <f t="shared" si="5"/>
        <v>2784125</v>
      </c>
      <c r="J32" s="27">
        <f t="shared" si="5"/>
        <v>5353451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5353451</v>
      </c>
      <c r="X32" s="27">
        <f t="shared" si="5"/>
        <v>2845500</v>
      </c>
      <c r="Y32" s="27">
        <f t="shared" si="5"/>
        <v>2507951</v>
      </c>
      <c r="Z32" s="13">
        <f>+IF(X32&lt;&gt;0,+(Y32/X32)*100,0)</f>
        <v>88.1374450887366</v>
      </c>
      <c r="AA32" s="31">
        <f>SUM(AA28:AA31)</f>
        <v>11382000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30000</v>
      </c>
      <c r="F35" s="21">
        <v>30000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30000</v>
      </c>
      <c r="Y35" s="21">
        <v>-30000</v>
      </c>
      <c r="Z35" s="6">
        <v>-100</v>
      </c>
      <c r="AA35" s="28">
        <v>30000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11412000</v>
      </c>
      <c r="F36" s="64">
        <f t="shared" si="6"/>
        <v>11412000</v>
      </c>
      <c r="G36" s="64">
        <f t="shared" si="6"/>
        <v>545388</v>
      </c>
      <c r="H36" s="64">
        <f t="shared" si="6"/>
        <v>2023938</v>
      </c>
      <c r="I36" s="64">
        <f t="shared" si="6"/>
        <v>2784125</v>
      </c>
      <c r="J36" s="64">
        <f t="shared" si="6"/>
        <v>5353451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5353451</v>
      </c>
      <c r="X36" s="64">
        <f t="shared" si="6"/>
        <v>2875500</v>
      </c>
      <c r="Y36" s="64">
        <f t="shared" si="6"/>
        <v>2477951</v>
      </c>
      <c r="Z36" s="65">
        <f>+IF(X36&lt;&gt;0,+(Y36/X36)*100,0)</f>
        <v>86.17461311076335</v>
      </c>
      <c r="AA36" s="66">
        <f>SUM(AA32:AA35)</f>
        <v>11412000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49926090</v>
      </c>
      <c r="D5" s="16">
        <f>SUM(D6:D8)</f>
        <v>0</v>
      </c>
      <c r="E5" s="17">
        <f t="shared" si="0"/>
        <v>37972000</v>
      </c>
      <c r="F5" s="18">
        <f t="shared" si="0"/>
        <v>37972000</v>
      </c>
      <c r="G5" s="18">
        <f t="shared" si="0"/>
        <v>0</v>
      </c>
      <c r="H5" s="18">
        <f t="shared" si="0"/>
        <v>115600</v>
      </c>
      <c r="I5" s="18">
        <f t="shared" si="0"/>
        <v>0</v>
      </c>
      <c r="J5" s="18">
        <f t="shared" si="0"/>
        <v>115600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115600</v>
      </c>
      <c r="X5" s="18">
        <f t="shared" si="0"/>
        <v>9462501</v>
      </c>
      <c r="Y5" s="18">
        <f t="shared" si="0"/>
        <v>-9346901</v>
      </c>
      <c r="Z5" s="4">
        <f>+IF(X5&lt;&gt;0,+(Y5/X5)*100,0)</f>
        <v>-98.77833566411248</v>
      </c>
      <c r="AA5" s="16">
        <f>SUM(AA6:AA8)</f>
        <v>37972000</v>
      </c>
    </row>
    <row r="6" spans="1:27" ht="12.75">
      <c r="A6" s="5" t="s">
        <v>32</v>
      </c>
      <c r="B6" s="3"/>
      <c r="C6" s="19">
        <v>7173882</v>
      </c>
      <c r="D6" s="19"/>
      <c r="E6" s="20">
        <v>5750000</v>
      </c>
      <c r="F6" s="21">
        <v>5750000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1437501</v>
      </c>
      <c r="Y6" s="21">
        <v>-1437501</v>
      </c>
      <c r="Z6" s="6">
        <v>-100</v>
      </c>
      <c r="AA6" s="28">
        <v>5750000</v>
      </c>
    </row>
    <row r="7" spans="1:27" ht="12.75">
      <c r="A7" s="5" t="s">
        <v>33</v>
      </c>
      <c r="B7" s="3"/>
      <c r="C7" s="22">
        <v>36291841</v>
      </c>
      <c r="D7" s="22"/>
      <c r="E7" s="23">
        <v>25710000</v>
      </c>
      <c r="F7" s="24">
        <v>25710000</v>
      </c>
      <c r="G7" s="24"/>
      <c r="H7" s="24">
        <v>115600</v>
      </c>
      <c r="I7" s="24"/>
      <c r="J7" s="24">
        <v>115600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115600</v>
      </c>
      <c r="X7" s="24">
        <v>6425001</v>
      </c>
      <c r="Y7" s="24">
        <v>-6309401</v>
      </c>
      <c r="Z7" s="7">
        <v>-98.2</v>
      </c>
      <c r="AA7" s="29">
        <v>25710000</v>
      </c>
    </row>
    <row r="8" spans="1:27" ht="12.75">
      <c r="A8" s="5" t="s">
        <v>34</v>
      </c>
      <c r="B8" s="3"/>
      <c r="C8" s="19">
        <v>6460367</v>
      </c>
      <c r="D8" s="19"/>
      <c r="E8" s="20">
        <v>6512000</v>
      </c>
      <c r="F8" s="21">
        <v>6512000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1599999</v>
      </c>
      <c r="Y8" s="21">
        <v>-1599999</v>
      </c>
      <c r="Z8" s="6">
        <v>-100</v>
      </c>
      <c r="AA8" s="28">
        <v>6512000</v>
      </c>
    </row>
    <row r="9" spans="1:27" ht="12.75">
      <c r="A9" s="2" t="s">
        <v>35</v>
      </c>
      <c r="B9" s="3"/>
      <c r="C9" s="16">
        <f aca="true" t="shared" si="1" ref="C9:Y9">SUM(C10:C14)</f>
        <v>53494529</v>
      </c>
      <c r="D9" s="16">
        <f>SUM(D10:D14)</f>
        <v>0</v>
      </c>
      <c r="E9" s="17">
        <f t="shared" si="1"/>
        <v>103239000</v>
      </c>
      <c r="F9" s="18">
        <f t="shared" si="1"/>
        <v>103239000</v>
      </c>
      <c r="G9" s="18">
        <f t="shared" si="1"/>
        <v>0</v>
      </c>
      <c r="H9" s="18">
        <f t="shared" si="1"/>
        <v>0</v>
      </c>
      <c r="I9" s="18">
        <f t="shared" si="1"/>
        <v>4160509</v>
      </c>
      <c r="J9" s="18">
        <f t="shared" si="1"/>
        <v>4160509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4160509</v>
      </c>
      <c r="X9" s="18">
        <f t="shared" si="1"/>
        <v>25490613</v>
      </c>
      <c r="Y9" s="18">
        <f t="shared" si="1"/>
        <v>-21330104</v>
      </c>
      <c r="Z9" s="4">
        <f>+IF(X9&lt;&gt;0,+(Y9/X9)*100,0)</f>
        <v>-83.67827011457119</v>
      </c>
      <c r="AA9" s="30">
        <f>SUM(AA10:AA14)</f>
        <v>103239000</v>
      </c>
    </row>
    <row r="10" spans="1:27" ht="12.75">
      <c r="A10" s="5" t="s">
        <v>36</v>
      </c>
      <c r="B10" s="3"/>
      <c r="C10" s="19">
        <v>4763482</v>
      </c>
      <c r="D10" s="19"/>
      <c r="E10" s="20">
        <v>32740000</v>
      </c>
      <c r="F10" s="21">
        <v>32740000</v>
      </c>
      <c r="G10" s="21"/>
      <c r="H10" s="21"/>
      <c r="I10" s="21">
        <v>1856511</v>
      </c>
      <c r="J10" s="21">
        <v>1856511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1856511</v>
      </c>
      <c r="X10" s="21">
        <v>10615887</v>
      </c>
      <c r="Y10" s="21">
        <v>-8759376</v>
      </c>
      <c r="Z10" s="6">
        <v>-82.51</v>
      </c>
      <c r="AA10" s="28">
        <v>32740000</v>
      </c>
    </row>
    <row r="11" spans="1:27" ht="12.75">
      <c r="A11" s="5" t="s">
        <v>37</v>
      </c>
      <c r="B11" s="3"/>
      <c r="C11" s="19">
        <v>39844220</v>
      </c>
      <c r="D11" s="19"/>
      <c r="E11" s="20">
        <v>31425000</v>
      </c>
      <c r="F11" s="21">
        <v>31425000</v>
      </c>
      <c r="G11" s="21"/>
      <c r="H11" s="21"/>
      <c r="I11" s="21">
        <v>392444</v>
      </c>
      <c r="J11" s="21">
        <v>392444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392444</v>
      </c>
      <c r="X11" s="21">
        <v>6625311</v>
      </c>
      <c r="Y11" s="21">
        <v>-6232867</v>
      </c>
      <c r="Z11" s="6">
        <v>-94.08</v>
      </c>
      <c r="AA11" s="28">
        <v>31425000</v>
      </c>
    </row>
    <row r="12" spans="1:27" ht="12.75">
      <c r="A12" s="5" t="s">
        <v>38</v>
      </c>
      <c r="B12" s="3"/>
      <c r="C12" s="19">
        <v>3022499</v>
      </c>
      <c r="D12" s="19"/>
      <c r="E12" s="20">
        <v>3640000</v>
      </c>
      <c r="F12" s="21">
        <v>3640000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909999</v>
      </c>
      <c r="Y12" s="21">
        <v>-909999</v>
      </c>
      <c r="Z12" s="6">
        <v>-100</v>
      </c>
      <c r="AA12" s="28">
        <v>3640000</v>
      </c>
    </row>
    <row r="13" spans="1:27" ht="12.75">
      <c r="A13" s="5" t="s">
        <v>39</v>
      </c>
      <c r="B13" s="3"/>
      <c r="C13" s="19">
        <v>5864328</v>
      </c>
      <c r="D13" s="19"/>
      <c r="E13" s="20">
        <v>35434000</v>
      </c>
      <c r="F13" s="21">
        <v>35434000</v>
      </c>
      <c r="G13" s="21"/>
      <c r="H13" s="21"/>
      <c r="I13" s="21">
        <v>1911554</v>
      </c>
      <c r="J13" s="21">
        <v>1911554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1911554</v>
      </c>
      <c r="X13" s="21">
        <v>7339416</v>
      </c>
      <c r="Y13" s="21">
        <v>-5427862</v>
      </c>
      <c r="Z13" s="6">
        <v>-73.95</v>
      </c>
      <c r="AA13" s="28">
        <v>35434000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155818196</v>
      </c>
      <c r="D15" s="16">
        <f>SUM(D16:D18)</f>
        <v>0</v>
      </c>
      <c r="E15" s="17">
        <f t="shared" si="2"/>
        <v>293679500</v>
      </c>
      <c r="F15" s="18">
        <f t="shared" si="2"/>
        <v>293679500</v>
      </c>
      <c r="G15" s="18">
        <f t="shared" si="2"/>
        <v>0</v>
      </c>
      <c r="H15" s="18">
        <f t="shared" si="2"/>
        <v>0</v>
      </c>
      <c r="I15" s="18">
        <f t="shared" si="2"/>
        <v>27766583</v>
      </c>
      <c r="J15" s="18">
        <f t="shared" si="2"/>
        <v>27766583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27766583</v>
      </c>
      <c r="X15" s="18">
        <f t="shared" si="2"/>
        <v>76519911</v>
      </c>
      <c r="Y15" s="18">
        <f t="shared" si="2"/>
        <v>-48753328</v>
      </c>
      <c r="Z15" s="4">
        <f>+IF(X15&lt;&gt;0,+(Y15/X15)*100,0)</f>
        <v>-63.713257585989616</v>
      </c>
      <c r="AA15" s="30">
        <f>SUM(AA16:AA18)</f>
        <v>293679500</v>
      </c>
    </row>
    <row r="16" spans="1:27" ht="12.75">
      <c r="A16" s="5" t="s">
        <v>42</v>
      </c>
      <c r="B16" s="3"/>
      <c r="C16" s="19">
        <v>23268759</v>
      </c>
      <c r="D16" s="19"/>
      <c r="E16" s="20">
        <v>31908000</v>
      </c>
      <c r="F16" s="21">
        <v>31908000</v>
      </c>
      <c r="G16" s="21"/>
      <c r="H16" s="21"/>
      <c r="I16" s="21">
        <v>2761701</v>
      </c>
      <c r="J16" s="21">
        <v>2761701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2761701</v>
      </c>
      <c r="X16" s="21">
        <v>7976874</v>
      </c>
      <c r="Y16" s="21">
        <v>-5215173</v>
      </c>
      <c r="Z16" s="6">
        <v>-65.38</v>
      </c>
      <c r="AA16" s="28">
        <v>31908000</v>
      </c>
    </row>
    <row r="17" spans="1:27" ht="12.75">
      <c r="A17" s="5" t="s">
        <v>43</v>
      </c>
      <c r="B17" s="3"/>
      <c r="C17" s="19">
        <v>130954958</v>
      </c>
      <c r="D17" s="19"/>
      <c r="E17" s="20">
        <v>260311500</v>
      </c>
      <c r="F17" s="21">
        <v>260311500</v>
      </c>
      <c r="G17" s="21"/>
      <c r="H17" s="21"/>
      <c r="I17" s="21">
        <v>25004882</v>
      </c>
      <c r="J17" s="21">
        <v>25004882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25004882</v>
      </c>
      <c r="X17" s="21">
        <v>68178036</v>
      </c>
      <c r="Y17" s="21">
        <v>-43173154</v>
      </c>
      <c r="Z17" s="6">
        <v>-63.32</v>
      </c>
      <c r="AA17" s="28">
        <v>260311500</v>
      </c>
    </row>
    <row r="18" spans="1:27" ht="12.75">
      <c r="A18" s="5" t="s">
        <v>44</v>
      </c>
      <c r="B18" s="3"/>
      <c r="C18" s="19">
        <v>1594479</v>
      </c>
      <c r="D18" s="19"/>
      <c r="E18" s="20">
        <v>1460000</v>
      </c>
      <c r="F18" s="21">
        <v>1460000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365001</v>
      </c>
      <c r="Y18" s="21">
        <v>-365001</v>
      </c>
      <c r="Z18" s="6">
        <v>-100</v>
      </c>
      <c r="AA18" s="28">
        <v>1460000</v>
      </c>
    </row>
    <row r="19" spans="1:27" ht="12.75">
      <c r="A19" s="2" t="s">
        <v>45</v>
      </c>
      <c r="B19" s="8"/>
      <c r="C19" s="16">
        <f aca="true" t="shared" si="3" ref="C19:Y19">SUM(C20:C23)</f>
        <v>214690021</v>
      </c>
      <c r="D19" s="16">
        <f>SUM(D20:D23)</f>
        <v>0</v>
      </c>
      <c r="E19" s="17">
        <f t="shared" si="3"/>
        <v>291350500</v>
      </c>
      <c r="F19" s="18">
        <f t="shared" si="3"/>
        <v>291350500</v>
      </c>
      <c r="G19" s="18">
        <f t="shared" si="3"/>
        <v>0</v>
      </c>
      <c r="H19" s="18">
        <f t="shared" si="3"/>
        <v>0</v>
      </c>
      <c r="I19" s="18">
        <f t="shared" si="3"/>
        <v>8605722</v>
      </c>
      <c r="J19" s="18">
        <f t="shared" si="3"/>
        <v>8605722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8605722</v>
      </c>
      <c r="X19" s="18">
        <f t="shared" si="3"/>
        <v>35350263</v>
      </c>
      <c r="Y19" s="18">
        <f t="shared" si="3"/>
        <v>-26744541</v>
      </c>
      <c r="Z19" s="4">
        <f>+IF(X19&lt;&gt;0,+(Y19/X19)*100,0)</f>
        <v>-75.6558473129323</v>
      </c>
      <c r="AA19" s="30">
        <f>SUM(AA20:AA23)</f>
        <v>291350500</v>
      </c>
    </row>
    <row r="20" spans="1:27" ht="12.75">
      <c r="A20" s="5" t="s">
        <v>46</v>
      </c>
      <c r="B20" s="3"/>
      <c r="C20" s="19">
        <v>99058583</v>
      </c>
      <c r="D20" s="19"/>
      <c r="E20" s="20">
        <v>190720500</v>
      </c>
      <c r="F20" s="21">
        <v>190720500</v>
      </c>
      <c r="G20" s="21"/>
      <c r="H20" s="21"/>
      <c r="I20" s="21">
        <v>3291050</v>
      </c>
      <c r="J20" s="21">
        <v>3291050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3291050</v>
      </c>
      <c r="X20" s="21">
        <v>8113251</v>
      </c>
      <c r="Y20" s="21">
        <v>-4822201</v>
      </c>
      <c r="Z20" s="6">
        <v>-59.44</v>
      </c>
      <c r="AA20" s="28">
        <v>190720500</v>
      </c>
    </row>
    <row r="21" spans="1:27" ht="12.75">
      <c r="A21" s="5" t="s">
        <v>47</v>
      </c>
      <c r="B21" s="3"/>
      <c r="C21" s="19">
        <v>74722681</v>
      </c>
      <c r="D21" s="19"/>
      <c r="E21" s="20">
        <v>58727500</v>
      </c>
      <c r="F21" s="21">
        <v>58727500</v>
      </c>
      <c r="G21" s="21"/>
      <c r="H21" s="21"/>
      <c r="I21" s="21">
        <v>2240166</v>
      </c>
      <c r="J21" s="21">
        <v>2240166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2240166</v>
      </c>
      <c r="X21" s="21">
        <v>16428804</v>
      </c>
      <c r="Y21" s="21">
        <v>-14188638</v>
      </c>
      <c r="Z21" s="6">
        <v>-86.36</v>
      </c>
      <c r="AA21" s="28">
        <v>58727500</v>
      </c>
    </row>
    <row r="22" spans="1:27" ht="12.75">
      <c r="A22" s="5" t="s">
        <v>48</v>
      </c>
      <c r="B22" s="3"/>
      <c r="C22" s="22">
        <v>37451282</v>
      </c>
      <c r="D22" s="22"/>
      <c r="E22" s="23">
        <v>31402500</v>
      </c>
      <c r="F22" s="24">
        <v>31402500</v>
      </c>
      <c r="G22" s="24"/>
      <c r="H22" s="24"/>
      <c r="I22" s="24">
        <v>3074506</v>
      </c>
      <c r="J22" s="24">
        <v>3074506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3074506</v>
      </c>
      <c r="X22" s="24">
        <v>8183208</v>
      </c>
      <c r="Y22" s="24">
        <v>-5108702</v>
      </c>
      <c r="Z22" s="7">
        <v>-62.43</v>
      </c>
      <c r="AA22" s="29">
        <v>31402500</v>
      </c>
    </row>
    <row r="23" spans="1:27" ht="12.75">
      <c r="A23" s="5" t="s">
        <v>49</v>
      </c>
      <c r="B23" s="3"/>
      <c r="C23" s="19">
        <v>3457475</v>
      </c>
      <c r="D23" s="19"/>
      <c r="E23" s="20">
        <v>10500000</v>
      </c>
      <c r="F23" s="21">
        <v>10500000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2625000</v>
      </c>
      <c r="Y23" s="21">
        <v>-2625000</v>
      </c>
      <c r="Z23" s="6">
        <v>-100</v>
      </c>
      <c r="AA23" s="28">
        <v>10500000</v>
      </c>
    </row>
    <row r="24" spans="1:27" ht="12.75">
      <c r="A24" s="2" t="s">
        <v>50</v>
      </c>
      <c r="B24" s="8"/>
      <c r="C24" s="16">
        <v>2357471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476286307</v>
      </c>
      <c r="D25" s="51">
        <f>+D5+D9+D15+D19+D24</f>
        <v>0</v>
      </c>
      <c r="E25" s="52">
        <f t="shared" si="4"/>
        <v>726241000</v>
      </c>
      <c r="F25" s="53">
        <f t="shared" si="4"/>
        <v>726241000</v>
      </c>
      <c r="G25" s="53">
        <f t="shared" si="4"/>
        <v>0</v>
      </c>
      <c r="H25" s="53">
        <f t="shared" si="4"/>
        <v>115600</v>
      </c>
      <c r="I25" s="53">
        <f t="shared" si="4"/>
        <v>40532814</v>
      </c>
      <c r="J25" s="53">
        <f t="shared" si="4"/>
        <v>40648414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40648414</v>
      </c>
      <c r="X25" s="53">
        <f t="shared" si="4"/>
        <v>146823288</v>
      </c>
      <c r="Y25" s="53">
        <f t="shared" si="4"/>
        <v>-106174874</v>
      </c>
      <c r="Z25" s="54">
        <f>+IF(X25&lt;&gt;0,+(Y25/X25)*100,0)</f>
        <v>-72.31473661044834</v>
      </c>
      <c r="AA25" s="55">
        <f>+AA5+AA9+AA15+AA19+AA24</f>
        <v>726241000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274787875</v>
      </c>
      <c r="D28" s="19"/>
      <c r="E28" s="20">
        <v>428074000</v>
      </c>
      <c r="F28" s="21">
        <v>428074000</v>
      </c>
      <c r="G28" s="21"/>
      <c r="H28" s="21"/>
      <c r="I28" s="21">
        <v>30177837</v>
      </c>
      <c r="J28" s="21">
        <v>30177837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30177837</v>
      </c>
      <c r="X28" s="21">
        <v>113119749</v>
      </c>
      <c r="Y28" s="21">
        <v>-82941912</v>
      </c>
      <c r="Z28" s="6">
        <v>-73.32</v>
      </c>
      <c r="AA28" s="19">
        <v>428074000</v>
      </c>
    </row>
    <row r="29" spans="1:27" ht="12.75">
      <c r="A29" s="57" t="s">
        <v>55</v>
      </c>
      <c r="B29" s="3"/>
      <c r="C29" s="19">
        <v>17710298</v>
      </c>
      <c r="D29" s="19"/>
      <c r="E29" s="20">
        <v>19899000</v>
      </c>
      <c r="F29" s="21">
        <v>19899000</v>
      </c>
      <c r="G29" s="21"/>
      <c r="H29" s="21"/>
      <c r="I29" s="21">
        <v>1856511</v>
      </c>
      <c r="J29" s="21">
        <v>1856511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1856511</v>
      </c>
      <c r="X29" s="21">
        <v>3750000</v>
      </c>
      <c r="Y29" s="21">
        <v>-1893489</v>
      </c>
      <c r="Z29" s="6">
        <v>-50.49</v>
      </c>
      <c r="AA29" s="28">
        <v>19899000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292498173</v>
      </c>
      <c r="D32" s="25">
        <f>SUM(D28:D31)</f>
        <v>0</v>
      </c>
      <c r="E32" s="26">
        <f t="shared" si="5"/>
        <v>447973000</v>
      </c>
      <c r="F32" s="27">
        <f t="shared" si="5"/>
        <v>447973000</v>
      </c>
      <c r="G32" s="27">
        <f t="shared" si="5"/>
        <v>0</v>
      </c>
      <c r="H32" s="27">
        <f t="shared" si="5"/>
        <v>0</v>
      </c>
      <c r="I32" s="27">
        <f t="shared" si="5"/>
        <v>32034348</v>
      </c>
      <c r="J32" s="27">
        <f t="shared" si="5"/>
        <v>32034348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32034348</v>
      </c>
      <c r="X32" s="27">
        <f t="shared" si="5"/>
        <v>116869749</v>
      </c>
      <c r="Y32" s="27">
        <f t="shared" si="5"/>
        <v>-84835401</v>
      </c>
      <c r="Z32" s="13">
        <f>+IF(X32&lt;&gt;0,+(Y32/X32)*100,0)</f>
        <v>-72.58970069320505</v>
      </c>
      <c r="AA32" s="31">
        <f>SUM(AA28:AA31)</f>
        <v>447973000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62181455</v>
      </c>
      <c r="D34" s="19"/>
      <c r="E34" s="20">
        <v>158268000</v>
      </c>
      <c r="F34" s="21">
        <v>158268000</v>
      </c>
      <c r="G34" s="21"/>
      <c r="H34" s="21"/>
      <c r="I34" s="21">
        <v>2409447</v>
      </c>
      <c r="J34" s="21">
        <v>2409447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2409447</v>
      </c>
      <c r="X34" s="21"/>
      <c r="Y34" s="21">
        <v>2409447</v>
      </c>
      <c r="Z34" s="6"/>
      <c r="AA34" s="28">
        <v>158268000</v>
      </c>
    </row>
    <row r="35" spans="1:27" ht="12.75">
      <c r="A35" s="60" t="s">
        <v>63</v>
      </c>
      <c r="B35" s="3"/>
      <c r="C35" s="19">
        <v>121606680</v>
      </c>
      <c r="D35" s="19"/>
      <c r="E35" s="20">
        <v>120000000</v>
      </c>
      <c r="F35" s="21">
        <v>120000000</v>
      </c>
      <c r="G35" s="21"/>
      <c r="H35" s="21">
        <v>115600</v>
      </c>
      <c r="I35" s="21">
        <v>6089019</v>
      </c>
      <c r="J35" s="21">
        <v>6204619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6204619</v>
      </c>
      <c r="X35" s="21">
        <v>30000000</v>
      </c>
      <c r="Y35" s="21">
        <v>-23795381</v>
      </c>
      <c r="Z35" s="6">
        <v>-79.32</v>
      </c>
      <c r="AA35" s="28">
        <v>120000000</v>
      </c>
    </row>
    <row r="36" spans="1:27" ht="12.75">
      <c r="A36" s="61" t="s">
        <v>64</v>
      </c>
      <c r="B36" s="10"/>
      <c r="C36" s="62">
        <f aca="true" t="shared" si="6" ref="C36:Y36">SUM(C32:C35)</f>
        <v>476286308</v>
      </c>
      <c r="D36" s="62">
        <f>SUM(D32:D35)</f>
        <v>0</v>
      </c>
      <c r="E36" s="63">
        <f t="shared" si="6"/>
        <v>726241000</v>
      </c>
      <c r="F36" s="64">
        <f t="shared" si="6"/>
        <v>726241000</v>
      </c>
      <c r="G36" s="64">
        <f t="shared" si="6"/>
        <v>0</v>
      </c>
      <c r="H36" s="64">
        <f t="shared" si="6"/>
        <v>115600</v>
      </c>
      <c r="I36" s="64">
        <f t="shared" si="6"/>
        <v>40532814</v>
      </c>
      <c r="J36" s="64">
        <f t="shared" si="6"/>
        <v>40648414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40648414</v>
      </c>
      <c r="X36" s="64">
        <f t="shared" si="6"/>
        <v>146869749</v>
      </c>
      <c r="Y36" s="64">
        <f t="shared" si="6"/>
        <v>-106221335</v>
      </c>
      <c r="Z36" s="65">
        <f>+IF(X36&lt;&gt;0,+(Y36/X36)*100,0)</f>
        <v>-72.32349460881832</v>
      </c>
      <c r="AA36" s="66">
        <f>SUM(AA32:AA35)</f>
        <v>726241000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115170867</v>
      </c>
      <c r="D5" s="16">
        <f>SUM(D6:D8)</f>
        <v>0</v>
      </c>
      <c r="E5" s="17">
        <f t="shared" si="0"/>
        <v>1620000</v>
      </c>
      <c r="F5" s="18">
        <f t="shared" si="0"/>
        <v>1620000</v>
      </c>
      <c r="G5" s="18">
        <f t="shared" si="0"/>
        <v>0</v>
      </c>
      <c r="H5" s="18">
        <f t="shared" si="0"/>
        <v>648829</v>
      </c>
      <c r="I5" s="18">
        <f t="shared" si="0"/>
        <v>1789463</v>
      </c>
      <c r="J5" s="18">
        <f t="shared" si="0"/>
        <v>2438292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2438292</v>
      </c>
      <c r="X5" s="18">
        <f t="shared" si="0"/>
        <v>405003</v>
      </c>
      <c r="Y5" s="18">
        <f t="shared" si="0"/>
        <v>2033289</v>
      </c>
      <c r="Z5" s="4">
        <f>+IF(X5&lt;&gt;0,+(Y5/X5)*100,0)</f>
        <v>502.04294783001603</v>
      </c>
      <c r="AA5" s="16">
        <f>SUM(AA6:AA8)</f>
        <v>1620000</v>
      </c>
    </row>
    <row r="6" spans="1:27" ht="12.75">
      <c r="A6" s="5" t="s">
        <v>32</v>
      </c>
      <c r="B6" s="3"/>
      <c r="C6" s="19">
        <v>115170867</v>
      </c>
      <c r="D6" s="19"/>
      <c r="E6" s="20">
        <v>1340000</v>
      </c>
      <c r="F6" s="21">
        <v>1340000</v>
      </c>
      <c r="G6" s="21"/>
      <c r="H6" s="21">
        <v>648829</v>
      </c>
      <c r="I6" s="21">
        <v>1789463</v>
      </c>
      <c r="J6" s="21">
        <v>2438292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2438292</v>
      </c>
      <c r="X6" s="21">
        <v>335001</v>
      </c>
      <c r="Y6" s="21">
        <v>2103291</v>
      </c>
      <c r="Z6" s="6">
        <v>627.85</v>
      </c>
      <c r="AA6" s="28">
        <v>1340000</v>
      </c>
    </row>
    <row r="7" spans="1:27" ht="12.75">
      <c r="A7" s="5" t="s">
        <v>33</v>
      </c>
      <c r="B7" s="3"/>
      <c r="C7" s="22"/>
      <c r="D7" s="22"/>
      <c r="E7" s="23">
        <v>140000</v>
      </c>
      <c r="F7" s="24">
        <v>140000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35001</v>
      </c>
      <c r="Y7" s="24">
        <v>-35001</v>
      </c>
      <c r="Z7" s="7">
        <v>-100</v>
      </c>
      <c r="AA7" s="29">
        <v>140000</v>
      </c>
    </row>
    <row r="8" spans="1:27" ht="12.75">
      <c r="A8" s="5" t="s">
        <v>34</v>
      </c>
      <c r="B8" s="3"/>
      <c r="C8" s="19"/>
      <c r="D8" s="19"/>
      <c r="E8" s="20">
        <v>140000</v>
      </c>
      <c r="F8" s="21">
        <v>140000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35001</v>
      </c>
      <c r="Y8" s="21">
        <v>-35001</v>
      </c>
      <c r="Z8" s="6">
        <v>-100</v>
      </c>
      <c r="AA8" s="28">
        <v>140000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240000</v>
      </c>
      <c r="F9" s="18">
        <f t="shared" si="1"/>
        <v>240000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60000</v>
      </c>
      <c r="Y9" s="18">
        <f t="shared" si="1"/>
        <v>-60000</v>
      </c>
      <c r="Z9" s="4">
        <f>+IF(X9&lt;&gt;0,+(Y9/X9)*100,0)</f>
        <v>-100</v>
      </c>
      <c r="AA9" s="30">
        <f>SUM(AA10:AA14)</f>
        <v>240000</v>
      </c>
    </row>
    <row r="10" spans="1:27" ht="12.75">
      <c r="A10" s="5" t="s">
        <v>36</v>
      </c>
      <c r="B10" s="3"/>
      <c r="C10" s="19"/>
      <c r="D10" s="19"/>
      <c r="E10" s="20">
        <v>240000</v>
      </c>
      <c r="F10" s="21">
        <v>240000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60000</v>
      </c>
      <c r="Y10" s="21">
        <v>-60000</v>
      </c>
      <c r="Z10" s="6">
        <v>-100</v>
      </c>
      <c r="AA10" s="28">
        <v>240000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17566000</v>
      </c>
      <c r="F15" s="18">
        <f t="shared" si="2"/>
        <v>17566000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4316499</v>
      </c>
      <c r="Y15" s="18">
        <f t="shared" si="2"/>
        <v>-4316499</v>
      </c>
      <c r="Z15" s="4">
        <f>+IF(X15&lt;&gt;0,+(Y15/X15)*100,0)</f>
        <v>-100</v>
      </c>
      <c r="AA15" s="30">
        <f>SUM(AA16:AA18)</f>
        <v>17566000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17566000</v>
      </c>
      <c r="F17" s="21">
        <v>17566000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4316499</v>
      </c>
      <c r="Y17" s="21">
        <v>-4316499</v>
      </c>
      <c r="Z17" s="6">
        <v>-100</v>
      </c>
      <c r="AA17" s="28">
        <v>17566000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115170867</v>
      </c>
      <c r="D25" s="51">
        <f>+D5+D9+D15+D19+D24</f>
        <v>0</v>
      </c>
      <c r="E25" s="52">
        <f t="shared" si="4"/>
        <v>19426000</v>
      </c>
      <c r="F25" s="53">
        <f t="shared" si="4"/>
        <v>19426000</v>
      </c>
      <c r="G25" s="53">
        <f t="shared" si="4"/>
        <v>0</v>
      </c>
      <c r="H25" s="53">
        <f t="shared" si="4"/>
        <v>648829</v>
      </c>
      <c r="I25" s="53">
        <f t="shared" si="4"/>
        <v>1789463</v>
      </c>
      <c r="J25" s="53">
        <f t="shared" si="4"/>
        <v>2438292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2438292</v>
      </c>
      <c r="X25" s="53">
        <f t="shared" si="4"/>
        <v>4781502</v>
      </c>
      <c r="Y25" s="53">
        <f t="shared" si="4"/>
        <v>-2343210</v>
      </c>
      <c r="Z25" s="54">
        <f>+IF(X25&lt;&gt;0,+(Y25/X25)*100,0)</f>
        <v>-49.00573083520617</v>
      </c>
      <c r="AA25" s="55">
        <f>+AA5+AA9+AA15+AA19+AA24</f>
        <v>19426000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115170867</v>
      </c>
      <c r="D28" s="19"/>
      <c r="E28" s="20">
        <v>15626000</v>
      </c>
      <c r="F28" s="21">
        <v>15626000</v>
      </c>
      <c r="G28" s="21"/>
      <c r="H28" s="21">
        <v>648829</v>
      </c>
      <c r="I28" s="21">
        <v>1789463</v>
      </c>
      <c r="J28" s="21">
        <v>2438292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2438292</v>
      </c>
      <c r="X28" s="21">
        <v>3906501</v>
      </c>
      <c r="Y28" s="21">
        <v>-1468209</v>
      </c>
      <c r="Z28" s="6">
        <v>-37.58</v>
      </c>
      <c r="AA28" s="19">
        <v>15626000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115170867</v>
      </c>
      <c r="D32" s="25">
        <f>SUM(D28:D31)</f>
        <v>0</v>
      </c>
      <c r="E32" s="26">
        <f t="shared" si="5"/>
        <v>15626000</v>
      </c>
      <c r="F32" s="27">
        <f t="shared" si="5"/>
        <v>15626000</v>
      </c>
      <c r="G32" s="27">
        <f t="shared" si="5"/>
        <v>0</v>
      </c>
      <c r="H32" s="27">
        <f t="shared" si="5"/>
        <v>648829</v>
      </c>
      <c r="I32" s="27">
        <f t="shared" si="5"/>
        <v>1789463</v>
      </c>
      <c r="J32" s="27">
        <f t="shared" si="5"/>
        <v>2438292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2438292</v>
      </c>
      <c r="X32" s="27">
        <f t="shared" si="5"/>
        <v>3906501</v>
      </c>
      <c r="Y32" s="27">
        <f t="shared" si="5"/>
        <v>-1468209</v>
      </c>
      <c r="Z32" s="13">
        <f>+IF(X32&lt;&gt;0,+(Y32/X32)*100,0)</f>
        <v>-37.58373541949688</v>
      </c>
      <c r="AA32" s="31">
        <f>SUM(AA28:AA31)</f>
        <v>15626000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3800000</v>
      </c>
      <c r="F35" s="21">
        <v>3800000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875001</v>
      </c>
      <c r="Y35" s="21">
        <v>-875001</v>
      </c>
      <c r="Z35" s="6">
        <v>-100</v>
      </c>
      <c r="AA35" s="28">
        <v>3800000</v>
      </c>
    </row>
    <row r="36" spans="1:27" ht="12.75">
      <c r="A36" s="61" t="s">
        <v>64</v>
      </c>
      <c r="B36" s="10"/>
      <c r="C36" s="62">
        <f aca="true" t="shared" si="6" ref="C36:Y36">SUM(C32:C35)</f>
        <v>115170867</v>
      </c>
      <c r="D36" s="62">
        <f>SUM(D32:D35)</f>
        <v>0</v>
      </c>
      <c r="E36" s="63">
        <f t="shared" si="6"/>
        <v>19426000</v>
      </c>
      <c r="F36" s="64">
        <f t="shared" si="6"/>
        <v>19426000</v>
      </c>
      <c r="G36" s="64">
        <f t="shared" si="6"/>
        <v>0</v>
      </c>
      <c r="H36" s="64">
        <f t="shared" si="6"/>
        <v>648829</v>
      </c>
      <c r="I36" s="64">
        <f t="shared" si="6"/>
        <v>1789463</v>
      </c>
      <c r="J36" s="64">
        <f t="shared" si="6"/>
        <v>2438292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2438292</v>
      </c>
      <c r="X36" s="64">
        <f t="shared" si="6"/>
        <v>4781502</v>
      </c>
      <c r="Y36" s="64">
        <f t="shared" si="6"/>
        <v>-2343210</v>
      </c>
      <c r="Z36" s="65">
        <f>+IF(X36&lt;&gt;0,+(Y36/X36)*100,0)</f>
        <v>-49.00573083520617</v>
      </c>
      <c r="AA36" s="66">
        <f>SUM(AA32:AA35)</f>
        <v>19426000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412484</v>
      </c>
      <c r="D5" s="16">
        <f>SUM(D6:D8)</f>
        <v>0</v>
      </c>
      <c r="E5" s="17">
        <f t="shared" si="0"/>
        <v>429000</v>
      </c>
      <c r="F5" s="18">
        <f t="shared" si="0"/>
        <v>429000</v>
      </c>
      <c r="G5" s="18">
        <f t="shared" si="0"/>
        <v>0</v>
      </c>
      <c r="H5" s="18">
        <f t="shared" si="0"/>
        <v>2500</v>
      </c>
      <c r="I5" s="18">
        <f t="shared" si="0"/>
        <v>349169</v>
      </c>
      <c r="J5" s="18">
        <f t="shared" si="0"/>
        <v>351669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351669</v>
      </c>
      <c r="X5" s="18">
        <f t="shared" si="0"/>
        <v>33000</v>
      </c>
      <c r="Y5" s="18">
        <f t="shared" si="0"/>
        <v>318669</v>
      </c>
      <c r="Z5" s="4">
        <f>+IF(X5&lt;&gt;0,+(Y5/X5)*100,0)</f>
        <v>965.6636363636364</v>
      </c>
      <c r="AA5" s="16">
        <f>SUM(AA6:AA8)</f>
        <v>429000</v>
      </c>
    </row>
    <row r="6" spans="1:27" ht="12.75">
      <c r="A6" s="5" t="s">
        <v>32</v>
      </c>
      <c r="B6" s="3"/>
      <c r="C6" s="19">
        <v>349688</v>
      </c>
      <c r="D6" s="19"/>
      <c r="E6" s="20">
        <v>25000</v>
      </c>
      <c r="F6" s="21">
        <v>25000</v>
      </c>
      <c r="G6" s="21"/>
      <c r="H6" s="21">
        <v>2500</v>
      </c>
      <c r="I6" s="21">
        <v>160688</v>
      </c>
      <c r="J6" s="21">
        <v>163188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163188</v>
      </c>
      <c r="X6" s="21">
        <v>25000</v>
      </c>
      <c r="Y6" s="21">
        <v>138188</v>
      </c>
      <c r="Z6" s="6">
        <v>552.75</v>
      </c>
      <c r="AA6" s="28">
        <v>25000</v>
      </c>
    </row>
    <row r="7" spans="1:27" ht="12.75">
      <c r="A7" s="5" t="s">
        <v>33</v>
      </c>
      <c r="B7" s="3"/>
      <c r="C7" s="22">
        <v>22924</v>
      </c>
      <c r="D7" s="22"/>
      <c r="E7" s="23">
        <v>160000</v>
      </c>
      <c r="F7" s="24">
        <v>160000</v>
      </c>
      <c r="G7" s="24"/>
      <c r="H7" s="24"/>
      <c r="I7" s="24">
        <v>131490</v>
      </c>
      <c r="J7" s="24">
        <v>131490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131490</v>
      </c>
      <c r="X7" s="24">
        <v>8000</v>
      </c>
      <c r="Y7" s="24">
        <v>123490</v>
      </c>
      <c r="Z7" s="7">
        <v>1543.63</v>
      </c>
      <c r="AA7" s="29">
        <v>160000</v>
      </c>
    </row>
    <row r="8" spans="1:27" ht="12.75">
      <c r="A8" s="5" t="s">
        <v>34</v>
      </c>
      <c r="B8" s="3"/>
      <c r="C8" s="19">
        <v>39872</v>
      </c>
      <c r="D8" s="19"/>
      <c r="E8" s="20">
        <v>244000</v>
      </c>
      <c r="F8" s="21">
        <v>244000</v>
      </c>
      <c r="G8" s="21"/>
      <c r="H8" s="21"/>
      <c r="I8" s="21">
        <v>56991</v>
      </c>
      <c r="J8" s="21">
        <v>56991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56991</v>
      </c>
      <c r="X8" s="21"/>
      <c r="Y8" s="21">
        <v>56991</v>
      </c>
      <c r="Z8" s="6"/>
      <c r="AA8" s="28">
        <v>244000</v>
      </c>
    </row>
    <row r="9" spans="1:27" ht="12.75">
      <c r="A9" s="2" t="s">
        <v>35</v>
      </c>
      <c r="B9" s="3"/>
      <c r="C9" s="16">
        <f aca="true" t="shared" si="1" ref="C9:Y9">SUM(C10:C14)</f>
        <v>3480702</v>
      </c>
      <c r="D9" s="16">
        <f>SUM(D10:D14)</f>
        <v>0</v>
      </c>
      <c r="E9" s="17">
        <f t="shared" si="1"/>
        <v>15910400</v>
      </c>
      <c r="F9" s="18">
        <f t="shared" si="1"/>
        <v>15910400</v>
      </c>
      <c r="G9" s="18">
        <f t="shared" si="1"/>
        <v>0</v>
      </c>
      <c r="H9" s="18">
        <f t="shared" si="1"/>
        <v>189450</v>
      </c>
      <c r="I9" s="18">
        <f t="shared" si="1"/>
        <v>209342</v>
      </c>
      <c r="J9" s="18">
        <f t="shared" si="1"/>
        <v>398792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398792</v>
      </c>
      <c r="X9" s="18">
        <f t="shared" si="1"/>
        <v>2041666</v>
      </c>
      <c r="Y9" s="18">
        <f t="shared" si="1"/>
        <v>-1642874</v>
      </c>
      <c r="Z9" s="4">
        <f>+IF(X9&lt;&gt;0,+(Y9/X9)*100,0)</f>
        <v>-80.46732423422831</v>
      </c>
      <c r="AA9" s="30">
        <f>SUM(AA10:AA14)</f>
        <v>15910400</v>
      </c>
    </row>
    <row r="10" spans="1:27" ht="12.75">
      <c r="A10" s="5" t="s">
        <v>36</v>
      </c>
      <c r="B10" s="3"/>
      <c r="C10" s="19">
        <v>968108</v>
      </c>
      <c r="D10" s="19"/>
      <c r="E10" s="20">
        <v>440000</v>
      </c>
      <c r="F10" s="21">
        <v>440000</v>
      </c>
      <c r="G10" s="21"/>
      <c r="H10" s="21">
        <v>189450</v>
      </c>
      <c r="I10" s="21">
        <v>176360</v>
      </c>
      <c r="J10" s="21">
        <v>365810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365810</v>
      </c>
      <c r="X10" s="21">
        <v>125000</v>
      </c>
      <c r="Y10" s="21">
        <v>240810</v>
      </c>
      <c r="Z10" s="6">
        <v>192.65</v>
      </c>
      <c r="AA10" s="28">
        <v>440000</v>
      </c>
    </row>
    <row r="11" spans="1:27" ht="12.75">
      <c r="A11" s="5" t="s">
        <v>37</v>
      </c>
      <c r="B11" s="3"/>
      <c r="C11" s="19"/>
      <c r="D11" s="19"/>
      <c r="E11" s="20">
        <v>15090000</v>
      </c>
      <c r="F11" s="21">
        <v>15090000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1916666</v>
      </c>
      <c r="Y11" s="21">
        <v>-1916666</v>
      </c>
      <c r="Z11" s="6">
        <v>-100</v>
      </c>
      <c r="AA11" s="28">
        <v>15090000</v>
      </c>
    </row>
    <row r="12" spans="1:27" ht="12.75">
      <c r="A12" s="5" t="s">
        <v>38</v>
      </c>
      <c r="B12" s="3"/>
      <c r="C12" s="19">
        <v>2512594</v>
      </c>
      <c r="D12" s="19"/>
      <c r="E12" s="20">
        <v>380400</v>
      </c>
      <c r="F12" s="21">
        <v>380400</v>
      </c>
      <c r="G12" s="21"/>
      <c r="H12" s="21"/>
      <c r="I12" s="21">
        <v>32982</v>
      </c>
      <c r="J12" s="21">
        <v>32982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32982</v>
      </c>
      <c r="X12" s="21"/>
      <c r="Y12" s="21">
        <v>32982</v>
      </c>
      <c r="Z12" s="6"/>
      <c r="AA12" s="28">
        <v>380400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25796252</v>
      </c>
      <c r="D15" s="16">
        <f>SUM(D16:D18)</f>
        <v>0</v>
      </c>
      <c r="E15" s="17">
        <f t="shared" si="2"/>
        <v>19981000</v>
      </c>
      <c r="F15" s="18">
        <f t="shared" si="2"/>
        <v>19981000</v>
      </c>
      <c r="G15" s="18">
        <f t="shared" si="2"/>
        <v>129623</v>
      </c>
      <c r="H15" s="18">
        <f t="shared" si="2"/>
        <v>1205163</v>
      </c>
      <c r="I15" s="18">
        <f t="shared" si="2"/>
        <v>854742</v>
      </c>
      <c r="J15" s="18">
        <f t="shared" si="2"/>
        <v>2189528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2189528</v>
      </c>
      <c r="X15" s="18">
        <f t="shared" si="2"/>
        <v>5405200</v>
      </c>
      <c r="Y15" s="18">
        <f t="shared" si="2"/>
        <v>-3215672</v>
      </c>
      <c r="Z15" s="4">
        <f>+IF(X15&lt;&gt;0,+(Y15/X15)*100,0)</f>
        <v>-59.49219270332272</v>
      </c>
      <c r="AA15" s="30">
        <f>SUM(AA16:AA18)</f>
        <v>19981000</v>
      </c>
    </row>
    <row r="16" spans="1:27" ht="12.75">
      <c r="A16" s="5" t="s">
        <v>42</v>
      </c>
      <c r="B16" s="3"/>
      <c r="C16" s="19">
        <v>84900</v>
      </c>
      <c r="D16" s="19"/>
      <c r="E16" s="20">
        <v>2155000</v>
      </c>
      <c r="F16" s="21">
        <v>2155000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1500000</v>
      </c>
      <c r="Y16" s="21">
        <v>-1500000</v>
      </c>
      <c r="Z16" s="6">
        <v>-100</v>
      </c>
      <c r="AA16" s="28">
        <v>2155000</v>
      </c>
    </row>
    <row r="17" spans="1:27" ht="12.75">
      <c r="A17" s="5" t="s">
        <v>43</v>
      </c>
      <c r="B17" s="3"/>
      <c r="C17" s="19">
        <v>25711352</v>
      </c>
      <c r="D17" s="19"/>
      <c r="E17" s="20">
        <v>17826000</v>
      </c>
      <c r="F17" s="21">
        <v>17826000</v>
      </c>
      <c r="G17" s="21">
        <v>129623</v>
      </c>
      <c r="H17" s="21">
        <v>1205163</v>
      </c>
      <c r="I17" s="21">
        <v>854742</v>
      </c>
      <c r="J17" s="21">
        <v>2189528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2189528</v>
      </c>
      <c r="X17" s="21">
        <v>3905200</v>
      </c>
      <c r="Y17" s="21">
        <v>-1715672</v>
      </c>
      <c r="Z17" s="6">
        <v>-43.93</v>
      </c>
      <c r="AA17" s="28">
        <v>17826000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184098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184098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29873536</v>
      </c>
      <c r="D25" s="51">
        <f>+D5+D9+D15+D19+D24</f>
        <v>0</v>
      </c>
      <c r="E25" s="52">
        <f t="shared" si="4"/>
        <v>36320400</v>
      </c>
      <c r="F25" s="53">
        <f t="shared" si="4"/>
        <v>36320400</v>
      </c>
      <c r="G25" s="53">
        <f t="shared" si="4"/>
        <v>129623</v>
      </c>
      <c r="H25" s="53">
        <f t="shared" si="4"/>
        <v>1397113</v>
      </c>
      <c r="I25" s="53">
        <f t="shared" si="4"/>
        <v>1413253</v>
      </c>
      <c r="J25" s="53">
        <f t="shared" si="4"/>
        <v>2939989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2939989</v>
      </c>
      <c r="X25" s="53">
        <f t="shared" si="4"/>
        <v>7479866</v>
      </c>
      <c r="Y25" s="53">
        <f t="shared" si="4"/>
        <v>-4539877</v>
      </c>
      <c r="Z25" s="54">
        <f>+IF(X25&lt;&gt;0,+(Y25/X25)*100,0)</f>
        <v>-60.694630090966875</v>
      </c>
      <c r="AA25" s="55">
        <f>+AA5+AA9+AA15+AA19+AA24</f>
        <v>36320400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21896226</v>
      </c>
      <c r="D28" s="19"/>
      <c r="E28" s="20">
        <v>31056000</v>
      </c>
      <c r="F28" s="21">
        <v>31056000</v>
      </c>
      <c r="G28" s="21">
        <v>129623</v>
      </c>
      <c r="H28" s="21">
        <v>1386192</v>
      </c>
      <c r="I28" s="21">
        <v>843009</v>
      </c>
      <c r="J28" s="21">
        <v>2358824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2358824</v>
      </c>
      <c r="X28" s="21"/>
      <c r="Y28" s="21">
        <v>2358824</v>
      </c>
      <c r="Z28" s="6"/>
      <c r="AA28" s="19">
        <v>31056000</v>
      </c>
    </row>
    <row r="29" spans="1:27" ht="12.75">
      <c r="A29" s="57" t="s">
        <v>55</v>
      </c>
      <c r="B29" s="3"/>
      <c r="C29" s="19">
        <v>2006177</v>
      </c>
      <c r="D29" s="19"/>
      <c r="E29" s="20">
        <v>2000000</v>
      </c>
      <c r="F29" s="21">
        <v>2000000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2000000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23902403</v>
      </c>
      <c r="D32" s="25">
        <f>SUM(D28:D31)</f>
        <v>0</v>
      </c>
      <c r="E32" s="26">
        <f t="shared" si="5"/>
        <v>33056000</v>
      </c>
      <c r="F32" s="27">
        <f t="shared" si="5"/>
        <v>33056000</v>
      </c>
      <c r="G32" s="27">
        <f t="shared" si="5"/>
        <v>129623</v>
      </c>
      <c r="H32" s="27">
        <f t="shared" si="5"/>
        <v>1386192</v>
      </c>
      <c r="I32" s="27">
        <f t="shared" si="5"/>
        <v>843009</v>
      </c>
      <c r="J32" s="27">
        <f t="shared" si="5"/>
        <v>2358824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2358824</v>
      </c>
      <c r="X32" s="27">
        <f t="shared" si="5"/>
        <v>0</v>
      </c>
      <c r="Y32" s="27">
        <f t="shared" si="5"/>
        <v>2358824</v>
      </c>
      <c r="Z32" s="13">
        <f>+IF(X32&lt;&gt;0,+(Y32/X32)*100,0)</f>
        <v>0</v>
      </c>
      <c r="AA32" s="31">
        <f>SUM(AA28:AA31)</f>
        <v>33056000</v>
      </c>
    </row>
    <row r="33" spans="1:27" ht="12.75">
      <c r="A33" s="60" t="s">
        <v>59</v>
      </c>
      <c r="B33" s="3" t="s">
        <v>60</v>
      </c>
      <c r="C33" s="19">
        <v>36443</v>
      </c>
      <c r="D33" s="19"/>
      <c r="E33" s="20"/>
      <c r="F33" s="21"/>
      <c r="G33" s="21"/>
      <c r="H33" s="21"/>
      <c r="I33" s="21">
        <v>106970</v>
      </c>
      <c r="J33" s="21">
        <v>106970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106970</v>
      </c>
      <c r="X33" s="21"/>
      <c r="Y33" s="21">
        <v>106970</v>
      </c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5934690</v>
      </c>
      <c r="D35" s="19"/>
      <c r="E35" s="20">
        <v>3264400</v>
      </c>
      <c r="F35" s="21">
        <v>3264400</v>
      </c>
      <c r="G35" s="21"/>
      <c r="H35" s="21">
        <v>10921</v>
      </c>
      <c r="I35" s="21">
        <v>463274</v>
      </c>
      <c r="J35" s="21">
        <v>474195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474195</v>
      </c>
      <c r="X35" s="21"/>
      <c r="Y35" s="21">
        <v>474195</v>
      </c>
      <c r="Z35" s="6"/>
      <c r="AA35" s="28">
        <v>3264400</v>
      </c>
    </row>
    <row r="36" spans="1:27" ht="12.75">
      <c r="A36" s="61" t="s">
        <v>64</v>
      </c>
      <c r="B36" s="10"/>
      <c r="C36" s="62">
        <f aca="true" t="shared" si="6" ref="C36:Y36">SUM(C32:C35)</f>
        <v>29873536</v>
      </c>
      <c r="D36" s="62">
        <f>SUM(D32:D35)</f>
        <v>0</v>
      </c>
      <c r="E36" s="63">
        <f t="shared" si="6"/>
        <v>36320400</v>
      </c>
      <c r="F36" s="64">
        <f t="shared" si="6"/>
        <v>36320400</v>
      </c>
      <c r="G36" s="64">
        <f t="shared" si="6"/>
        <v>129623</v>
      </c>
      <c r="H36" s="64">
        <f t="shared" si="6"/>
        <v>1397113</v>
      </c>
      <c r="I36" s="64">
        <f t="shared" si="6"/>
        <v>1413253</v>
      </c>
      <c r="J36" s="64">
        <f t="shared" si="6"/>
        <v>2939989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2939989</v>
      </c>
      <c r="X36" s="64">
        <f t="shared" si="6"/>
        <v>0</v>
      </c>
      <c r="Y36" s="64">
        <f t="shared" si="6"/>
        <v>2939989</v>
      </c>
      <c r="Z36" s="65">
        <f>+IF(X36&lt;&gt;0,+(Y36/X36)*100,0)</f>
        <v>0</v>
      </c>
      <c r="AA36" s="66">
        <f>SUM(AA32:AA35)</f>
        <v>36320400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1214476</v>
      </c>
      <c r="D5" s="16">
        <f>SUM(D6:D8)</f>
        <v>0</v>
      </c>
      <c r="E5" s="17">
        <f t="shared" si="0"/>
        <v>750000</v>
      </c>
      <c r="F5" s="18">
        <f t="shared" si="0"/>
        <v>750000</v>
      </c>
      <c r="G5" s="18">
        <f t="shared" si="0"/>
        <v>0</v>
      </c>
      <c r="H5" s="18">
        <f t="shared" si="0"/>
        <v>0</v>
      </c>
      <c r="I5" s="18">
        <f t="shared" si="0"/>
        <v>19961</v>
      </c>
      <c r="J5" s="18">
        <f t="shared" si="0"/>
        <v>19961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19961</v>
      </c>
      <c r="X5" s="18">
        <f t="shared" si="0"/>
        <v>187500</v>
      </c>
      <c r="Y5" s="18">
        <f t="shared" si="0"/>
        <v>-167539</v>
      </c>
      <c r="Z5" s="4">
        <f>+IF(X5&lt;&gt;0,+(Y5/X5)*100,0)</f>
        <v>-89.35413333333332</v>
      </c>
      <c r="AA5" s="16">
        <f>SUM(AA6:AA8)</f>
        <v>750000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673869</v>
      </c>
      <c r="D7" s="22"/>
      <c r="E7" s="23">
        <v>750000</v>
      </c>
      <c r="F7" s="24">
        <v>750000</v>
      </c>
      <c r="G7" s="24"/>
      <c r="H7" s="24"/>
      <c r="I7" s="24">
        <v>19961</v>
      </c>
      <c r="J7" s="24">
        <v>19961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19961</v>
      </c>
      <c r="X7" s="24">
        <v>187500</v>
      </c>
      <c r="Y7" s="24">
        <v>-167539</v>
      </c>
      <c r="Z7" s="7">
        <v>-89.35</v>
      </c>
      <c r="AA7" s="29">
        <v>750000</v>
      </c>
    </row>
    <row r="8" spans="1:27" ht="12.75">
      <c r="A8" s="5" t="s">
        <v>34</v>
      </c>
      <c r="B8" s="3"/>
      <c r="C8" s="19">
        <v>540607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425449276</v>
      </c>
      <c r="D19" s="16">
        <f>SUM(D20:D23)</f>
        <v>0</v>
      </c>
      <c r="E19" s="17">
        <f t="shared" si="3"/>
        <v>189918000</v>
      </c>
      <c r="F19" s="18">
        <f t="shared" si="3"/>
        <v>189918000</v>
      </c>
      <c r="G19" s="18">
        <f t="shared" si="3"/>
        <v>0</v>
      </c>
      <c r="H19" s="18">
        <f t="shared" si="3"/>
        <v>114700000</v>
      </c>
      <c r="I19" s="18">
        <f t="shared" si="3"/>
        <v>1281136</v>
      </c>
      <c r="J19" s="18">
        <f t="shared" si="3"/>
        <v>115981136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115981136</v>
      </c>
      <c r="X19" s="18">
        <f t="shared" si="3"/>
        <v>47479500</v>
      </c>
      <c r="Y19" s="18">
        <f t="shared" si="3"/>
        <v>68501636</v>
      </c>
      <c r="Z19" s="4">
        <f>+IF(X19&lt;&gt;0,+(Y19/X19)*100,0)</f>
        <v>144.27623711285923</v>
      </c>
      <c r="AA19" s="30">
        <f>SUM(AA20:AA23)</f>
        <v>189918000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425449276</v>
      </c>
      <c r="D21" s="19"/>
      <c r="E21" s="20">
        <v>189918000</v>
      </c>
      <c r="F21" s="21">
        <v>189918000</v>
      </c>
      <c r="G21" s="21"/>
      <c r="H21" s="21">
        <v>114700000</v>
      </c>
      <c r="I21" s="21">
        <v>1281136</v>
      </c>
      <c r="J21" s="21">
        <v>115981136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115981136</v>
      </c>
      <c r="X21" s="21">
        <v>47479500</v>
      </c>
      <c r="Y21" s="21">
        <v>68501636</v>
      </c>
      <c r="Z21" s="6">
        <v>144.28</v>
      </c>
      <c r="AA21" s="28">
        <v>189918000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10600000</v>
      </c>
      <c r="F24" s="18">
        <v>10600000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2649999</v>
      </c>
      <c r="Y24" s="18">
        <v>-2649999</v>
      </c>
      <c r="Z24" s="4">
        <v>-100</v>
      </c>
      <c r="AA24" s="30">
        <v>10600000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426663752</v>
      </c>
      <c r="D25" s="51">
        <f>+D5+D9+D15+D19+D24</f>
        <v>0</v>
      </c>
      <c r="E25" s="52">
        <f t="shared" si="4"/>
        <v>201268000</v>
      </c>
      <c r="F25" s="53">
        <f t="shared" si="4"/>
        <v>201268000</v>
      </c>
      <c r="G25" s="53">
        <f t="shared" si="4"/>
        <v>0</v>
      </c>
      <c r="H25" s="53">
        <f t="shared" si="4"/>
        <v>114700000</v>
      </c>
      <c r="I25" s="53">
        <f t="shared" si="4"/>
        <v>1301097</v>
      </c>
      <c r="J25" s="53">
        <f t="shared" si="4"/>
        <v>116001097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116001097</v>
      </c>
      <c r="X25" s="53">
        <f t="shared" si="4"/>
        <v>50316999</v>
      </c>
      <c r="Y25" s="53">
        <f t="shared" si="4"/>
        <v>65684098</v>
      </c>
      <c r="Z25" s="54">
        <f>+IF(X25&lt;&gt;0,+(Y25/X25)*100,0)</f>
        <v>130.54057138821017</v>
      </c>
      <c r="AA25" s="55">
        <f>+AA5+AA9+AA15+AA19+AA24</f>
        <v>201268000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271980386</v>
      </c>
      <c r="D28" s="19"/>
      <c r="E28" s="20">
        <v>149865000</v>
      </c>
      <c r="F28" s="21">
        <v>149865000</v>
      </c>
      <c r="G28" s="21"/>
      <c r="H28" s="21">
        <v>114700000</v>
      </c>
      <c r="I28" s="21">
        <v>1281136</v>
      </c>
      <c r="J28" s="21">
        <v>115981136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115981136</v>
      </c>
      <c r="X28" s="21">
        <v>37466250</v>
      </c>
      <c r="Y28" s="21">
        <v>78514886</v>
      </c>
      <c r="Z28" s="6">
        <v>209.56</v>
      </c>
      <c r="AA28" s="19">
        <v>149865000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271980386</v>
      </c>
      <c r="D32" s="25">
        <f>SUM(D28:D31)</f>
        <v>0</v>
      </c>
      <c r="E32" s="26">
        <f t="shared" si="5"/>
        <v>149865000</v>
      </c>
      <c r="F32" s="27">
        <f t="shared" si="5"/>
        <v>149865000</v>
      </c>
      <c r="G32" s="27">
        <f t="shared" si="5"/>
        <v>0</v>
      </c>
      <c r="H32" s="27">
        <f t="shared" si="5"/>
        <v>114700000</v>
      </c>
      <c r="I32" s="27">
        <f t="shared" si="5"/>
        <v>1281136</v>
      </c>
      <c r="J32" s="27">
        <f t="shared" si="5"/>
        <v>115981136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115981136</v>
      </c>
      <c r="X32" s="27">
        <f t="shared" si="5"/>
        <v>37466250</v>
      </c>
      <c r="Y32" s="27">
        <f t="shared" si="5"/>
        <v>78514886</v>
      </c>
      <c r="Z32" s="13">
        <f>+IF(X32&lt;&gt;0,+(Y32/X32)*100,0)</f>
        <v>209.56163480465753</v>
      </c>
      <c r="AA32" s="31">
        <f>SUM(AA28:AA31)</f>
        <v>149865000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>
        <v>40053000</v>
      </c>
      <c r="F34" s="21">
        <v>40053000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10013250</v>
      </c>
      <c r="Y34" s="21">
        <v>-10013250</v>
      </c>
      <c r="Z34" s="6">
        <v>-100</v>
      </c>
      <c r="AA34" s="28">
        <v>40053000</v>
      </c>
    </row>
    <row r="35" spans="1:27" ht="12.75">
      <c r="A35" s="60" t="s">
        <v>63</v>
      </c>
      <c r="B35" s="3"/>
      <c r="C35" s="19">
        <v>154683366</v>
      </c>
      <c r="D35" s="19"/>
      <c r="E35" s="20">
        <v>11350000</v>
      </c>
      <c r="F35" s="21">
        <v>11350000</v>
      </c>
      <c r="G35" s="21"/>
      <c r="H35" s="21"/>
      <c r="I35" s="21">
        <v>19961</v>
      </c>
      <c r="J35" s="21">
        <v>19961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19961</v>
      </c>
      <c r="X35" s="21">
        <v>2837499</v>
      </c>
      <c r="Y35" s="21">
        <v>-2817538</v>
      </c>
      <c r="Z35" s="6">
        <v>-99.3</v>
      </c>
      <c r="AA35" s="28">
        <v>11350000</v>
      </c>
    </row>
    <row r="36" spans="1:27" ht="12.75">
      <c r="A36" s="61" t="s">
        <v>64</v>
      </c>
      <c r="B36" s="10"/>
      <c r="C36" s="62">
        <f aca="true" t="shared" si="6" ref="C36:Y36">SUM(C32:C35)</f>
        <v>426663752</v>
      </c>
      <c r="D36" s="62">
        <f>SUM(D32:D35)</f>
        <v>0</v>
      </c>
      <c r="E36" s="63">
        <f t="shared" si="6"/>
        <v>201268000</v>
      </c>
      <c r="F36" s="64">
        <f t="shared" si="6"/>
        <v>201268000</v>
      </c>
      <c r="G36" s="64">
        <f t="shared" si="6"/>
        <v>0</v>
      </c>
      <c r="H36" s="64">
        <f t="shared" si="6"/>
        <v>114700000</v>
      </c>
      <c r="I36" s="64">
        <f t="shared" si="6"/>
        <v>1301097</v>
      </c>
      <c r="J36" s="64">
        <f t="shared" si="6"/>
        <v>116001097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116001097</v>
      </c>
      <c r="X36" s="64">
        <f t="shared" si="6"/>
        <v>50316999</v>
      </c>
      <c r="Y36" s="64">
        <f t="shared" si="6"/>
        <v>65684098</v>
      </c>
      <c r="Z36" s="65">
        <f>+IF(X36&lt;&gt;0,+(Y36/X36)*100,0)</f>
        <v>130.54057138821017</v>
      </c>
      <c r="AA36" s="66">
        <f>SUM(AA32:AA35)</f>
        <v>201268000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1100000</v>
      </c>
      <c r="F5" s="18">
        <f t="shared" si="0"/>
        <v>1100000</v>
      </c>
      <c r="G5" s="18">
        <f t="shared" si="0"/>
        <v>16644</v>
      </c>
      <c r="H5" s="18">
        <f t="shared" si="0"/>
        <v>130583</v>
      </c>
      <c r="I5" s="18">
        <f t="shared" si="0"/>
        <v>203931</v>
      </c>
      <c r="J5" s="18">
        <f t="shared" si="0"/>
        <v>351158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351158</v>
      </c>
      <c r="X5" s="18">
        <f t="shared" si="0"/>
        <v>375000</v>
      </c>
      <c r="Y5" s="18">
        <f t="shared" si="0"/>
        <v>-23842</v>
      </c>
      <c r="Z5" s="4">
        <f>+IF(X5&lt;&gt;0,+(Y5/X5)*100,0)</f>
        <v>-6.357866666666667</v>
      </c>
      <c r="AA5" s="16">
        <f>SUM(AA6:AA8)</f>
        <v>1100000</v>
      </c>
    </row>
    <row r="6" spans="1:27" ht="12.75">
      <c r="A6" s="5" t="s">
        <v>32</v>
      </c>
      <c r="B6" s="3"/>
      <c r="C6" s="19"/>
      <c r="D6" s="19"/>
      <c r="E6" s="20">
        <v>300000</v>
      </c>
      <c r="F6" s="21">
        <v>300000</v>
      </c>
      <c r="G6" s="21"/>
      <c r="H6" s="21">
        <v>25332</v>
      </c>
      <c r="I6" s="21">
        <v>118805</v>
      </c>
      <c r="J6" s="21">
        <v>144137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144137</v>
      </c>
      <c r="X6" s="21">
        <v>225000</v>
      </c>
      <c r="Y6" s="21">
        <v>-80863</v>
      </c>
      <c r="Z6" s="6">
        <v>-35.94</v>
      </c>
      <c r="AA6" s="28">
        <v>300000</v>
      </c>
    </row>
    <row r="7" spans="1:27" ht="12.75">
      <c r="A7" s="5" t="s">
        <v>33</v>
      </c>
      <c r="B7" s="3"/>
      <c r="C7" s="22"/>
      <c r="D7" s="22"/>
      <c r="E7" s="23">
        <v>500000</v>
      </c>
      <c r="F7" s="24">
        <v>500000</v>
      </c>
      <c r="G7" s="24"/>
      <c r="H7" s="24">
        <v>57684</v>
      </c>
      <c r="I7" s="24"/>
      <c r="J7" s="24">
        <v>57684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57684</v>
      </c>
      <c r="X7" s="24"/>
      <c r="Y7" s="24">
        <v>57684</v>
      </c>
      <c r="Z7" s="7"/>
      <c r="AA7" s="29">
        <v>500000</v>
      </c>
    </row>
    <row r="8" spans="1:27" ht="12.75">
      <c r="A8" s="5" t="s">
        <v>34</v>
      </c>
      <c r="B8" s="3"/>
      <c r="C8" s="19"/>
      <c r="D8" s="19"/>
      <c r="E8" s="20">
        <v>300000</v>
      </c>
      <c r="F8" s="21">
        <v>300000</v>
      </c>
      <c r="G8" s="21">
        <v>16644</v>
      </c>
      <c r="H8" s="21">
        <v>47567</v>
      </c>
      <c r="I8" s="21">
        <v>85126</v>
      </c>
      <c r="J8" s="21">
        <v>149337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149337</v>
      </c>
      <c r="X8" s="21">
        <v>150000</v>
      </c>
      <c r="Y8" s="21">
        <v>-663</v>
      </c>
      <c r="Z8" s="6">
        <v>-0.44</v>
      </c>
      <c r="AA8" s="28">
        <v>300000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1075000</v>
      </c>
      <c r="F9" s="18">
        <f t="shared" si="1"/>
        <v>1075000</v>
      </c>
      <c r="G9" s="18">
        <f t="shared" si="1"/>
        <v>27360</v>
      </c>
      <c r="H9" s="18">
        <f t="shared" si="1"/>
        <v>477467</v>
      </c>
      <c r="I9" s="18">
        <f t="shared" si="1"/>
        <v>0</v>
      </c>
      <c r="J9" s="18">
        <f t="shared" si="1"/>
        <v>504827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504827</v>
      </c>
      <c r="X9" s="18">
        <f t="shared" si="1"/>
        <v>0</v>
      </c>
      <c r="Y9" s="18">
        <f t="shared" si="1"/>
        <v>504827</v>
      </c>
      <c r="Z9" s="4">
        <f>+IF(X9&lt;&gt;0,+(Y9/X9)*100,0)</f>
        <v>0</v>
      </c>
      <c r="AA9" s="30">
        <f>SUM(AA10:AA14)</f>
        <v>1075000</v>
      </c>
    </row>
    <row r="10" spans="1:27" ht="12.75">
      <c r="A10" s="5" t="s">
        <v>36</v>
      </c>
      <c r="B10" s="3"/>
      <c r="C10" s="19"/>
      <c r="D10" s="19"/>
      <c r="E10" s="20">
        <v>1075000</v>
      </c>
      <c r="F10" s="21">
        <v>1075000</v>
      </c>
      <c r="G10" s="21">
        <v>27360</v>
      </c>
      <c r="H10" s="21">
        <v>477467</v>
      </c>
      <c r="I10" s="21"/>
      <c r="J10" s="21">
        <v>504827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504827</v>
      </c>
      <c r="X10" s="21"/>
      <c r="Y10" s="21">
        <v>504827</v>
      </c>
      <c r="Z10" s="6"/>
      <c r="AA10" s="28">
        <v>1075000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35914000</v>
      </c>
      <c r="F15" s="18">
        <f t="shared" si="2"/>
        <v>35914000</v>
      </c>
      <c r="G15" s="18">
        <f t="shared" si="2"/>
        <v>12133561</v>
      </c>
      <c r="H15" s="18">
        <f t="shared" si="2"/>
        <v>5803504</v>
      </c>
      <c r="I15" s="18">
        <f t="shared" si="2"/>
        <v>6006327</v>
      </c>
      <c r="J15" s="18">
        <f t="shared" si="2"/>
        <v>23943392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23943392</v>
      </c>
      <c r="X15" s="18">
        <f t="shared" si="2"/>
        <v>8691565</v>
      </c>
      <c r="Y15" s="18">
        <f t="shared" si="2"/>
        <v>15251827</v>
      </c>
      <c r="Z15" s="4">
        <f>+IF(X15&lt;&gt;0,+(Y15/X15)*100,0)</f>
        <v>175.4784897771575</v>
      </c>
      <c r="AA15" s="30">
        <f>SUM(AA16:AA18)</f>
        <v>35914000</v>
      </c>
    </row>
    <row r="16" spans="1:27" ht="12.75">
      <c r="A16" s="5" t="s">
        <v>42</v>
      </c>
      <c r="B16" s="3"/>
      <c r="C16" s="19"/>
      <c r="D16" s="19"/>
      <c r="E16" s="20">
        <v>35914000</v>
      </c>
      <c r="F16" s="21">
        <v>35914000</v>
      </c>
      <c r="G16" s="21">
        <v>12133561</v>
      </c>
      <c r="H16" s="21">
        <v>5803504</v>
      </c>
      <c r="I16" s="21">
        <v>6006327</v>
      </c>
      <c r="J16" s="21">
        <v>23943392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23943392</v>
      </c>
      <c r="X16" s="21">
        <v>8691565</v>
      </c>
      <c r="Y16" s="21">
        <v>15251827</v>
      </c>
      <c r="Z16" s="6">
        <v>175.48</v>
      </c>
      <c r="AA16" s="28">
        <v>35914000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38089000</v>
      </c>
      <c r="F25" s="53">
        <f t="shared" si="4"/>
        <v>38089000</v>
      </c>
      <c r="G25" s="53">
        <f t="shared" si="4"/>
        <v>12177565</v>
      </c>
      <c r="H25" s="53">
        <f t="shared" si="4"/>
        <v>6411554</v>
      </c>
      <c r="I25" s="53">
        <f t="shared" si="4"/>
        <v>6210258</v>
      </c>
      <c r="J25" s="53">
        <f t="shared" si="4"/>
        <v>24799377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24799377</v>
      </c>
      <c r="X25" s="53">
        <f t="shared" si="4"/>
        <v>9066565</v>
      </c>
      <c r="Y25" s="53">
        <f t="shared" si="4"/>
        <v>15732812</v>
      </c>
      <c r="Z25" s="54">
        <f>+IF(X25&lt;&gt;0,+(Y25/X25)*100,0)</f>
        <v>173.52560754817287</v>
      </c>
      <c r="AA25" s="55">
        <f>+AA5+AA9+AA15+AA19+AA24</f>
        <v>38089000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27014000</v>
      </c>
      <c r="F28" s="21">
        <v>27014000</v>
      </c>
      <c r="G28" s="21">
        <v>3296718</v>
      </c>
      <c r="H28" s="21">
        <v>2160727</v>
      </c>
      <c r="I28" s="21">
        <v>1735446</v>
      </c>
      <c r="J28" s="21">
        <v>7192891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7192891</v>
      </c>
      <c r="X28" s="21"/>
      <c r="Y28" s="21">
        <v>7192891</v>
      </c>
      <c r="Z28" s="6"/>
      <c r="AA28" s="19">
        <v>27014000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>
        <v>741671</v>
      </c>
      <c r="H29" s="21">
        <v>166653</v>
      </c>
      <c r="I29" s="21"/>
      <c r="J29" s="21">
        <v>908324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908324</v>
      </c>
      <c r="X29" s="21"/>
      <c r="Y29" s="21">
        <v>908324</v>
      </c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27014000</v>
      </c>
      <c r="F32" s="27">
        <f t="shared" si="5"/>
        <v>27014000</v>
      </c>
      <c r="G32" s="27">
        <f t="shared" si="5"/>
        <v>4038389</v>
      </c>
      <c r="H32" s="27">
        <f t="shared" si="5"/>
        <v>2327380</v>
      </c>
      <c r="I32" s="27">
        <f t="shared" si="5"/>
        <v>1735446</v>
      </c>
      <c r="J32" s="27">
        <f t="shared" si="5"/>
        <v>8101215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8101215</v>
      </c>
      <c r="X32" s="27">
        <f t="shared" si="5"/>
        <v>0</v>
      </c>
      <c r="Y32" s="27">
        <f t="shared" si="5"/>
        <v>8101215</v>
      </c>
      <c r="Z32" s="13">
        <f>+IF(X32&lt;&gt;0,+(Y32/X32)*100,0)</f>
        <v>0</v>
      </c>
      <c r="AA32" s="31">
        <f>SUM(AA28:AA31)</f>
        <v>27014000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11075000</v>
      </c>
      <c r="F35" s="21">
        <v>11075000</v>
      </c>
      <c r="G35" s="21">
        <v>8139176</v>
      </c>
      <c r="H35" s="21">
        <v>4084174</v>
      </c>
      <c r="I35" s="21">
        <v>4474812</v>
      </c>
      <c r="J35" s="21">
        <v>16698162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16698162</v>
      </c>
      <c r="X35" s="21"/>
      <c r="Y35" s="21">
        <v>16698162</v>
      </c>
      <c r="Z35" s="6"/>
      <c r="AA35" s="28">
        <v>11075000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38089000</v>
      </c>
      <c r="F36" s="64">
        <f t="shared" si="6"/>
        <v>38089000</v>
      </c>
      <c r="G36" s="64">
        <f t="shared" si="6"/>
        <v>12177565</v>
      </c>
      <c r="H36" s="64">
        <f t="shared" si="6"/>
        <v>6411554</v>
      </c>
      <c r="I36" s="64">
        <f t="shared" si="6"/>
        <v>6210258</v>
      </c>
      <c r="J36" s="64">
        <f t="shared" si="6"/>
        <v>24799377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24799377</v>
      </c>
      <c r="X36" s="64">
        <f t="shared" si="6"/>
        <v>0</v>
      </c>
      <c r="Y36" s="64">
        <f t="shared" si="6"/>
        <v>24799377</v>
      </c>
      <c r="Z36" s="65">
        <f>+IF(X36&lt;&gt;0,+(Y36/X36)*100,0)</f>
        <v>0</v>
      </c>
      <c r="AA36" s="66">
        <f>SUM(AA32:AA35)</f>
        <v>38089000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4869000</v>
      </c>
      <c r="F5" s="18">
        <f t="shared" si="0"/>
        <v>4869000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1236417</v>
      </c>
      <c r="Y5" s="18">
        <f t="shared" si="0"/>
        <v>-1236417</v>
      </c>
      <c r="Z5" s="4">
        <f>+IF(X5&lt;&gt;0,+(Y5/X5)*100,0)</f>
        <v>-100</v>
      </c>
      <c r="AA5" s="16">
        <f>SUM(AA6:AA8)</f>
        <v>4869000</v>
      </c>
    </row>
    <row r="6" spans="1:27" ht="12.75">
      <c r="A6" s="5" t="s">
        <v>32</v>
      </c>
      <c r="B6" s="3"/>
      <c r="C6" s="19"/>
      <c r="D6" s="19"/>
      <c r="E6" s="20">
        <v>250000</v>
      </c>
      <c r="F6" s="21">
        <v>250000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60000</v>
      </c>
      <c r="Y6" s="21">
        <v>-60000</v>
      </c>
      <c r="Z6" s="6">
        <v>-100</v>
      </c>
      <c r="AA6" s="28">
        <v>250000</v>
      </c>
    </row>
    <row r="7" spans="1:27" ht="12.75">
      <c r="A7" s="5" t="s">
        <v>33</v>
      </c>
      <c r="B7" s="3"/>
      <c r="C7" s="22"/>
      <c r="D7" s="22"/>
      <c r="E7" s="23">
        <v>30000</v>
      </c>
      <c r="F7" s="24">
        <v>30000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30000</v>
      </c>
      <c r="Y7" s="24">
        <v>-30000</v>
      </c>
      <c r="Z7" s="7">
        <v>-100</v>
      </c>
      <c r="AA7" s="29">
        <v>30000</v>
      </c>
    </row>
    <row r="8" spans="1:27" ht="12.75">
      <c r="A8" s="5" t="s">
        <v>34</v>
      </c>
      <c r="B8" s="3"/>
      <c r="C8" s="19"/>
      <c r="D8" s="19"/>
      <c r="E8" s="20">
        <v>4589000</v>
      </c>
      <c r="F8" s="21">
        <v>4589000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1146417</v>
      </c>
      <c r="Y8" s="21">
        <v>-1146417</v>
      </c>
      <c r="Z8" s="6">
        <v>-100</v>
      </c>
      <c r="AA8" s="28">
        <v>4589000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3090000</v>
      </c>
      <c r="F9" s="18">
        <f t="shared" si="1"/>
        <v>3090000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763500</v>
      </c>
      <c r="Y9" s="18">
        <f t="shared" si="1"/>
        <v>-763500</v>
      </c>
      <c r="Z9" s="4">
        <f>+IF(X9&lt;&gt;0,+(Y9/X9)*100,0)</f>
        <v>-100</v>
      </c>
      <c r="AA9" s="30">
        <f>SUM(AA10:AA14)</f>
        <v>3090000</v>
      </c>
    </row>
    <row r="10" spans="1:27" ht="12.75">
      <c r="A10" s="5" t="s">
        <v>36</v>
      </c>
      <c r="B10" s="3"/>
      <c r="C10" s="19"/>
      <c r="D10" s="19"/>
      <c r="E10" s="20">
        <v>3090000</v>
      </c>
      <c r="F10" s="21">
        <v>3090000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763500</v>
      </c>
      <c r="Y10" s="21">
        <v>-763500</v>
      </c>
      <c r="Z10" s="6">
        <v>-100</v>
      </c>
      <c r="AA10" s="28">
        <v>3090000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38725000</v>
      </c>
      <c r="F15" s="18">
        <f t="shared" si="2"/>
        <v>38725000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9681083</v>
      </c>
      <c r="Y15" s="18">
        <f t="shared" si="2"/>
        <v>-9681083</v>
      </c>
      <c r="Z15" s="4">
        <f>+IF(X15&lt;&gt;0,+(Y15/X15)*100,0)</f>
        <v>-100</v>
      </c>
      <c r="AA15" s="30">
        <f>SUM(AA16:AA18)</f>
        <v>38725000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38725000</v>
      </c>
      <c r="F17" s="21">
        <v>38725000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9681083</v>
      </c>
      <c r="Y17" s="21">
        <v>-9681083</v>
      </c>
      <c r="Z17" s="6">
        <v>-100</v>
      </c>
      <c r="AA17" s="28">
        <v>38725000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15730000</v>
      </c>
      <c r="F19" s="18">
        <f t="shared" si="3"/>
        <v>15730000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3932833</v>
      </c>
      <c r="Y19" s="18">
        <f t="shared" si="3"/>
        <v>-3932833</v>
      </c>
      <c r="Z19" s="4">
        <f>+IF(X19&lt;&gt;0,+(Y19/X19)*100,0)</f>
        <v>-100</v>
      </c>
      <c r="AA19" s="30">
        <f>SUM(AA20:AA23)</f>
        <v>15730000</v>
      </c>
    </row>
    <row r="20" spans="1:27" ht="12.75">
      <c r="A20" s="5" t="s">
        <v>46</v>
      </c>
      <c r="B20" s="3"/>
      <c r="C20" s="19"/>
      <c r="D20" s="19"/>
      <c r="E20" s="20">
        <v>15730000</v>
      </c>
      <c r="F20" s="21">
        <v>15730000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3932833</v>
      </c>
      <c r="Y20" s="21">
        <v>-3932833</v>
      </c>
      <c r="Z20" s="6">
        <v>-100</v>
      </c>
      <c r="AA20" s="28">
        <v>15730000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62414000</v>
      </c>
      <c r="F25" s="53">
        <f t="shared" si="4"/>
        <v>62414000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  <c r="X25" s="53">
        <f t="shared" si="4"/>
        <v>15613833</v>
      </c>
      <c r="Y25" s="53">
        <f t="shared" si="4"/>
        <v>-15613833</v>
      </c>
      <c r="Z25" s="54">
        <f>+IF(X25&lt;&gt;0,+(Y25/X25)*100,0)</f>
        <v>-100</v>
      </c>
      <c r="AA25" s="55">
        <f>+AA5+AA9+AA15+AA19+AA24</f>
        <v>62414000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48547000</v>
      </c>
      <c r="F28" s="21">
        <v>48547000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48547000</v>
      </c>
    </row>
    <row r="29" spans="1:27" ht="12.75">
      <c r="A29" s="57" t="s">
        <v>55</v>
      </c>
      <c r="B29" s="3"/>
      <c r="C29" s="19"/>
      <c r="D29" s="19"/>
      <c r="E29" s="20">
        <v>3000000</v>
      </c>
      <c r="F29" s="21">
        <v>3000000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750000</v>
      </c>
      <c r="Y29" s="21">
        <v>-750000</v>
      </c>
      <c r="Z29" s="6">
        <v>-100</v>
      </c>
      <c r="AA29" s="28">
        <v>3000000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51547000</v>
      </c>
      <c r="F32" s="27">
        <f t="shared" si="5"/>
        <v>51547000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750000</v>
      </c>
      <c r="Y32" s="27">
        <f t="shared" si="5"/>
        <v>-750000</v>
      </c>
      <c r="Z32" s="13">
        <f>+IF(X32&lt;&gt;0,+(Y32/X32)*100,0)</f>
        <v>-100</v>
      </c>
      <c r="AA32" s="31">
        <f>SUM(AA28:AA31)</f>
        <v>51547000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10867000</v>
      </c>
      <c r="F35" s="21">
        <v>10867000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2717583</v>
      </c>
      <c r="Y35" s="21">
        <v>-2717583</v>
      </c>
      <c r="Z35" s="6">
        <v>-100</v>
      </c>
      <c r="AA35" s="28">
        <v>10867000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62414000</v>
      </c>
      <c r="F36" s="64">
        <f t="shared" si="6"/>
        <v>62414000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0</v>
      </c>
      <c r="X36" s="64">
        <f t="shared" si="6"/>
        <v>3467583</v>
      </c>
      <c r="Y36" s="64">
        <f t="shared" si="6"/>
        <v>-3467583</v>
      </c>
      <c r="Z36" s="65">
        <f>+IF(X36&lt;&gt;0,+(Y36/X36)*100,0)</f>
        <v>-100</v>
      </c>
      <c r="AA36" s="66">
        <f>SUM(AA32:AA35)</f>
        <v>62414000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528749</v>
      </c>
      <c r="Y5" s="18">
        <f t="shared" si="0"/>
        <v>-528749</v>
      </c>
      <c r="Z5" s="4">
        <f>+IF(X5&lt;&gt;0,+(Y5/X5)*100,0)</f>
        <v>-100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245000</v>
      </c>
      <c r="Y7" s="24">
        <v>-245000</v>
      </c>
      <c r="Z7" s="7">
        <v>-100</v>
      </c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283749</v>
      </c>
      <c r="Y8" s="21">
        <v>-283749</v>
      </c>
      <c r="Z8" s="6">
        <v>-100</v>
      </c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22950000</v>
      </c>
      <c r="F9" s="18">
        <f t="shared" si="1"/>
        <v>22950000</v>
      </c>
      <c r="G9" s="18">
        <f t="shared" si="1"/>
        <v>0</v>
      </c>
      <c r="H9" s="18">
        <f t="shared" si="1"/>
        <v>0</v>
      </c>
      <c r="I9" s="18">
        <f t="shared" si="1"/>
        <v>990000</v>
      </c>
      <c r="J9" s="18">
        <f t="shared" si="1"/>
        <v>990000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990000</v>
      </c>
      <c r="X9" s="18">
        <f t="shared" si="1"/>
        <v>10728099</v>
      </c>
      <c r="Y9" s="18">
        <f t="shared" si="1"/>
        <v>-9738099</v>
      </c>
      <c r="Z9" s="4">
        <f>+IF(X9&lt;&gt;0,+(Y9/X9)*100,0)</f>
        <v>-90.77189723920333</v>
      </c>
      <c r="AA9" s="30">
        <f>SUM(AA10:AA14)</f>
        <v>22950000</v>
      </c>
    </row>
    <row r="10" spans="1:27" ht="12.75">
      <c r="A10" s="5" t="s">
        <v>36</v>
      </c>
      <c r="B10" s="3"/>
      <c r="C10" s="19"/>
      <c r="D10" s="19"/>
      <c r="E10" s="20">
        <v>11950000</v>
      </c>
      <c r="F10" s="21">
        <v>11950000</v>
      </c>
      <c r="G10" s="21"/>
      <c r="H10" s="21"/>
      <c r="I10" s="21">
        <v>990000</v>
      </c>
      <c r="J10" s="21">
        <v>990000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990000</v>
      </c>
      <c r="X10" s="21">
        <v>7412499</v>
      </c>
      <c r="Y10" s="21">
        <v>-6422499</v>
      </c>
      <c r="Z10" s="6">
        <v>-86.64</v>
      </c>
      <c r="AA10" s="28">
        <v>11950000</v>
      </c>
    </row>
    <row r="11" spans="1:27" ht="12.75">
      <c r="A11" s="5" t="s">
        <v>37</v>
      </c>
      <c r="B11" s="3"/>
      <c r="C11" s="19"/>
      <c r="D11" s="19"/>
      <c r="E11" s="20">
        <v>11000000</v>
      </c>
      <c r="F11" s="21">
        <v>11000000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3315600</v>
      </c>
      <c r="Y11" s="21">
        <v>-3315600</v>
      </c>
      <c r="Z11" s="6">
        <v>-100</v>
      </c>
      <c r="AA11" s="28">
        <v>11000000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162412614</v>
      </c>
      <c r="F15" s="18">
        <f t="shared" si="2"/>
        <v>162412614</v>
      </c>
      <c r="G15" s="18">
        <f t="shared" si="2"/>
        <v>0</v>
      </c>
      <c r="H15" s="18">
        <f t="shared" si="2"/>
        <v>0</v>
      </c>
      <c r="I15" s="18">
        <f t="shared" si="2"/>
        <v>708478</v>
      </c>
      <c r="J15" s="18">
        <f t="shared" si="2"/>
        <v>708478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708478</v>
      </c>
      <c r="X15" s="18">
        <f t="shared" si="2"/>
        <v>28389997</v>
      </c>
      <c r="Y15" s="18">
        <f t="shared" si="2"/>
        <v>-27681519</v>
      </c>
      <c r="Z15" s="4">
        <f>+IF(X15&lt;&gt;0,+(Y15/X15)*100,0)</f>
        <v>-97.50448018715888</v>
      </c>
      <c r="AA15" s="30">
        <f>SUM(AA16:AA18)</f>
        <v>162412614</v>
      </c>
    </row>
    <row r="16" spans="1:27" ht="12.75">
      <c r="A16" s="5" t="s">
        <v>42</v>
      </c>
      <c r="B16" s="3"/>
      <c r="C16" s="19"/>
      <c r="D16" s="19"/>
      <c r="E16" s="20">
        <v>4000000</v>
      </c>
      <c r="F16" s="21">
        <v>4000000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999999</v>
      </c>
      <c r="Y16" s="21">
        <v>-999999</v>
      </c>
      <c r="Z16" s="6">
        <v>-100</v>
      </c>
      <c r="AA16" s="28">
        <v>4000000</v>
      </c>
    </row>
    <row r="17" spans="1:27" ht="12.75">
      <c r="A17" s="5" t="s">
        <v>43</v>
      </c>
      <c r="B17" s="3"/>
      <c r="C17" s="19"/>
      <c r="D17" s="19"/>
      <c r="E17" s="20">
        <v>158412614</v>
      </c>
      <c r="F17" s="21">
        <v>158412614</v>
      </c>
      <c r="G17" s="21"/>
      <c r="H17" s="21"/>
      <c r="I17" s="21">
        <v>708478</v>
      </c>
      <c r="J17" s="21">
        <v>708478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708478</v>
      </c>
      <c r="X17" s="21">
        <v>27389998</v>
      </c>
      <c r="Y17" s="21">
        <v>-26681520</v>
      </c>
      <c r="Z17" s="6">
        <v>-97.41</v>
      </c>
      <c r="AA17" s="28">
        <v>158412614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24885386</v>
      </c>
      <c r="F19" s="18">
        <f t="shared" si="3"/>
        <v>24885386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4392000</v>
      </c>
      <c r="Y19" s="18">
        <f t="shared" si="3"/>
        <v>-4392000</v>
      </c>
      <c r="Z19" s="4">
        <f>+IF(X19&lt;&gt;0,+(Y19/X19)*100,0)</f>
        <v>-100</v>
      </c>
      <c r="AA19" s="30">
        <f>SUM(AA20:AA23)</f>
        <v>24885386</v>
      </c>
    </row>
    <row r="20" spans="1:27" ht="12.75">
      <c r="A20" s="5" t="s">
        <v>46</v>
      </c>
      <c r="B20" s="3"/>
      <c r="C20" s="19"/>
      <c r="D20" s="19"/>
      <c r="E20" s="20">
        <v>24885386</v>
      </c>
      <c r="F20" s="21">
        <v>24885386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4392000</v>
      </c>
      <c r="Y20" s="21">
        <v>-4392000</v>
      </c>
      <c r="Z20" s="6">
        <v>-100</v>
      </c>
      <c r="AA20" s="28">
        <v>24885386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210248000</v>
      </c>
      <c r="F25" s="53">
        <f t="shared" si="4"/>
        <v>210248000</v>
      </c>
      <c r="G25" s="53">
        <f t="shared" si="4"/>
        <v>0</v>
      </c>
      <c r="H25" s="53">
        <f t="shared" si="4"/>
        <v>0</v>
      </c>
      <c r="I25" s="53">
        <f t="shared" si="4"/>
        <v>1698478</v>
      </c>
      <c r="J25" s="53">
        <f t="shared" si="4"/>
        <v>1698478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1698478</v>
      </c>
      <c r="X25" s="53">
        <f t="shared" si="4"/>
        <v>44038845</v>
      </c>
      <c r="Y25" s="53">
        <f t="shared" si="4"/>
        <v>-42340367</v>
      </c>
      <c r="Z25" s="54">
        <f>+IF(X25&lt;&gt;0,+(Y25/X25)*100,0)</f>
        <v>-96.14322764368593</v>
      </c>
      <c r="AA25" s="55">
        <f>+AA5+AA9+AA15+AA19+AA24</f>
        <v>210248000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113508762</v>
      </c>
      <c r="F28" s="21">
        <v>113508762</v>
      </c>
      <c r="G28" s="21"/>
      <c r="H28" s="21"/>
      <c r="I28" s="21">
        <v>708478</v>
      </c>
      <c r="J28" s="21">
        <v>708478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708478</v>
      </c>
      <c r="X28" s="21">
        <v>16706615</v>
      </c>
      <c r="Y28" s="21">
        <v>-15998137</v>
      </c>
      <c r="Z28" s="6">
        <v>-95.76</v>
      </c>
      <c r="AA28" s="19">
        <v>113508762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113508762</v>
      </c>
      <c r="F32" s="27">
        <f t="shared" si="5"/>
        <v>113508762</v>
      </c>
      <c r="G32" s="27">
        <f t="shared" si="5"/>
        <v>0</v>
      </c>
      <c r="H32" s="27">
        <f t="shared" si="5"/>
        <v>0</v>
      </c>
      <c r="I32" s="27">
        <f t="shared" si="5"/>
        <v>708478</v>
      </c>
      <c r="J32" s="27">
        <f t="shared" si="5"/>
        <v>708478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708478</v>
      </c>
      <c r="X32" s="27">
        <f t="shared" si="5"/>
        <v>16706615</v>
      </c>
      <c r="Y32" s="27">
        <f t="shared" si="5"/>
        <v>-15998137</v>
      </c>
      <c r="Z32" s="13">
        <f>+IF(X32&lt;&gt;0,+(Y32/X32)*100,0)</f>
        <v>-95.7592965421182</v>
      </c>
      <c r="AA32" s="31">
        <f>SUM(AA28:AA31)</f>
        <v>113508762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96739238</v>
      </c>
      <c r="F35" s="21">
        <v>96739238</v>
      </c>
      <c r="G35" s="21"/>
      <c r="H35" s="21"/>
      <c r="I35" s="21">
        <v>990000</v>
      </c>
      <c r="J35" s="21">
        <v>990000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990000</v>
      </c>
      <c r="X35" s="21">
        <v>10868498</v>
      </c>
      <c r="Y35" s="21">
        <v>-9878498</v>
      </c>
      <c r="Z35" s="6">
        <v>-90.89</v>
      </c>
      <c r="AA35" s="28">
        <v>96739238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210248000</v>
      </c>
      <c r="F36" s="64">
        <f t="shared" si="6"/>
        <v>210248000</v>
      </c>
      <c r="G36" s="64">
        <f t="shared" si="6"/>
        <v>0</v>
      </c>
      <c r="H36" s="64">
        <f t="shared" si="6"/>
        <v>0</v>
      </c>
      <c r="I36" s="64">
        <f t="shared" si="6"/>
        <v>1698478</v>
      </c>
      <c r="J36" s="64">
        <f t="shared" si="6"/>
        <v>1698478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1698478</v>
      </c>
      <c r="X36" s="64">
        <f t="shared" si="6"/>
        <v>27575113</v>
      </c>
      <c r="Y36" s="64">
        <f t="shared" si="6"/>
        <v>-25876635</v>
      </c>
      <c r="Z36" s="65">
        <f>+IF(X36&lt;&gt;0,+(Y36/X36)*100,0)</f>
        <v>-93.84054020014352</v>
      </c>
      <c r="AA36" s="66">
        <f>SUM(AA32:AA35)</f>
        <v>210248000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174082</v>
      </c>
      <c r="D5" s="16">
        <f>SUM(D6:D8)</f>
        <v>0</v>
      </c>
      <c r="E5" s="17">
        <f t="shared" si="0"/>
        <v>1830000</v>
      </c>
      <c r="F5" s="18">
        <f t="shared" si="0"/>
        <v>1830000</v>
      </c>
      <c r="G5" s="18">
        <f t="shared" si="0"/>
        <v>0</v>
      </c>
      <c r="H5" s="18">
        <f t="shared" si="0"/>
        <v>0</v>
      </c>
      <c r="I5" s="18">
        <f t="shared" si="0"/>
        <v>7009</v>
      </c>
      <c r="J5" s="18">
        <f t="shared" si="0"/>
        <v>7009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7009</v>
      </c>
      <c r="X5" s="18">
        <f t="shared" si="0"/>
        <v>690000</v>
      </c>
      <c r="Y5" s="18">
        <f t="shared" si="0"/>
        <v>-682991</v>
      </c>
      <c r="Z5" s="4">
        <f>+IF(X5&lt;&gt;0,+(Y5/X5)*100,0)</f>
        <v>-98.98420289855072</v>
      </c>
      <c r="AA5" s="16">
        <f>SUM(AA6:AA8)</f>
        <v>1830000</v>
      </c>
    </row>
    <row r="6" spans="1:27" ht="12.75">
      <c r="A6" s="5" t="s">
        <v>32</v>
      </c>
      <c r="B6" s="3"/>
      <c r="C6" s="19">
        <v>31280</v>
      </c>
      <c r="D6" s="19"/>
      <c r="E6" s="20">
        <v>290000</v>
      </c>
      <c r="F6" s="21">
        <v>290000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190000</v>
      </c>
      <c r="Y6" s="21">
        <v>-190000</v>
      </c>
      <c r="Z6" s="6">
        <v>-100</v>
      </c>
      <c r="AA6" s="28">
        <v>290000</v>
      </c>
    </row>
    <row r="7" spans="1:27" ht="12.75">
      <c r="A7" s="5" t="s">
        <v>33</v>
      </c>
      <c r="B7" s="3"/>
      <c r="C7" s="22">
        <v>18788</v>
      </c>
      <c r="D7" s="22"/>
      <c r="E7" s="23">
        <v>225000</v>
      </c>
      <c r="F7" s="24">
        <v>225000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200000</v>
      </c>
      <c r="Y7" s="24">
        <v>-200000</v>
      </c>
      <c r="Z7" s="7">
        <v>-100</v>
      </c>
      <c r="AA7" s="29">
        <v>225000</v>
      </c>
    </row>
    <row r="8" spans="1:27" ht="12.75">
      <c r="A8" s="5" t="s">
        <v>34</v>
      </c>
      <c r="B8" s="3"/>
      <c r="C8" s="19">
        <v>124014</v>
      </c>
      <c r="D8" s="19"/>
      <c r="E8" s="20">
        <v>1315000</v>
      </c>
      <c r="F8" s="21">
        <v>1315000</v>
      </c>
      <c r="G8" s="21"/>
      <c r="H8" s="21"/>
      <c r="I8" s="21">
        <v>7009</v>
      </c>
      <c r="J8" s="21">
        <v>7009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7009</v>
      </c>
      <c r="X8" s="21">
        <v>300000</v>
      </c>
      <c r="Y8" s="21">
        <v>-292991</v>
      </c>
      <c r="Z8" s="6">
        <v>-97.66</v>
      </c>
      <c r="AA8" s="28">
        <v>1315000</v>
      </c>
    </row>
    <row r="9" spans="1:27" ht="12.75">
      <c r="A9" s="2" t="s">
        <v>35</v>
      </c>
      <c r="B9" s="3"/>
      <c r="C9" s="16">
        <f aca="true" t="shared" si="1" ref="C9:Y9">SUM(C10:C14)</f>
        <v>92740</v>
      </c>
      <c r="D9" s="16">
        <f>SUM(D10:D14)</f>
        <v>0</v>
      </c>
      <c r="E9" s="17">
        <f t="shared" si="1"/>
        <v>560000</v>
      </c>
      <c r="F9" s="18">
        <f t="shared" si="1"/>
        <v>560000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300000</v>
      </c>
      <c r="Y9" s="18">
        <f t="shared" si="1"/>
        <v>-300000</v>
      </c>
      <c r="Z9" s="4">
        <f>+IF(X9&lt;&gt;0,+(Y9/X9)*100,0)</f>
        <v>-100</v>
      </c>
      <c r="AA9" s="30">
        <f>SUM(AA10:AA14)</f>
        <v>560000</v>
      </c>
    </row>
    <row r="10" spans="1:27" ht="12.75">
      <c r="A10" s="5" t="s">
        <v>36</v>
      </c>
      <c r="B10" s="3"/>
      <c r="C10" s="19"/>
      <c r="D10" s="19"/>
      <c r="E10" s="20">
        <v>100000</v>
      </c>
      <c r="F10" s="21">
        <v>100000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50000</v>
      </c>
      <c r="Y10" s="21">
        <v>-50000</v>
      </c>
      <c r="Z10" s="6">
        <v>-100</v>
      </c>
      <c r="AA10" s="28">
        <v>100000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>
        <v>92740</v>
      </c>
      <c r="D14" s="22"/>
      <c r="E14" s="23">
        <v>460000</v>
      </c>
      <c r="F14" s="24">
        <v>460000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250000</v>
      </c>
      <c r="Y14" s="24">
        <v>-250000</v>
      </c>
      <c r="Z14" s="7">
        <v>-100</v>
      </c>
      <c r="AA14" s="29">
        <v>460000</v>
      </c>
    </row>
    <row r="15" spans="1:27" ht="12.75">
      <c r="A15" s="2" t="s">
        <v>41</v>
      </c>
      <c r="B15" s="8"/>
      <c r="C15" s="16">
        <f aca="true" t="shared" si="2" ref="C15:Y15">SUM(C16:C18)</f>
        <v>135345</v>
      </c>
      <c r="D15" s="16">
        <f>SUM(D16:D18)</f>
        <v>0</v>
      </c>
      <c r="E15" s="17">
        <f t="shared" si="2"/>
        <v>2378000</v>
      </c>
      <c r="F15" s="18">
        <f t="shared" si="2"/>
        <v>2378000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250000</v>
      </c>
      <c r="Y15" s="18">
        <f t="shared" si="2"/>
        <v>-250000</v>
      </c>
      <c r="Z15" s="4">
        <f>+IF(X15&lt;&gt;0,+(Y15/X15)*100,0)</f>
        <v>-100</v>
      </c>
      <c r="AA15" s="30">
        <f>SUM(AA16:AA18)</f>
        <v>2378000</v>
      </c>
    </row>
    <row r="16" spans="1:27" ht="12.75">
      <c r="A16" s="5" t="s">
        <v>42</v>
      </c>
      <c r="B16" s="3"/>
      <c r="C16" s="19">
        <v>135345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2378000</v>
      </c>
      <c r="F17" s="21">
        <v>2378000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250000</v>
      </c>
      <c r="Y17" s="21">
        <v>-250000</v>
      </c>
      <c r="Z17" s="6">
        <v>-100</v>
      </c>
      <c r="AA17" s="28">
        <v>2378000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177858180</v>
      </c>
      <c r="D19" s="16">
        <f>SUM(D20:D23)</f>
        <v>0</v>
      </c>
      <c r="E19" s="17">
        <f t="shared" si="3"/>
        <v>260476000</v>
      </c>
      <c r="F19" s="18">
        <f t="shared" si="3"/>
        <v>260476000</v>
      </c>
      <c r="G19" s="18">
        <f t="shared" si="3"/>
        <v>0</v>
      </c>
      <c r="H19" s="18">
        <f t="shared" si="3"/>
        <v>27040208</v>
      </c>
      <c r="I19" s="18">
        <f t="shared" si="3"/>
        <v>16937929</v>
      </c>
      <c r="J19" s="18">
        <f t="shared" si="3"/>
        <v>43978137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43978137</v>
      </c>
      <c r="X19" s="18">
        <f t="shared" si="3"/>
        <v>65485000</v>
      </c>
      <c r="Y19" s="18">
        <f t="shared" si="3"/>
        <v>-21506863</v>
      </c>
      <c r="Z19" s="4">
        <f>+IF(X19&lt;&gt;0,+(Y19/X19)*100,0)</f>
        <v>-32.842426509887765</v>
      </c>
      <c r="AA19" s="30">
        <f>SUM(AA20:AA23)</f>
        <v>260476000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177858180</v>
      </c>
      <c r="D21" s="19"/>
      <c r="E21" s="20">
        <v>260476000</v>
      </c>
      <c r="F21" s="21">
        <v>260476000</v>
      </c>
      <c r="G21" s="21"/>
      <c r="H21" s="21">
        <v>27040208</v>
      </c>
      <c r="I21" s="21">
        <v>16937929</v>
      </c>
      <c r="J21" s="21">
        <v>43978137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43978137</v>
      </c>
      <c r="X21" s="21">
        <v>65485000</v>
      </c>
      <c r="Y21" s="21">
        <v>-21506863</v>
      </c>
      <c r="Z21" s="6">
        <v>-32.84</v>
      </c>
      <c r="AA21" s="28">
        <v>260476000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178260347</v>
      </c>
      <c r="D25" s="51">
        <f>+D5+D9+D15+D19+D24</f>
        <v>0</v>
      </c>
      <c r="E25" s="52">
        <f t="shared" si="4"/>
        <v>265244000</v>
      </c>
      <c r="F25" s="53">
        <f t="shared" si="4"/>
        <v>265244000</v>
      </c>
      <c r="G25" s="53">
        <f t="shared" si="4"/>
        <v>0</v>
      </c>
      <c r="H25" s="53">
        <f t="shared" si="4"/>
        <v>27040208</v>
      </c>
      <c r="I25" s="53">
        <f t="shared" si="4"/>
        <v>16944938</v>
      </c>
      <c r="J25" s="53">
        <f t="shared" si="4"/>
        <v>43985146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43985146</v>
      </c>
      <c r="X25" s="53">
        <f t="shared" si="4"/>
        <v>66725000</v>
      </c>
      <c r="Y25" s="53">
        <f t="shared" si="4"/>
        <v>-22739854</v>
      </c>
      <c r="Z25" s="54">
        <f>+IF(X25&lt;&gt;0,+(Y25/X25)*100,0)</f>
        <v>-34.07996103409517</v>
      </c>
      <c r="AA25" s="55">
        <f>+AA5+AA9+AA15+AA19+AA24</f>
        <v>265244000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177950920</v>
      </c>
      <c r="D28" s="19"/>
      <c r="E28" s="20">
        <v>262691000</v>
      </c>
      <c r="F28" s="21">
        <v>262691000</v>
      </c>
      <c r="G28" s="21"/>
      <c r="H28" s="21">
        <v>27040208</v>
      </c>
      <c r="I28" s="21">
        <v>16933529</v>
      </c>
      <c r="J28" s="21">
        <v>43973737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43973737</v>
      </c>
      <c r="X28" s="21">
        <v>65735000</v>
      </c>
      <c r="Y28" s="21">
        <v>-21761263</v>
      </c>
      <c r="Z28" s="6">
        <v>-33.1</v>
      </c>
      <c r="AA28" s="19">
        <v>262691000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177950920</v>
      </c>
      <c r="D32" s="25">
        <f>SUM(D28:D31)</f>
        <v>0</v>
      </c>
      <c r="E32" s="26">
        <f t="shared" si="5"/>
        <v>262691000</v>
      </c>
      <c r="F32" s="27">
        <f t="shared" si="5"/>
        <v>262691000</v>
      </c>
      <c r="G32" s="27">
        <f t="shared" si="5"/>
        <v>0</v>
      </c>
      <c r="H32" s="27">
        <f t="shared" si="5"/>
        <v>27040208</v>
      </c>
      <c r="I32" s="27">
        <f t="shared" si="5"/>
        <v>16933529</v>
      </c>
      <c r="J32" s="27">
        <f t="shared" si="5"/>
        <v>43973737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43973737</v>
      </c>
      <c r="X32" s="27">
        <f t="shared" si="5"/>
        <v>65735000</v>
      </c>
      <c r="Y32" s="27">
        <f t="shared" si="5"/>
        <v>-21761263</v>
      </c>
      <c r="Z32" s="13">
        <f>+IF(X32&lt;&gt;0,+(Y32/X32)*100,0)</f>
        <v>-33.10453031109759</v>
      </c>
      <c r="AA32" s="31">
        <f>SUM(AA28:AA31)</f>
        <v>262691000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309427</v>
      </c>
      <c r="D35" s="19"/>
      <c r="E35" s="20">
        <v>2553000</v>
      </c>
      <c r="F35" s="21">
        <v>2553000</v>
      </c>
      <c r="G35" s="21"/>
      <c r="H35" s="21"/>
      <c r="I35" s="21">
        <v>11409</v>
      </c>
      <c r="J35" s="21">
        <v>11409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11409</v>
      </c>
      <c r="X35" s="21">
        <v>990000</v>
      </c>
      <c r="Y35" s="21">
        <v>-978591</v>
      </c>
      <c r="Z35" s="6">
        <v>-98.85</v>
      </c>
      <c r="AA35" s="28">
        <v>2553000</v>
      </c>
    </row>
    <row r="36" spans="1:27" ht="12.75">
      <c r="A36" s="61" t="s">
        <v>64</v>
      </c>
      <c r="B36" s="10"/>
      <c r="C36" s="62">
        <f aca="true" t="shared" si="6" ref="C36:Y36">SUM(C32:C35)</f>
        <v>178260347</v>
      </c>
      <c r="D36" s="62">
        <f>SUM(D32:D35)</f>
        <v>0</v>
      </c>
      <c r="E36" s="63">
        <f t="shared" si="6"/>
        <v>265244000</v>
      </c>
      <c r="F36" s="64">
        <f t="shared" si="6"/>
        <v>265244000</v>
      </c>
      <c r="G36" s="64">
        <f t="shared" si="6"/>
        <v>0</v>
      </c>
      <c r="H36" s="64">
        <f t="shared" si="6"/>
        <v>27040208</v>
      </c>
      <c r="I36" s="64">
        <f t="shared" si="6"/>
        <v>16944938</v>
      </c>
      <c r="J36" s="64">
        <f t="shared" si="6"/>
        <v>43985146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43985146</v>
      </c>
      <c r="X36" s="64">
        <f t="shared" si="6"/>
        <v>66725000</v>
      </c>
      <c r="Y36" s="64">
        <f t="shared" si="6"/>
        <v>-22739854</v>
      </c>
      <c r="Z36" s="65">
        <f>+IF(X36&lt;&gt;0,+(Y36/X36)*100,0)</f>
        <v>-34.07996103409517</v>
      </c>
      <c r="AA36" s="66">
        <f>SUM(AA32:AA35)</f>
        <v>265244000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517452</v>
      </c>
      <c r="F5" s="18">
        <f t="shared" si="0"/>
        <v>517452</v>
      </c>
      <c r="G5" s="18">
        <f t="shared" si="0"/>
        <v>0</v>
      </c>
      <c r="H5" s="18">
        <f t="shared" si="0"/>
        <v>5958</v>
      </c>
      <c r="I5" s="18">
        <f t="shared" si="0"/>
        <v>98818</v>
      </c>
      <c r="J5" s="18">
        <f t="shared" si="0"/>
        <v>104776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104776</v>
      </c>
      <c r="X5" s="18">
        <f t="shared" si="0"/>
        <v>187033</v>
      </c>
      <c r="Y5" s="18">
        <f t="shared" si="0"/>
        <v>-82257</v>
      </c>
      <c r="Z5" s="4">
        <f>+IF(X5&lt;&gt;0,+(Y5/X5)*100,0)</f>
        <v>-43.979939368988354</v>
      </c>
      <c r="AA5" s="16">
        <f>SUM(AA6:AA8)</f>
        <v>517452</v>
      </c>
    </row>
    <row r="6" spans="1:27" ht="12.75">
      <c r="A6" s="5" t="s">
        <v>32</v>
      </c>
      <c r="B6" s="3"/>
      <c r="C6" s="19"/>
      <c r="D6" s="19"/>
      <c r="E6" s="20">
        <v>3000</v>
      </c>
      <c r="F6" s="21">
        <v>3000</v>
      </c>
      <c r="G6" s="21"/>
      <c r="H6" s="21">
        <v>2583</v>
      </c>
      <c r="I6" s="21"/>
      <c r="J6" s="21">
        <v>2583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2583</v>
      </c>
      <c r="X6" s="21">
        <v>90550</v>
      </c>
      <c r="Y6" s="21">
        <v>-87967</v>
      </c>
      <c r="Z6" s="6">
        <v>-97.15</v>
      </c>
      <c r="AA6" s="28">
        <v>3000</v>
      </c>
    </row>
    <row r="7" spans="1:27" ht="12.75">
      <c r="A7" s="5" t="s">
        <v>33</v>
      </c>
      <c r="B7" s="3"/>
      <c r="C7" s="22"/>
      <c r="D7" s="22"/>
      <c r="E7" s="23">
        <v>214452</v>
      </c>
      <c r="F7" s="24">
        <v>214452</v>
      </c>
      <c r="G7" s="24"/>
      <c r="H7" s="24">
        <v>3375</v>
      </c>
      <c r="I7" s="24">
        <v>95724</v>
      </c>
      <c r="J7" s="24">
        <v>99099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99099</v>
      </c>
      <c r="X7" s="24">
        <v>40963</v>
      </c>
      <c r="Y7" s="24">
        <v>58136</v>
      </c>
      <c r="Z7" s="7">
        <v>141.92</v>
      </c>
      <c r="AA7" s="29">
        <v>214452</v>
      </c>
    </row>
    <row r="8" spans="1:27" ht="12.75">
      <c r="A8" s="5" t="s">
        <v>34</v>
      </c>
      <c r="B8" s="3"/>
      <c r="C8" s="19"/>
      <c r="D8" s="19"/>
      <c r="E8" s="20">
        <v>300000</v>
      </c>
      <c r="F8" s="21">
        <v>300000</v>
      </c>
      <c r="G8" s="21"/>
      <c r="H8" s="21"/>
      <c r="I8" s="21">
        <v>3094</v>
      </c>
      <c r="J8" s="21">
        <v>3094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3094</v>
      </c>
      <c r="X8" s="21">
        <v>55520</v>
      </c>
      <c r="Y8" s="21">
        <v>-52426</v>
      </c>
      <c r="Z8" s="6">
        <v>-94.43</v>
      </c>
      <c r="AA8" s="28">
        <v>300000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6801420</v>
      </c>
      <c r="F9" s="18">
        <f t="shared" si="1"/>
        <v>6801420</v>
      </c>
      <c r="G9" s="18">
        <f t="shared" si="1"/>
        <v>0</v>
      </c>
      <c r="H9" s="18">
        <f t="shared" si="1"/>
        <v>10200</v>
      </c>
      <c r="I9" s="18">
        <f t="shared" si="1"/>
        <v>380523</v>
      </c>
      <c r="J9" s="18">
        <f t="shared" si="1"/>
        <v>390723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390723</v>
      </c>
      <c r="X9" s="18">
        <f t="shared" si="1"/>
        <v>535217</v>
      </c>
      <c r="Y9" s="18">
        <f t="shared" si="1"/>
        <v>-144494</v>
      </c>
      <c r="Z9" s="4">
        <f>+IF(X9&lt;&gt;0,+(Y9/X9)*100,0)</f>
        <v>-26.99727400288107</v>
      </c>
      <c r="AA9" s="30">
        <f>SUM(AA10:AA14)</f>
        <v>6801420</v>
      </c>
    </row>
    <row r="10" spans="1:27" ht="12.75">
      <c r="A10" s="5" t="s">
        <v>36</v>
      </c>
      <c r="B10" s="3"/>
      <c r="C10" s="19"/>
      <c r="D10" s="19"/>
      <c r="E10" s="20">
        <v>4480250</v>
      </c>
      <c r="F10" s="21">
        <v>4480250</v>
      </c>
      <c r="G10" s="21"/>
      <c r="H10" s="21"/>
      <c r="I10" s="21">
        <v>380523</v>
      </c>
      <c r="J10" s="21">
        <v>380523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380523</v>
      </c>
      <c r="X10" s="21">
        <v>285600</v>
      </c>
      <c r="Y10" s="21">
        <v>94923</v>
      </c>
      <c r="Z10" s="6">
        <v>33.24</v>
      </c>
      <c r="AA10" s="28">
        <v>4480250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2321170</v>
      </c>
      <c r="F12" s="21">
        <v>2321170</v>
      </c>
      <c r="G12" s="21"/>
      <c r="H12" s="21">
        <v>10200</v>
      </c>
      <c r="I12" s="21"/>
      <c r="J12" s="21">
        <v>10200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10200</v>
      </c>
      <c r="X12" s="21">
        <v>249617</v>
      </c>
      <c r="Y12" s="21">
        <v>-239417</v>
      </c>
      <c r="Z12" s="6">
        <v>-95.91</v>
      </c>
      <c r="AA12" s="28">
        <v>2321170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7542500</v>
      </c>
      <c r="F15" s="18">
        <f t="shared" si="2"/>
        <v>7542500</v>
      </c>
      <c r="G15" s="18">
        <f t="shared" si="2"/>
        <v>0</v>
      </c>
      <c r="H15" s="18">
        <f t="shared" si="2"/>
        <v>0</v>
      </c>
      <c r="I15" s="18">
        <f t="shared" si="2"/>
        <v>978654</v>
      </c>
      <c r="J15" s="18">
        <f t="shared" si="2"/>
        <v>978654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978654</v>
      </c>
      <c r="X15" s="18">
        <f t="shared" si="2"/>
        <v>576608</v>
      </c>
      <c r="Y15" s="18">
        <f t="shared" si="2"/>
        <v>402046</v>
      </c>
      <c r="Z15" s="4">
        <f>+IF(X15&lt;&gt;0,+(Y15/X15)*100,0)</f>
        <v>69.7260530551085</v>
      </c>
      <c r="AA15" s="30">
        <f>SUM(AA16:AA18)</f>
        <v>7542500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60000</v>
      </c>
      <c r="Y16" s="21">
        <v>-60000</v>
      </c>
      <c r="Z16" s="6">
        <v>-100</v>
      </c>
      <c r="AA16" s="28"/>
    </row>
    <row r="17" spans="1:27" ht="12.75">
      <c r="A17" s="5" t="s">
        <v>43</v>
      </c>
      <c r="B17" s="3"/>
      <c r="C17" s="19"/>
      <c r="D17" s="19"/>
      <c r="E17" s="20">
        <v>7542500</v>
      </c>
      <c r="F17" s="21">
        <v>7542500</v>
      </c>
      <c r="G17" s="21"/>
      <c r="H17" s="21"/>
      <c r="I17" s="21">
        <v>978654</v>
      </c>
      <c r="J17" s="21">
        <v>978654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978654</v>
      </c>
      <c r="X17" s="21">
        <v>516608</v>
      </c>
      <c r="Y17" s="21">
        <v>462046</v>
      </c>
      <c r="Z17" s="6">
        <v>89.44</v>
      </c>
      <c r="AA17" s="28">
        <v>7542500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9579750</v>
      </c>
      <c r="F19" s="18">
        <f t="shared" si="3"/>
        <v>9579750</v>
      </c>
      <c r="G19" s="18">
        <f t="shared" si="3"/>
        <v>1510234</v>
      </c>
      <c r="H19" s="18">
        <f t="shared" si="3"/>
        <v>197741</v>
      </c>
      <c r="I19" s="18">
        <f t="shared" si="3"/>
        <v>1370300</v>
      </c>
      <c r="J19" s="18">
        <f t="shared" si="3"/>
        <v>3078275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3078275</v>
      </c>
      <c r="X19" s="18">
        <f t="shared" si="3"/>
        <v>1383600</v>
      </c>
      <c r="Y19" s="18">
        <f t="shared" si="3"/>
        <v>1694675</v>
      </c>
      <c r="Z19" s="4">
        <f>+IF(X19&lt;&gt;0,+(Y19/X19)*100,0)</f>
        <v>122.48301532234748</v>
      </c>
      <c r="AA19" s="30">
        <f>SUM(AA20:AA23)</f>
        <v>9579750</v>
      </c>
    </row>
    <row r="20" spans="1:27" ht="12.75">
      <c r="A20" s="5" t="s">
        <v>46</v>
      </c>
      <c r="B20" s="3"/>
      <c r="C20" s="19"/>
      <c r="D20" s="19"/>
      <c r="E20" s="20">
        <v>8339750</v>
      </c>
      <c r="F20" s="21">
        <v>8339750</v>
      </c>
      <c r="G20" s="21">
        <v>1510234</v>
      </c>
      <c r="H20" s="21">
        <v>197741</v>
      </c>
      <c r="I20" s="21">
        <v>1370300</v>
      </c>
      <c r="J20" s="21">
        <v>3078275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3078275</v>
      </c>
      <c r="X20" s="21">
        <v>1271600</v>
      </c>
      <c r="Y20" s="21">
        <v>1806675</v>
      </c>
      <c r="Z20" s="6">
        <v>142.08</v>
      </c>
      <c r="AA20" s="28">
        <v>8339750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>
        <v>120000</v>
      </c>
      <c r="F22" s="24">
        <v>120000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120000</v>
      </c>
    </row>
    <row r="23" spans="1:27" ht="12.75">
      <c r="A23" s="5" t="s">
        <v>49</v>
      </c>
      <c r="B23" s="3"/>
      <c r="C23" s="19"/>
      <c r="D23" s="19"/>
      <c r="E23" s="20">
        <v>1120000</v>
      </c>
      <c r="F23" s="21">
        <v>1120000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112000</v>
      </c>
      <c r="Y23" s="21">
        <v>-112000</v>
      </c>
      <c r="Z23" s="6">
        <v>-100</v>
      </c>
      <c r="AA23" s="28">
        <v>1120000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24441122</v>
      </c>
      <c r="F25" s="53">
        <f t="shared" si="4"/>
        <v>24441122</v>
      </c>
      <c r="G25" s="53">
        <f t="shared" si="4"/>
        <v>1510234</v>
      </c>
      <c r="H25" s="53">
        <f t="shared" si="4"/>
        <v>213899</v>
      </c>
      <c r="I25" s="53">
        <f t="shared" si="4"/>
        <v>2828295</v>
      </c>
      <c r="J25" s="53">
        <f t="shared" si="4"/>
        <v>4552428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4552428</v>
      </c>
      <c r="X25" s="53">
        <f t="shared" si="4"/>
        <v>2682458</v>
      </c>
      <c r="Y25" s="53">
        <f t="shared" si="4"/>
        <v>1869970</v>
      </c>
      <c r="Z25" s="54">
        <f>+IF(X25&lt;&gt;0,+(Y25/X25)*100,0)</f>
        <v>69.71106350966167</v>
      </c>
      <c r="AA25" s="55">
        <f>+AA5+AA9+AA15+AA19+AA24</f>
        <v>24441122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16038200</v>
      </c>
      <c r="F28" s="21">
        <v>16038200</v>
      </c>
      <c r="G28" s="21">
        <v>1510234</v>
      </c>
      <c r="H28" s="21">
        <v>197741</v>
      </c>
      <c r="I28" s="21">
        <v>2695548</v>
      </c>
      <c r="J28" s="21">
        <v>4403523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4403523</v>
      </c>
      <c r="X28" s="21">
        <v>2455200</v>
      </c>
      <c r="Y28" s="21">
        <v>1948323</v>
      </c>
      <c r="Z28" s="6">
        <v>79.35</v>
      </c>
      <c r="AA28" s="19">
        <v>16038200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16038200</v>
      </c>
      <c r="F32" s="27">
        <f t="shared" si="5"/>
        <v>16038200</v>
      </c>
      <c r="G32" s="27">
        <f t="shared" si="5"/>
        <v>1510234</v>
      </c>
      <c r="H32" s="27">
        <f t="shared" si="5"/>
        <v>197741</v>
      </c>
      <c r="I32" s="27">
        <f t="shared" si="5"/>
        <v>2695548</v>
      </c>
      <c r="J32" s="27">
        <f t="shared" si="5"/>
        <v>4403523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4403523</v>
      </c>
      <c r="X32" s="27">
        <f t="shared" si="5"/>
        <v>2455200</v>
      </c>
      <c r="Y32" s="27">
        <f t="shared" si="5"/>
        <v>1948323</v>
      </c>
      <c r="Z32" s="13">
        <f>+IF(X32&lt;&gt;0,+(Y32/X32)*100,0)</f>
        <v>79.35496089931574</v>
      </c>
      <c r="AA32" s="31">
        <f>SUM(AA28:AA31)</f>
        <v>16038200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8402922</v>
      </c>
      <c r="F35" s="21">
        <v>8402922</v>
      </c>
      <c r="G35" s="21"/>
      <c r="H35" s="21">
        <v>16158</v>
      </c>
      <c r="I35" s="21">
        <v>132747</v>
      </c>
      <c r="J35" s="21">
        <v>148905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148905</v>
      </c>
      <c r="X35" s="21">
        <v>227258</v>
      </c>
      <c r="Y35" s="21">
        <v>-78353</v>
      </c>
      <c r="Z35" s="6">
        <v>-34.48</v>
      </c>
      <c r="AA35" s="28">
        <v>8402922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24441122</v>
      </c>
      <c r="F36" s="64">
        <f t="shared" si="6"/>
        <v>24441122</v>
      </c>
      <c r="G36" s="64">
        <f t="shared" si="6"/>
        <v>1510234</v>
      </c>
      <c r="H36" s="64">
        <f t="shared" si="6"/>
        <v>213899</v>
      </c>
      <c r="I36" s="64">
        <f t="shared" si="6"/>
        <v>2828295</v>
      </c>
      <c r="J36" s="64">
        <f t="shared" si="6"/>
        <v>4552428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4552428</v>
      </c>
      <c r="X36" s="64">
        <f t="shared" si="6"/>
        <v>2682458</v>
      </c>
      <c r="Y36" s="64">
        <f t="shared" si="6"/>
        <v>1869970</v>
      </c>
      <c r="Z36" s="65">
        <f>+IF(X36&lt;&gt;0,+(Y36/X36)*100,0)</f>
        <v>69.71106350966167</v>
      </c>
      <c r="AA36" s="66">
        <f>SUM(AA32:AA35)</f>
        <v>24441122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3565444</v>
      </c>
      <c r="D5" s="16">
        <f>SUM(D6:D8)</f>
        <v>0</v>
      </c>
      <c r="E5" s="17">
        <f t="shared" si="0"/>
        <v>110194199</v>
      </c>
      <c r="F5" s="18">
        <f t="shared" si="0"/>
        <v>110194199</v>
      </c>
      <c r="G5" s="18">
        <f t="shared" si="0"/>
        <v>865366</v>
      </c>
      <c r="H5" s="18">
        <f t="shared" si="0"/>
        <v>0</v>
      </c>
      <c r="I5" s="18">
        <f t="shared" si="0"/>
        <v>30090</v>
      </c>
      <c r="J5" s="18">
        <f t="shared" si="0"/>
        <v>895456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895456</v>
      </c>
      <c r="X5" s="18">
        <f t="shared" si="0"/>
        <v>3260301</v>
      </c>
      <c r="Y5" s="18">
        <f t="shared" si="0"/>
        <v>-2364845</v>
      </c>
      <c r="Z5" s="4">
        <f>+IF(X5&lt;&gt;0,+(Y5/X5)*100,0)</f>
        <v>-72.53456045929502</v>
      </c>
      <c r="AA5" s="16">
        <f>SUM(AA6:AA8)</f>
        <v>110194199</v>
      </c>
    </row>
    <row r="6" spans="1:27" ht="12.75">
      <c r="A6" s="5" t="s">
        <v>32</v>
      </c>
      <c r="B6" s="3"/>
      <c r="C6" s="19">
        <v>3005099</v>
      </c>
      <c r="D6" s="19"/>
      <c r="E6" s="20">
        <v>110194199</v>
      </c>
      <c r="F6" s="21">
        <v>110194199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110194199</v>
      </c>
    </row>
    <row r="7" spans="1:27" ht="12.75">
      <c r="A7" s="5" t="s">
        <v>33</v>
      </c>
      <c r="B7" s="3"/>
      <c r="C7" s="22">
        <v>27060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59001</v>
      </c>
      <c r="Y7" s="24">
        <v>-59001</v>
      </c>
      <c r="Z7" s="7">
        <v>-100</v>
      </c>
      <c r="AA7" s="29"/>
    </row>
    <row r="8" spans="1:27" ht="12.75">
      <c r="A8" s="5" t="s">
        <v>34</v>
      </c>
      <c r="B8" s="3"/>
      <c r="C8" s="19">
        <v>533285</v>
      </c>
      <c r="D8" s="19"/>
      <c r="E8" s="20"/>
      <c r="F8" s="21"/>
      <c r="G8" s="21">
        <v>865366</v>
      </c>
      <c r="H8" s="21"/>
      <c r="I8" s="21">
        <v>30090</v>
      </c>
      <c r="J8" s="21">
        <v>895456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895456</v>
      </c>
      <c r="X8" s="21">
        <v>3201300</v>
      </c>
      <c r="Y8" s="21">
        <v>-2305844</v>
      </c>
      <c r="Z8" s="6">
        <v>-72.03</v>
      </c>
      <c r="AA8" s="28"/>
    </row>
    <row r="9" spans="1:27" ht="12.75">
      <c r="A9" s="2" t="s">
        <v>35</v>
      </c>
      <c r="B9" s="3"/>
      <c r="C9" s="16">
        <f aca="true" t="shared" si="1" ref="C9:Y9">SUM(C10:C14)</f>
        <v>1721030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397228</v>
      </c>
      <c r="J9" s="18">
        <f t="shared" si="1"/>
        <v>397228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397228</v>
      </c>
      <c r="X9" s="18">
        <f t="shared" si="1"/>
        <v>1360875</v>
      </c>
      <c r="Y9" s="18">
        <f t="shared" si="1"/>
        <v>-963647</v>
      </c>
      <c r="Z9" s="4">
        <f>+IF(X9&lt;&gt;0,+(Y9/X9)*100,0)</f>
        <v>-70.81083861486177</v>
      </c>
      <c r="AA9" s="30">
        <f>SUM(AA10:AA14)</f>
        <v>0</v>
      </c>
    </row>
    <row r="10" spans="1:27" ht="12.75">
      <c r="A10" s="5" t="s">
        <v>36</v>
      </c>
      <c r="B10" s="3"/>
      <c r="C10" s="19">
        <v>1420759</v>
      </c>
      <c r="D10" s="19"/>
      <c r="E10" s="20"/>
      <c r="F10" s="21"/>
      <c r="G10" s="21"/>
      <c r="H10" s="21"/>
      <c r="I10" s="21">
        <v>397228</v>
      </c>
      <c r="J10" s="21">
        <v>397228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397228</v>
      </c>
      <c r="X10" s="21">
        <v>475626</v>
      </c>
      <c r="Y10" s="21">
        <v>-78398</v>
      </c>
      <c r="Z10" s="6">
        <v>-16.48</v>
      </c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372501</v>
      </c>
      <c r="Y11" s="21">
        <v>-372501</v>
      </c>
      <c r="Z11" s="6">
        <v>-100</v>
      </c>
      <c r="AA11" s="28"/>
    </row>
    <row r="12" spans="1:27" ht="12.75">
      <c r="A12" s="5" t="s">
        <v>38</v>
      </c>
      <c r="B12" s="3"/>
      <c r="C12" s="19">
        <v>300271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421749</v>
      </c>
      <c r="Y12" s="21">
        <v>-421749</v>
      </c>
      <c r="Z12" s="6">
        <v>-100</v>
      </c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90999</v>
      </c>
      <c r="Y13" s="21">
        <v>-90999</v>
      </c>
      <c r="Z13" s="6">
        <v>-100</v>
      </c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52700835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2786175</v>
      </c>
      <c r="H15" s="18">
        <f t="shared" si="2"/>
        <v>810438</v>
      </c>
      <c r="I15" s="18">
        <f t="shared" si="2"/>
        <v>295366</v>
      </c>
      <c r="J15" s="18">
        <f t="shared" si="2"/>
        <v>3891979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3891979</v>
      </c>
      <c r="X15" s="18">
        <f t="shared" si="2"/>
        <v>9134322</v>
      </c>
      <c r="Y15" s="18">
        <f t="shared" si="2"/>
        <v>-5242343</v>
      </c>
      <c r="Z15" s="4">
        <f>+IF(X15&lt;&gt;0,+(Y15/X15)*100,0)</f>
        <v>-57.39170351121846</v>
      </c>
      <c r="AA15" s="30">
        <f>SUM(AA16:AA18)</f>
        <v>0</v>
      </c>
    </row>
    <row r="16" spans="1:27" ht="12.75">
      <c r="A16" s="5" t="s">
        <v>42</v>
      </c>
      <c r="B16" s="3"/>
      <c r="C16" s="19">
        <v>601843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270024</v>
      </c>
      <c r="Y16" s="21">
        <v>-270024</v>
      </c>
      <c r="Z16" s="6">
        <v>-100</v>
      </c>
      <c r="AA16" s="28"/>
    </row>
    <row r="17" spans="1:27" ht="12.75">
      <c r="A17" s="5" t="s">
        <v>43</v>
      </c>
      <c r="B17" s="3"/>
      <c r="C17" s="19">
        <v>52098992</v>
      </c>
      <c r="D17" s="19"/>
      <c r="E17" s="20"/>
      <c r="F17" s="21"/>
      <c r="G17" s="21">
        <v>2786175</v>
      </c>
      <c r="H17" s="21">
        <v>810438</v>
      </c>
      <c r="I17" s="21">
        <v>295366</v>
      </c>
      <c r="J17" s="21">
        <v>3891979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3891979</v>
      </c>
      <c r="X17" s="21">
        <v>8864298</v>
      </c>
      <c r="Y17" s="21">
        <v>-4972319</v>
      </c>
      <c r="Z17" s="6">
        <v>-56.09</v>
      </c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65231</v>
      </c>
      <c r="I19" s="18">
        <f t="shared" si="3"/>
        <v>0</v>
      </c>
      <c r="J19" s="18">
        <f t="shared" si="3"/>
        <v>65231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65231</v>
      </c>
      <c r="X19" s="18">
        <f t="shared" si="3"/>
        <v>642501</v>
      </c>
      <c r="Y19" s="18">
        <f t="shared" si="3"/>
        <v>-577270</v>
      </c>
      <c r="Z19" s="4">
        <f>+IF(X19&lt;&gt;0,+(Y19/X19)*100,0)</f>
        <v>-89.84733097691677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>
        <v>65231</v>
      </c>
      <c r="I23" s="21"/>
      <c r="J23" s="21">
        <v>65231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65231</v>
      </c>
      <c r="X23" s="21">
        <v>642501</v>
      </c>
      <c r="Y23" s="21">
        <v>-577270</v>
      </c>
      <c r="Z23" s="6">
        <v>-89.85</v>
      </c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57750</v>
      </c>
      <c r="Y24" s="18">
        <v>-57750</v>
      </c>
      <c r="Z24" s="4">
        <v>-100</v>
      </c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57987309</v>
      </c>
      <c r="D25" s="51">
        <f>+D5+D9+D15+D19+D24</f>
        <v>0</v>
      </c>
      <c r="E25" s="52">
        <f t="shared" si="4"/>
        <v>110194199</v>
      </c>
      <c r="F25" s="53">
        <f t="shared" si="4"/>
        <v>110194199</v>
      </c>
      <c r="G25" s="53">
        <f t="shared" si="4"/>
        <v>3651541</v>
      </c>
      <c r="H25" s="53">
        <f t="shared" si="4"/>
        <v>875669</v>
      </c>
      <c r="I25" s="53">
        <f t="shared" si="4"/>
        <v>722684</v>
      </c>
      <c r="J25" s="53">
        <f t="shared" si="4"/>
        <v>5249894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5249894</v>
      </c>
      <c r="X25" s="53">
        <f t="shared" si="4"/>
        <v>14455749</v>
      </c>
      <c r="Y25" s="53">
        <f t="shared" si="4"/>
        <v>-9205855</v>
      </c>
      <c r="Z25" s="54">
        <f>+IF(X25&lt;&gt;0,+(Y25/X25)*100,0)</f>
        <v>-63.68300252031216</v>
      </c>
      <c r="AA25" s="55">
        <f>+AA5+AA9+AA15+AA19+AA24</f>
        <v>110194199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25153836</v>
      </c>
      <c r="D28" s="19"/>
      <c r="E28" s="20">
        <v>64076499</v>
      </c>
      <c r="F28" s="21">
        <v>64076499</v>
      </c>
      <c r="G28" s="21">
        <v>2786175</v>
      </c>
      <c r="H28" s="21">
        <v>810438</v>
      </c>
      <c r="I28" s="21"/>
      <c r="J28" s="21">
        <v>3596613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3596613</v>
      </c>
      <c r="X28" s="21">
        <v>4426824</v>
      </c>
      <c r="Y28" s="21">
        <v>-830211</v>
      </c>
      <c r="Z28" s="6">
        <v>-18.75</v>
      </c>
      <c r="AA28" s="19">
        <v>64076499</v>
      </c>
    </row>
    <row r="29" spans="1:27" ht="12.75">
      <c r="A29" s="57" t="s">
        <v>55</v>
      </c>
      <c r="B29" s="3"/>
      <c r="C29" s="19">
        <v>881474</v>
      </c>
      <c r="D29" s="19"/>
      <c r="E29" s="20">
        <v>7400800</v>
      </c>
      <c r="F29" s="21">
        <v>7400800</v>
      </c>
      <c r="G29" s="21"/>
      <c r="H29" s="21"/>
      <c r="I29" s="21">
        <v>52399</v>
      </c>
      <c r="J29" s="21">
        <v>52399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52399</v>
      </c>
      <c r="X29" s="21">
        <v>3350199</v>
      </c>
      <c r="Y29" s="21">
        <v>-3297800</v>
      </c>
      <c r="Z29" s="6">
        <v>-98.44</v>
      </c>
      <c r="AA29" s="28">
        <v>7400800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26035310</v>
      </c>
      <c r="D32" s="25">
        <f>SUM(D28:D31)</f>
        <v>0</v>
      </c>
      <c r="E32" s="26">
        <f t="shared" si="5"/>
        <v>71477299</v>
      </c>
      <c r="F32" s="27">
        <f t="shared" si="5"/>
        <v>71477299</v>
      </c>
      <c r="G32" s="27">
        <f t="shared" si="5"/>
        <v>2786175</v>
      </c>
      <c r="H32" s="27">
        <f t="shared" si="5"/>
        <v>810438</v>
      </c>
      <c r="I32" s="27">
        <f t="shared" si="5"/>
        <v>52399</v>
      </c>
      <c r="J32" s="27">
        <f t="shared" si="5"/>
        <v>3649012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3649012</v>
      </c>
      <c r="X32" s="27">
        <f t="shared" si="5"/>
        <v>7777023</v>
      </c>
      <c r="Y32" s="27">
        <f t="shared" si="5"/>
        <v>-4128011</v>
      </c>
      <c r="Z32" s="13">
        <f>+IF(X32&lt;&gt;0,+(Y32/X32)*100,0)</f>
        <v>-53.079578136775474</v>
      </c>
      <c r="AA32" s="31">
        <f>SUM(AA28:AA31)</f>
        <v>71477299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31951999</v>
      </c>
      <c r="D35" s="19"/>
      <c r="E35" s="20">
        <v>38716900</v>
      </c>
      <c r="F35" s="21">
        <v>38716900</v>
      </c>
      <c r="G35" s="21">
        <v>865366</v>
      </c>
      <c r="H35" s="21">
        <v>65231</v>
      </c>
      <c r="I35" s="21">
        <v>670285</v>
      </c>
      <c r="J35" s="21">
        <v>1600882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1600882</v>
      </c>
      <c r="X35" s="21">
        <v>8179224</v>
      </c>
      <c r="Y35" s="21">
        <v>-6578342</v>
      </c>
      <c r="Z35" s="6">
        <v>-80.43</v>
      </c>
      <c r="AA35" s="28">
        <v>38716900</v>
      </c>
    </row>
    <row r="36" spans="1:27" ht="12.75">
      <c r="A36" s="61" t="s">
        <v>64</v>
      </c>
      <c r="B36" s="10"/>
      <c r="C36" s="62">
        <f aca="true" t="shared" si="6" ref="C36:Y36">SUM(C32:C35)</f>
        <v>57987309</v>
      </c>
      <c r="D36" s="62">
        <f>SUM(D32:D35)</f>
        <v>0</v>
      </c>
      <c r="E36" s="63">
        <f t="shared" si="6"/>
        <v>110194199</v>
      </c>
      <c r="F36" s="64">
        <f t="shared" si="6"/>
        <v>110194199</v>
      </c>
      <c r="G36" s="64">
        <f t="shared" si="6"/>
        <v>3651541</v>
      </c>
      <c r="H36" s="64">
        <f t="shared" si="6"/>
        <v>875669</v>
      </c>
      <c r="I36" s="64">
        <f t="shared" si="6"/>
        <v>722684</v>
      </c>
      <c r="J36" s="64">
        <f t="shared" si="6"/>
        <v>5249894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5249894</v>
      </c>
      <c r="X36" s="64">
        <f t="shared" si="6"/>
        <v>15956247</v>
      </c>
      <c r="Y36" s="64">
        <f t="shared" si="6"/>
        <v>-10706353</v>
      </c>
      <c r="Z36" s="65">
        <f>+IF(X36&lt;&gt;0,+(Y36/X36)*100,0)</f>
        <v>-67.09819044540988</v>
      </c>
      <c r="AA36" s="66">
        <f>SUM(AA32:AA35)</f>
        <v>110194199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1127696</v>
      </c>
      <c r="F5" s="18">
        <f t="shared" si="0"/>
        <v>1127696</v>
      </c>
      <c r="G5" s="18">
        <f t="shared" si="0"/>
        <v>172111</v>
      </c>
      <c r="H5" s="18">
        <f t="shared" si="0"/>
        <v>35679</v>
      </c>
      <c r="I5" s="18">
        <f t="shared" si="0"/>
        <v>0</v>
      </c>
      <c r="J5" s="18">
        <f t="shared" si="0"/>
        <v>207790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207790</v>
      </c>
      <c r="X5" s="18">
        <f t="shared" si="0"/>
        <v>413449</v>
      </c>
      <c r="Y5" s="18">
        <f t="shared" si="0"/>
        <v>-205659</v>
      </c>
      <c r="Z5" s="4">
        <f>+IF(X5&lt;&gt;0,+(Y5/X5)*100,0)</f>
        <v>-49.74228985920875</v>
      </c>
      <c r="AA5" s="16">
        <f>SUM(AA6:AA8)</f>
        <v>1127696</v>
      </c>
    </row>
    <row r="6" spans="1:27" ht="12.75">
      <c r="A6" s="5" t="s">
        <v>32</v>
      </c>
      <c r="B6" s="3"/>
      <c r="C6" s="19"/>
      <c r="D6" s="19"/>
      <c r="E6" s="20">
        <v>65000</v>
      </c>
      <c r="F6" s="21">
        <v>65000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8750</v>
      </c>
      <c r="Y6" s="21">
        <v>-8750</v>
      </c>
      <c r="Z6" s="6">
        <v>-100</v>
      </c>
      <c r="AA6" s="28">
        <v>65000</v>
      </c>
    </row>
    <row r="7" spans="1:27" ht="12.75">
      <c r="A7" s="5" t="s">
        <v>33</v>
      </c>
      <c r="B7" s="3"/>
      <c r="C7" s="22"/>
      <c r="D7" s="22"/>
      <c r="E7" s="23">
        <v>222700</v>
      </c>
      <c r="F7" s="24">
        <v>222700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159700</v>
      </c>
      <c r="Y7" s="24">
        <v>-159700</v>
      </c>
      <c r="Z7" s="7">
        <v>-100</v>
      </c>
      <c r="AA7" s="29">
        <v>222700</v>
      </c>
    </row>
    <row r="8" spans="1:27" ht="12.75">
      <c r="A8" s="5" t="s">
        <v>34</v>
      </c>
      <c r="B8" s="3"/>
      <c r="C8" s="19"/>
      <c r="D8" s="19"/>
      <c r="E8" s="20">
        <v>839996</v>
      </c>
      <c r="F8" s="21">
        <v>839996</v>
      </c>
      <c r="G8" s="21">
        <v>172111</v>
      </c>
      <c r="H8" s="21">
        <v>35679</v>
      </c>
      <c r="I8" s="21"/>
      <c r="J8" s="21">
        <v>207790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207790</v>
      </c>
      <c r="X8" s="21">
        <v>244999</v>
      </c>
      <c r="Y8" s="21">
        <v>-37209</v>
      </c>
      <c r="Z8" s="6">
        <v>-15.19</v>
      </c>
      <c r="AA8" s="28">
        <v>839996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32978492</v>
      </c>
      <c r="F9" s="18">
        <f t="shared" si="1"/>
        <v>32978492</v>
      </c>
      <c r="G9" s="18">
        <f t="shared" si="1"/>
        <v>81995</v>
      </c>
      <c r="H9" s="18">
        <f t="shared" si="1"/>
        <v>4859871</v>
      </c>
      <c r="I9" s="18">
        <f t="shared" si="1"/>
        <v>1932387</v>
      </c>
      <c r="J9" s="18">
        <f t="shared" si="1"/>
        <v>6874253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6874253</v>
      </c>
      <c r="X9" s="18">
        <f t="shared" si="1"/>
        <v>10302466</v>
      </c>
      <c r="Y9" s="18">
        <f t="shared" si="1"/>
        <v>-3428213</v>
      </c>
      <c r="Z9" s="4">
        <f>+IF(X9&lt;&gt;0,+(Y9/X9)*100,0)</f>
        <v>-33.27565458599912</v>
      </c>
      <c r="AA9" s="30">
        <f>SUM(AA10:AA14)</f>
        <v>32978492</v>
      </c>
    </row>
    <row r="10" spans="1:27" ht="12.75">
      <c r="A10" s="5" t="s">
        <v>36</v>
      </c>
      <c r="B10" s="3"/>
      <c r="C10" s="19"/>
      <c r="D10" s="19"/>
      <c r="E10" s="20">
        <v>32388492</v>
      </c>
      <c r="F10" s="21">
        <v>32388492</v>
      </c>
      <c r="G10" s="21">
        <v>80172</v>
      </c>
      <c r="H10" s="21">
        <v>4851788</v>
      </c>
      <c r="I10" s="21">
        <v>1932387</v>
      </c>
      <c r="J10" s="21">
        <v>6864347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6864347</v>
      </c>
      <c r="X10" s="21">
        <v>9812466</v>
      </c>
      <c r="Y10" s="21">
        <v>-2948119</v>
      </c>
      <c r="Z10" s="6">
        <v>-30.04</v>
      </c>
      <c r="AA10" s="28">
        <v>32388492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590000</v>
      </c>
      <c r="F12" s="21">
        <v>590000</v>
      </c>
      <c r="G12" s="21">
        <v>1823</v>
      </c>
      <c r="H12" s="21">
        <v>8083</v>
      </c>
      <c r="I12" s="21"/>
      <c r="J12" s="21">
        <v>9906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9906</v>
      </c>
      <c r="X12" s="21">
        <v>490000</v>
      </c>
      <c r="Y12" s="21">
        <v>-480094</v>
      </c>
      <c r="Z12" s="6">
        <v>-97.98</v>
      </c>
      <c r="AA12" s="28">
        <v>590000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51979171</v>
      </c>
      <c r="F15" s="18">
        <f t="shared" si="2"/>
        <v>51979171</v>
      </c>
      <c r="G15" s="18">
        <f t="shared" si="2"/>
        <v>1742093</v>
      </c>
      <c r="H15" s="18">
        <f t="shared" si="2"/>
        <v>3992908</v>
      </c>
      <c r="I15" s="18">
        <f t="shared" si="2"/>
        <v>4327359</v>
      </c>
      <c r="J15" s="18">
        <f t="shared" si="2"/>
        <v>10062360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10062360</v>
      </c>
      <c r="X15" s="18">
        <f t="shared" si="2"/>
        <v>2448513</v>
      </c>
      <c r="Y15" s="18">
        <f t="shared" si="2"/>
        <v>7613847</v>
      </c>
      <c r="Z15" s="4">
        <f>+IF(X15&lt;&gt;0,+(Y15/X15)*100,0)</f>
        <v>310.9579977725256</v>
      </c>
      <c r="AA15" s="30">
        <f>SUM(AA16:AA18)</f>
        <v>51979171</v>
      </c>
    </row>
    <row r="16" spans="1:27" ht="12.75">
      <c r="A16" s="5" t="s">
        <v>42</v>
      </c>
      <c r="B16" s="3"/>
      <c r="C16" s="19"/>
      <c r="D16" s="19"/>
      <c r="E16" s="20">
        <v>100000</v>
      </c>
      <c r="F16" s="21">
        <v>100000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100000</v>
      </c>
      <c r="Y16" s="21">
        <v>-100000</v>
      </c>
      <c r="Z16" s="6">
        <v>-100</v>
      </c>
      <c r="AA16" s="28">
        <v>100000</v>
      </c>
    </row>
    <row r="17" spans="1:27" ht="12.75">
      <c r="A17" s="5" t="s">
        <v>43</v>
      </c>
      <c r="B17" s="3"/>
      <c r="C17" s="19"/>
      <c r="D17" s="19"/>
      <c r="E17" s="20">
        <v>51879171</v>
      </c>
      <c r="F17" s="21">
        <v>51879171</v>
      </c>
      <c r="G17" s="21">
        <v>1742093</v>
      </c>
      <c r="H17" s="21">
        <v>3992908</v>
      </c>
      <c r="I17" s="21">
        <v>4327359</v>
      </c>
      <c r="J17" s="21">
        <v>10062360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10062360</v>
      </c>
      <c r="X17" s="21">
        <v>2348513</v>
      </c>
      <c r="Y17" s="21">
        <v>7713847</v>
      </c>
      <c r="Z17" s="6">
        <v>328.46</v>
      </c>
      <c r="AA17" s="28">
        <v>51879171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2700000</v>
      </c>
      <c r="F19" s="18">
        <f t="shared" si="3"/>
        <v>2700000</v>
      </c>
      <c r="G19" s="18">
        <f t="shared" si="3"/>
        <v>27793</v>
      </c>
      <c r="H19" s="18">
        <f t="shared" si="3"/>
        <v>5330429</v>
      </c>
      <c r="I19" s="18">
        <f t="shared" si="3"/>
        <v>0</v>
      </c>
      <c r="J19" s="18">
        <f t="shared" si="3"/>
        <v>5358222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5358222</v>
      </c>
      <c r="X19" s="18">
        <f t="shared" si="3"/>
        <v>0</v>
      </c>
      <c r="Y19" s="18">
        <f t="shared" si="3"/>
        <v>5358222</v>
      </c>
      <c r="Z19" s="4">
        <f>+IF(X19&lt;&gt;0,+(Y19/X19)*100,0)</f>
        <v>0</v>
      </c>
      <c r="AA19" s="30">
        <f>SUM(AA20:AA23)</f>
        <v>2700000</v>
      </c>
    </row>
    <row r="20" spans="1:27" ht="12.75">
      <c r="A20" s="5" t="s">
        <v>46</v>
      </c>
      <c r="B20" s="3"/>
      <c r="C20" s="19"/>
      <c r="D20" s="19"/>
      <c r="E20" s="20">
        <v>100000</v>
      </c>
      <c r="F20" s="21">
        <v>100000</v>
      </c>
      <c r="G20" s="21">
        <v>27793</v>
      </c>
      <c r="H20" s="21">
        <v>5330429</v>
      </c>
      <c r="I20" s="21"/>
      <c r="J20" s="21">
        <v>5358222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5358222</v>
      </c>
      <c r="X20" s="21"/>
      <c r="Y20" s="21">
        <v>5358222</v>
      </c>
      <c r="Z20" s="6"/>
      <c r="AA20" s="28">
        <v>100000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2600000</v>
      </c>
      <c r="F23" s="21">
        <v>2600000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2600000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88785359</v>
      </c>
      <c r="F25" s="53">
        <f t="shared" si="4"/>
        <v>88785359</v>
      </c>
      <c r="G25" s="53">
        <f t="shared" si="4"/>
        <v>2023992</v>
      </c>
      <c r="H25" s="53">
        <f t="shared" si="4"/>
        <v>14218887</v>
      </c>
      <c r="I25" s="53">
        <f t="shared" si="4"/>
        <v>6259746</v>
      </c>
      <c r="J25" s="53">
        <f t="shared" si="4"/>
        <v>22502625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22502625</v>
      </c>
      <c r="X25" s="53">
        <f t="shared" si="4"/>
        <v>13164428</v>
      </c>
      <c r="Y25" s="53">
        <f t="shared" si="4"/>
        <v>9338197</v>
      </c>
      <c r="Z25" s="54">
        <f>+IF(X25&lt;&gt;0,+(Y25/X25)*100,0)</f>
        <v>70.9350759486094</v>
      </c>
      <c r="AA25" s="55">
        <f>+AA5+AA9+AA15+AA19+AA24</f>
        <v>88785359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47778000</v>
      </c>
      <c r="F28" s="21">
        <v>47778000</v>
      </c>
      <c r="G28" s="21"/>
      <c r="H28" s="21">
        <v>5330429</v>
      </c>
      <c r="I28" s="21">
        <v>4307225</v>
      </c>
      <c r="J28" s="21">
        <v>9637654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9637654</v>
      </c>
      <c r="X28" s="21"/>
      <c r="Y28" s="21">
        <v>9637654</v>
      </c>
      <c r="Z28" s="6"/>
      <c r="AA28" s="19">
        <v>47778000</v>
      </c>
    </row>
    <row r="29" spans="1:27" ht="12.75">
      <c r="A29" s="57" t="s">
        <v>55</v>
      </c>
      <c r="B29" s="3"/>
      <c r="C29" s="19"/>
      <c r="D29" s="19"/>
      <c r="E29" s="20">
        <v>8611000</v>
      </c>
      <c r="F29" s="21">
        <v>8611000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8611000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56389000</v>
      </c>
      <c r="F32" s="27">
        <f t="shared" si="5"/>
        <v>56389000</v>
      </c>
      <c r="G32" s="27">
        <f t="shared" si="5"/>
        <v>0</v>
      </c>
      <c r="H32" s="27">
        <f t="shared" si="5"/>
        <v>5330429</v>
      </c>
      <c r="I32" s="27">
        <f t="shared" si="5"/>
        <v>4307225</v>
      </c>
      <c r="J32" s="27">
        <f t="shared" si="5"/>
        <v>9637654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9637654</v>
      </c>
      <c r="X32" s="27">
        <f t="shared" si="5"/>
        <v>0</v>
      </c>
      <c r="Y32" s="27">
        <f t="shared" si="5"/>
        <v>9637654</v>
      </c>
      <c r="Z32" s="13">
        <f>+IF(X32&lt;&gt;0,+(Y32/X32)*100,0)</f>
        <v>0</v>
      </c>
      <c r="AA32" s="31">
        <f>SUM(AA28:AA31)</f>
        <v>56389000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32396359</v>
      </c>
      <c r="F35" s="21">
        <v>32396359</v>
      </c>
      <c r="G35" s="21">
        <v>2023992</v>
      </c>
      <c r="H35" s="21">
        <v>8888458</v>
      </c>
      <c r="I35" s="21">
        <v>1952521</v>
      </c>
      <c r="J35" s="21">
        <v>12864971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12864971</v>
      </c>
      <c r="X35" s="21"/>
      <c r="Y35" s="21">
        <v>12864971</v>
      </c>
      <c r="Z35" s="6"/>
      <c r="AA35" s="28">
        <v>32396359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88785359</v>
      </c>
      <c r="F36" s="64">
        <f t="shared" si="6"/>
        <v>88785359</v>
      </c>
      <c r="G36" s="64">
        <f t="shared" si="6"/>
        <v>2023992</v>
      </c>
      <c r="H36" s="64">
        <f t="shared" si="6"/>
        <v>14218887</v>
      </c>
      <c r="I36" s="64">
        <f t="shared" si="6"/>
        <v>6259746</v>
      </c>
      <c r="J36" s="64">
        <f t="shared" si="6"/>
        <v>22502625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22502625</v>
      </c>
      <c r="X36" s="64">
        <f t="shared" si="6"/>
        <v>0</v>
      </c>
      <c r="Y36" s="64">
        <f t="shared" si="6"/>
        <v>22502625</v>
      </c>
      <c r="Z36" s="65">
        <f>+IF(X36&lt;&gt;0,+(Y36/X36)*100,0)</f>
        <v>0</v>
      </c>
      <c r="AA36" s="66">
        <f>SUM(AA32:AA35)</f>
        <v>88785359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8000000</v>
      </c>
      <c r="F5" s="18">
        <f t="shared" si="0"/>
        <v>8000000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8000000</v>
      </c>
    </row>
    <row r="6" spans="1:27" ht="12.75">
      <c r="A6" s="5" t="s">
        <v>32</v>
      </c>
      <c r="B6" s="3"/>
      <c r="C6" s="19"/>
      <c r="D6" s="19"/>
      <c r="E6" s="20">
        <v>8000000</v>
      </c>
      <c r="F6" s="21">
        <v>8000000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8000000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1932387</v>
      </c>
      <c r="H9" s="18">
        <f t="shared" si="1"/>
        <v>1932387</v>
      </c>
      <c r="I9" s="18">
        <f t="shared" si="1"/>
        <v>1932387</v>
      </c>
      <c r="J9" s="18">
        <f t="shared" si="1"/>
        <v>5797161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5797161</v>
      </c>
      <c r="X9" s="18">
        <f t="shared" si="1"/>
        <v>0</v>
      </c>
      <c r="Y9" s="18">
        <f t="shared" si="1"/>
        <v>5797161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>
        <v>1932387</v>
      </c>
      <c r="H10" s="21">
        <v>1932387</v>
      </c>
      <c r="I10" s="21">
        <v>1932387</v>
      </c>
      <c r="J10" s="21">
        <v>5797161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5797161</v>
      </c>
      <c r="X10" s="21"/>
      <c r="Y10" s="21">
        <v>5797161</v>
      </c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35800000</v>
      </c>
      <c r="F15" s="18">
        <f t="shared" si="2"/>
        <v>35800000</v>
      </c>
      <c r="G15" s="18">
        <f t="shared" si="2"/>
        <v>4327359</v>
      </c>
      <c r="H15" s="18">
        <f t="shared" si="2"/>
        <v>4327359</v>
      </c>
      <c r="I15" s="18">
        <f t="shared" si="2"/>
        <v>4327359</v>
      </c>
      <c r="J15" s="18">
        <f t="shared" si="2"/>
        <v>12982077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12982077</v>
      </c>
      <c r="X15" s="18">
        <f t="shared" si="2"/>
        <v>0</v>
      </c>
      <c r="Y15" s="18">
        <f t="shared" si="2"/>
        <v>12982077</v>
      </c>
      <c r="Z15" s="4">
        <f>+IF(X15&lt;&gt;0,+(Y15/X15)*100,0)</f>
        <v>0</v>
      </c>
      <c r="AA15" s="30">
        <f>SUM(AA16:AA18)</f>
        <v>35800000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35800000</v>
      </c>
      <c r="F17" s="21">
        <v>35800000</v>
      </c>
      <c r="G17" s="21">
        <v>4327359</v>
      </c>
      <c r="H17" s="21">
        <v>4327359</v>
      </c>
      <c r="I17" s="21">
        <v>4327359</v>
      </c>
      <c r="J17" s="21">
        <v>12982077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12982077</v>
      </c>
      <c r="X17" s="21"/>
      <c r="Y17" s="21">
        <v>12982077</v>
      </c>
      <c r="Z17" s="6"/>
      <c r="AA17" s="28">
        <v>35800000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43800000</v>
      </c>
      <c r="F25" s="53">
        <f t="shared" si="4"/>
        <v>43800000</v>
      </c>
      <c r="G25" s="53">
        <f t="shared" si="4"/>
        <v>6259746</v>
      </c>
      <c r="H25" s="53">
        <f t="shared" si="4"/>
        <v>6259746</v>
      </c>
      <c r="I25" s="53">
        <f t="shared" si="4"/>
        <v>6259746</v>
      </c>
      <c r="J25" s="53">
        <f t="shared" si="4"/>
        <v>18779238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18779238</v>
      </c>
      <c r="X25" s="53">
        <f t="shared" si="4"/>
        <v>0</v>
      </c>
      <c r="Y25" s="53">
        <f t="shared" si="4"/>
        <v>18779238</v>
      </c>
      <c r="Z25" s="54">
        <f>+IF(X25&lt;&gt;0,+(Y25/X25)*100,0)</f>
        <v>0</v>
      </c>
      <c r="AA25" s="55">
        <f>+AA5+AA9+AA15+AA19+AA24</f>
        <v>43800000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35800000</v>
      </c>
      <c r="F28" s="21">
        <v>35800000</v>
      </c>
      <c r="G28" s="21">
        <v>4307225</v>
      </c>
      <c r="H28" s="21">
        <v>4307225</v>
      </c>
      <c r="I28" s="21">
        <v>4307225</v>
      </c>
      <c r="J28" s="21">
        <v>12921675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12921675</v>
      </c>
      <c r="X28" s="21"/>
      <c r="Y28" s="21">
        <v>12921675</v>
      </c>
      <c r="Z28" s="6"/>
      <c r="AA28" s="19">
        <v>35800000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35800000</v>
      </c>
      <c r="F32" s="27">
        <f t="shared" si="5"/>
        <v>35800000</v>
      </c>
      <c r="G32" s="27">
        <f t="shared" si="5"/>
        <v>4307225</v>
      </c>
      <c r="H32" s="27">
        <f t="shared" si="5"/>
        <v>4307225</v>
      </c>
      <c r="I32" s="27">
        <f t="shared" si="5"/>
        <v>4307225</v>
      </c>
      <c r="J32" s="27">
        <f t="shared" si="5"/>
        <v>12921675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12921675</v>
      </c>
      <c r="X32" s="27">
        <f t="shared" si="5"/>
        <v>0</v>
      </c>
      <c r="Y32" s="27">
        <f t="shared" si="5"/>
        <v>12921675</v>
      </c>
      <c r="Z32" s="13">
        <f>+IF(X32&lt;&gt;0,+(Y32/X32)*100,0)</f>
        <v>0</v>
      </c>
      <c r="AA32" s="31">
        <f>SUM(AA28:AA31)</f>
        <v>35800000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8000000</v>
      </c>
      <c r="F35" s="21">
        <v>8000000</v>
      </c>
      <c r="G35" s="21">
        <v>1952521</v>
      </c>
      <c r="H35" s="21">
        <v>1952521</v>
      </c>
      <c r="I35" s="21">
        <v>1952521</v>
      </c>
      <c r="J35" s="21">
        <v>5857563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5857563</v>
      </c>
      <c r="X35" s="21"/>
      <c r="Y35" s="21">
        <v>5857563</v>
      </c>
      <c r="Z35" s="6"/>
      <c r="AA35" s="28">
        <v>8000000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43800000</v>
      </c>
      <c r="F36" s="64">
        <f t="shared" si="6"/>
        <v>43800000</v>
      </c>
      <c r="G36" s="64">
        <f t="shared" si="6"/>
        <v>6259746</v>
      </c>
      <c r="H36" s="64">
        <f t="shared" si="6"/>
        <v>6259746</v>
      </c>
      <c r="I36" s="64">
        <f t="shared" si="6"/>
        <v>6259746</v>
      </c>
      <c r="J36" s="64">
        <f t="shared" si="6"/>
        <v>18779238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18779238</v>
      </c>
      <c r="X36" s="64">
        <f t="shared" si="6"/>
        <v>0</v>
      </c>
      <c r="Y36" s="64">
        <f t="shared" si="6"/>
        <v>18779238</v>
      </c>
      <c r="Z36" s="65">
        <f>+IF(X36&lt;&gt;0,+(Y36/X36)*100,0)</f>
        <v>0</v>
      </c>
      <c r="AA36" s="66">
        <f>SUM(AA32:AA35)</f>
        <v>43800000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1486110</v>
      </c>
      <c r="D5" s="16">
        <f>SUM(D6:D8)</f>
        <v>0</v>
      </c>
      <c r="E5" s="17">
        <f t="shared" si="0"/>
        <v>5570000</v>
      </c>
      <c r="F5" s="18">
        <f t="shared" si="0"/>
        <v>5570000</v>
      </c>
      <c r="G5" s="18">
        <f t="shared" si="0"/>
        <v>38704</v>
      </c>
      <c r="H5" s="18">
        <f t="shared" si="0"/>
        <v>952</v>
      </c>
      <c r="I5" s="18">
        <f t="shared" si="0"/>
        <v>0</v>
      </c>
      <c r="J5" s="18">
        <f t="shared" si="0"/>
        <v>39656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39656</v>
      </c>
      <c r="X5" s="18">
        <f t="shared" si="0"/>
        <v>1392500</v>
      </c>
      <c r="Y5" s="18">
        <f t="shared" si="0"/>
        <v>-1352844</v>
      </c>
      <c r="Z5" s="4">
        <f>+IF(X5&lt;&gt;0,+(Y5/X5)*100,0)</f>
        <v>-97.1521723518851</v>
      </c>
      <c r="AA5" s="16">
        <f>SUM(AA6:AA8)</f>
        <v>5570000</v>
      </c>
    </row>
    <row r="6" spans="1:27" ht="12.75">
      <c r="A6" s="5" t="s">
        <v>32</v>
      </c>
      <c r="B6" s="3"/>
      <c r="C6" s="19">
        <v>1098229</v>
      </c>
      <c r="D6" s="19"/>
      <c r="E6" s="20">
        <v>3920000</v>
      </c>
      <c r="F6" s="21">
        <v>3920000</v>
      </c>
      <c r="G6" s="21"/>
      <c r="H6" s="21">
        <v>952</v>
      </c>
      <c r="I6" s="21"/>
      <c r="J6" s="21">
        <v>952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952</v>
      </c>
      <c r="X6" s="21">
        <v>980000</v>
      </c>
      <c r="Y6" s="21">
        <v>-979048</v>
      </c>
      <c r="Z6" s="6">
        <v>-99.9</v>
      </c>
      <c r="AA6" s="28">
        <v>3920000</v>
      </c>
    </row>
    <row r="7" spans="1:27" ht="12.75">
      <c r="A7" s="5" t="s">
        <v>33</v>
      </c>
      <c r="B7" s="3"/>
      <c r="C7" s="22">
        <v>219422</v>
      </c>
      <c r="D7" s="22"/>
      <c r="E7" s="23">
        <v>350000</v>
      </c>
      <c r="F7" s="24">
        <v>350000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87500</v>
      </c>
      <c r="Y7" s="24">
        <v>-87500</v>
      </c>
      <c r="Z7" s="7">
        <v>-100</v>
      </c>
      <c r="AA7" s="29">
        <v>350000</v>
      </c>
    </row>
    <row r="8" spans="1:27" ht="12.75">
      <c r="A8" s="5" t="s">
        <v>34</v>
      </c>
      <c r="B8" s="3"/>
      <c r="C8" s="19">
        <v>168459</v>
      </c>
      <c r="D8" s="19"/>
      <c r="E8" s="20">
        <v>1300000</v>
      </c>
      <c r="F8" s="21">
        <v>1300000</v>
      </c>
      <c r="G8" s="21">
        <v>38704</v>
      </c>
      <c r="H8" s="21"/>
      <c r="I8" s="21"/>
      <c r="J8" s="21">
        <v>38704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38704</v>
      </c>
      <c r="X8" s="21">
        <v>325000</v>
      </c>
      <c r="Y8" s="21">
        <v>-286296</v>
      </c>
      <c r="Z8" s="6">
        <v>-88.09</v>
      </c>
      <c r="AA8" s="28">
        <v>1300000</v>
      </c>
    </row>
    <row r="9" spans="1:27" ht="12.75">
      <c r="A9" s="2" t="s">
        <v>35</v>
      </c>
      <c r="B9" s="3"/>
      <c r="C9" s="16">
        <f aca="true" t="shared" si="1" ref="C9:Y9">SUM(C10:C14)</f>
        <v>27400</v>
      </c>
      <c r="D9" s="16">
        <f>SUM(D10:D14)</f>
        <v>0</v>
      </c>
      <c r="E9" s="17">
        <f t="shared" si="1"/>
        <v>2718800</v>
      </c>
      <c r="F9" s="18">
        <f t="shared" si="1"/>
        <v>2718800</v>
      </c>
      <c r="G9" s="18">
        <f t="shared" si="1"/>
        <v>0</v>
      </c>
      <c r="H9" s="18">
        <f t="shared" si="1"/>
        <v>0</v>
      </c>
      <c r="I9" s="18">
        <f t="shared" si="1"/>
        <v>29500</v>
      </c>
      <c r="J9" s="18">
        <f t="shared" si="1"/>
        <v>29500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29500</v>
      </c>
      <c r="X9" s="18">
        <f t="shared" si="1"/>
        <v>679700</v>
      </c>
      <c r="Y9" s="18">
        <f t="shared" si="1"/>
        <v>-650200</v>
      </c>
      <c r="Z9" s="4">
        <f>+IF(X9&lt;&gt;0,+(Y9/X9)*100,0)</f>
        <v>-95.65984993379432</v>
      </c>
      <c r="AA9" s="30">
        <f>SUM(AA10:AA14)</f>
        <v>2718800</v>
      </c>
    </row>
    <row r="10" spans="1:27" ht="12.75">
      <c r="A10" s="5" t="s">
        <v>36</v>
      </c>
      <c r="B10" s="3"/>
      <c r="C10" s="19">
        <v>27400</v>
      </c>
      <c r="D10" s="19"/>
      <c r="E10" s="20">
        <v>1768800</v>
      </c>
      <c r="F10" s="21">
        <v>1768800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442200</v>
      </c>
      <c r="Y10" s="21">
        <v>-442200</v>
      </c>
      <c r="Z10" s="6">
        <v>-100</v>
      </c>
      <c r="AA10" s="28">
        <v>1768800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950000</v>
      </c>
      <c r="F12" s="21">
        <v>950000</v>
      </c>
      <c r="G12" s="21"/>
      <c r="H12" s="21"/>
      <c r="I12" s="21">
        <v>29500</v>
      </c>
      <c r="J12" s="21">
        <v>29500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29500</v>
      </c>
      <c r="X12" s="21">
        <v>237500</v>
      </c>
      <c r="Y12" s="21">
        <v>-208000</v>
      </c>
      <c r="Z12" s="6">
        <v>-87.58</v>
      </c>
      <c r="AA12" s="28">
        <v>950000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52253778</v>
      </c>
      <c r="D15" s="16">
        <f>SUM(D16:D18)</f>
        <v>0</v>
      </c>
      <c r="E15" s="17">
        <f t="shared" si="2"/>
        <v>25313004</v>
      </c>
      <c r="F15" s="18">
        <f t="shared" si="2"/>
        <v>25313004</v>
      </c>
      <c r="G15" s="18">
        <f t="shared" si="2"/>
        <v>844764</v>
      </c>
      <c r="H15" s="18">
        <f t="shared" si="2"/>
        <v>956215</v>
      </c>
      <c r="I15" s="18">
        <f t="shared" si="2"/>
        <v>123588</v>
      </c>
      <c r="J15" s="18">
        <f t="shared" si="2"/>
        <v>1924567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1924567</v>
      </c>
      <c r="X15" s="18">
        <f t="shared" si="2"/>
        <v>6328251</v>
      </c>
      <c r="Y15" s="18">
        <f t="shared" si="2"/>
        <v>-4403684</v>
      </c>
      <c r="Z15" s="4">
        <f>+IF(X15&lt;&gt;0,+(Y15/X15)*100,0)</f>
        <v>-69.58769492550154</v>
      </c>
      <c r="AA15" s="30">
        <f>SUM(AA16:AA18)</f>
        <v>25313004</v>
      </c>
    </row>
    <row r="16" spans="1:27" ht="12.75">
      <c r="A16" s="5" t="s">
        <v>42</v>
      </c>
      <c r="B16" s="3"/>
      <c r="C16" s="19">
        <v>16701</v>
      </c>
      <c r="D16" s="19"/>
      <c r="E16" s="20">
        <v>910000</v>
      </c>
      <c r="F16" s="21">
        <v>910000</v>
      </c>
      <c r="G16" s="21">
        <v>317098</v>
      </c>
      <c r="H16" s="21"/>
      <c r="I16" s="21"/>
      <c r="J16" s="21">
        <v>317098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317098</v>
      </c>
      <c r="X16" s="21">
        <v>227500</v>
      </c>
      <c r="Y16" s="21">
        <v>89598</v>
      </c>
      <c r="Z16" s="6">
        <v>39.38</v>
      </c>
      <c r="AA16" s="28">
        <v>910000</v>
      </c>
    </row>
    <row r="17" spans="1:27" ht="12.75">
      <c r="A17" s="5" t="s">
        <v>43</v>
      </c>
      <c r="B17" s="3"/>
      <c r="C17" s="19">
        <v>52237077</v>
      </c>
      <c r="D17" s="19"/>
      <c r="E17" s="20">
        <v>24403004</v>
      </c>
      <c r="F17" s="21">
        <v>24403004</v>
      </c>
      <c r="G17" s="21">
        <v>527666</v>
      </c>
      <c r="H17" s="21">
        <v>956215</v>
      </c>
      <c r="I17" s="21">
        <v>123588</v>
      </c>
      <c r="J17" s="21">
        <v>1607469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1607469</v>
      </c>
      <c r="X17" s="21">
        <v>6100751</v>
      </c>
      <c r="Y17" s="21">
        <v>-4493282</v>
      </c>
      <c r="Z17" s="6">
        <v>-73.65</v>
      </c>
      <c r="AA17" s="28">
        <v>24403004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3938582</v>
      </c>
      <c r="D19" s="16">
        <f>SUM(D20:D23)</f>
        <v>0</v>
      </c>
      <c r="E19" s="17">
        <f t="shared" si="3"/>
        <v>11475000</v>
      </c>
      <c r="F19" s="18">
        <f t="shared" si="3"/>
        <v>11475000</v>
      </c>
      <c r="G19" s="18">
        <f t="shared" si="3"/>
        <v>826</v>
      </c>
      <c r="H19" s="18">
        <f t="shared" si="3"/>
        <v>4954</v>
      </c>
      <c r="I19" s="18">
        <f t="shared" si="3"/>
        <v>139105</v>
      </c>
      <c r="J19" s="18">
        <f t="shared" si="3"/>
        <v>144885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144885</v>
      </c>
      <c r="X19" s="18">
        <f t="shared" si="3"/>
        <v>2868750</v>
      </c>
      <c r="Y19" s="18">
        <f t="shared" si="3"/>
        <v>-2723865</v>
      </c>
      <c r="Z19" s="4">
        <f>+IF(X19&lt;&gt;0,+(Y19/X19)*100,0)</f>
        <v>-94.94954248366014</v>
      </c>
      <c r="AA19" s="30">
        <f>SUM(AA20:AA23)</f>
        <v>11475000</v>
      </c>
    </row>
    <row r="20" spans="1:27" ht="12.75">
      <c r="A20" s="5" t="s">
        <v>46</v>
      </c>
      <c r="B20" s="3"/>
      <c r="C20" s="19">
        <v>245355</v>
      </c>
      <c r="D20" s="19"/>
      <c r="E20" s="20">
        <v>10125000</v>
      </c>
      <c r="F20" s="21">
        <v>10125000</v>
      </c>
      <c r="G20" s="21">
        <v>826</v>
      </c>
      <c r="H20" s="21">
        <v>4954</v>
      </c>
      <c r="I20" s="21">
        <v>139105</v>
      </c>
      <c r="J20" s="21">
        <v>144885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144885</v>
      </c>
      <c r="X20" s="21">
        <v>2531250</v>
      </c>
      <c r="Y20" s="21">
        <v>-2386365</v>
      </c>
      <c r="Z20" s="6">
        <v>-94.28</v>
      </c>
      <c r="AA20" s="28">
        <v>10125000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3693227</v>
      </c>
      <c r="D23" s="19"/>
      <c r="E23" s="20">
        <v>1350000</v>
      </c>
      <c r="F23" s="21">
        <v>1350000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337500</v>
      </c>
      <c r="Y23" s="21">
        <v>-337500</v>
      </c>
      <c r="Z23" s="6">
        <v>-100</v>
      </c>
      <c r="AA23" s="28">
        <v>1350000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57705870</v>
      </c>
      <c r="D25" s="51">
        <f>+D5+D9+D15+D19+D24</f>
        <v>0</v>
      </c>
      <c r="E25" s="52">
        <f t="shared" si="4"/>
        <v>45076804</v>
      </c>
      <c r="F25" s="53">
        <f t="shared" si="4"/>
        <v>45076804</v>
      </c>
      <c r="G25" s="53">
        <f t="shared" si="4"/>
        <v>884294</v>
      </c>
      <c r="H25" s="53">
        <f t="shared" si="4"/>
        <v>962121</v>
      </c>
      <c r="I25" s="53">
        <f t="shared" si="4"/>
        <v>292193</v>
      </c>
      <c r="J25" s="53">
        <f t="shared" si="4"/>
        <v>2138608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2138608</v>
      </c>
      <c r="X25" s="53">
        <f t="shared" si="4"/>
        <v>11269201</v>
      </c>
      <c r="Y25" s="53">
        <f t="shared" si="4"/>
        <v>-9130593</v>
      </c>
      <c r="Z25" s="54">
        <f>+IF(X25&lt;&gt;0,+(Y25/X25)*100,0)</f>
        <v>-81.02254099469873</v>
      </c>
      <c r="AA25" s="55">
        <f>+AA5+AA9+AA15+AA19+AA24</f>
        <v>45076804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27575441</v>
      </c>
      <c r="D28" s="19"/>
      <c r="E28" s="20">
        <v>26311000</v>
      </c>
      <c r="F28" s="21">
        <v>26311000</v>
      </c>
      <c r="G28" s="21">
        <v>460261</v>
      </c>
      <c r="H28" s="21">
        <v>956215</v>
      </c>
      <c r="I28" s="21">
        <v>95652</v>
      </c>
      <c r="J28" s="21">
        <v>1512128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1512128</v>
      </c>
      <c r="X28" s="21">
        <v>6577750</v>
      </c>
      <c r="Y28" s="21">
        <v>-5065622</v>
      </c>
      <c r="Z28" s="6">
        <v>-77.01</v>
      </c>
      <c r="AA28" s="19">
        <v>26311000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>
        <v>317098</v>
      </c>
      <c r="H29" s="21"/>
      <c r="I29" s="21"/>
      <c r="J29" s="21">
        <v>317098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317098</v>
      </c>
      <c r="X29" s="21"/>
      <c r="Y29" s="21">
        <v>317098</v>
      </c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27575441</v>
      </c>
      <c r="D32" s="25">
        <f>SUM(D28:D31)</f>
        <v>0</v>
      </c>
      <c r="E32" s="26">
        <f t="shared" si="5"/>
        <v>26311000</v>
      </c>
      <c r="F32" s="27">
        <f t="shared" si="5"/>
        <v>26311000</v>
      </c>
      <c r="G32" s="27">
        <f t="shared" si="5"/>
        <v>777359</v>
      </c>
      <c r="H32" s="27">
        <f t="shared" si="5"/>
        <v>956215</v>
      </c>
      <c r="I32" s="27">
        <f t="shared" si="5"/>
        <v>95652</v>
      </c>
      <c r="J32" s="27">
        <f t="shared" si="5"/>
        <v>1829226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1829226</v>
      </c>
      <c r="X32" s="27">
        <f t="shared" si="5"/>
        <v>6577750</v>
      </c>
      <c r="Y32" s="27">
        <f t="shared" si="5"/>
        <v>-4748524</v>
      </c>
      <c r="Z32" s="13">
        <f>+IF(X32&lt;&gt;0,+(Y32/X32)*100,0)</f>
        <v>-72.19070350803847</v>
      </c>
      <c r="AA32" s="31">
        <f>SUM(AA28:AA31)</f>
        <v>26311000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30130429</v>
      </c>
      <c r="D35" s="19"/>
      <c r="E35" s="20">
        <v>18765804</v>
      </c>
      <c r="F35" s="21">
        <v>18765804</v>
      </c>
      <c r="G35" s="21">
        <v>106935</v>
      </c>
      <c r="H35" s="21">
        <v>5906</v>
      </c>
      <c r="I35" s="21">
        <v>196541</v>
      </c>
      <c r="J35" s="21">
        <v>309382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309382</v>
      </c>
      <c r="X35" s="21">
        <v>4691451</v>
      </c>
      <c r="Y35" s="21">
        <v>-4382069</v>
      </c>
      <c r="Z35" s="6">
        <v>-93.41</v>
      </c>
      <c r="AA35" s="28">
        <v>18765804</v>
      </c>
    </row>
    <row r="36" spans="1:27" ht="12.75">
      <c r="A36" s="61" t="s">
        <v>64</v>
      </c>
      <c r="B36" s="10"/>
      <c r="C36" s="62">
        <f aca="true" t="shared" si="6" ref="C36:Y36">SUM(C32:C35)</f>
        <v>57705870</v>
      </c>
      <c r="D36" s="62">
        <f>SUM(D32:D35)</f>
        <v>0</v>
      </c>
      <c r="E36" s="63">
        <f t="shared" si="6"/>
        <v>45076804</v>
      </c>
      <c r="F36" s="64">
        <f t="shared" si="6"/>
        <v>45076804</v>
      </c>
      <c r="G36" s="64">
        <f t="shared" si="6"/>
        <v>884294</v>
      </c>
      <c r="H36" s="64">
        <f t="shared" si="6"/>
        <v>962121</v>
      </c>
      <c r="I36" s="64">
        <f t="shared" si="6"/>
        <v>292193</v>
      </c>
      <c r="J36" s="64">
        <f t="shared" si="6"/>
        <v>2138608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2138608</v>
      </c>
      <c r="X36" s="64">
        <f t="shared" si="6"/>
        <v>11269201</v>
      </c>
      <c r="Y36" s="64">
        <f t="shared" si="6"/>
        <v>-9130593</v>
      </c>
      <c r="Z36" s="65">
        <f>+IF(X36&lt;&gt;0,+(Y36/X36)*100,0)</f>
        <v>-81.02254099469873</v>
      </c>
      <c r="AA36" s="66">
        <f>SUM(AA32:AA35)</f>
        <v>45076804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6816963</v>
      </c>
      <c r="D5" s="16">
        <f>SUM(D6:D8)</f>
        <v>0</v>
      </c>
      <c r="E5" s="17">
        <f t="shared" si="0"/>
        <v>645000</v>
      </c>
      <c r="F5" s="18">
        <f t="shared" si="0"/>
        <v>645000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345000</v>
      </c>
      <c r="Y5" s="18">
        <f t="shared" si="0"/>
        <v>-345000</v>
      </c>
      <c r="Z5" s="4">
        <f>+IF(X5&lt;&gt;0,+(Y5/X5)*100,0)</f>
        <v>-100</v>
      </c>
      <c r="AA5" s="16">
        <f>SUM(AA6:AA8)</f>
        <v>645000</v>
      </c>
    </row>
    <row r="6" spans="1:27" ht="12.75">
      <c r="A6" s="5" t="s">
        <v>32</v>
      </c>
      <c r="B6" s="3"/>
      <c r="C6" s="19"/>
      <c r="D6" s="19"/>
      <c r="E6" s="20">
        <v>45000</v>
      </c>
      <c r="F6" s="21">
        <v>45000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45000</v>
      </c>
      <c r="Y6" s="21">
        <v>-45000</v>
      </c>
      <c r="Z6" s="6">
        <v>-100</v>
      </c>
      <c r="AA6" s="28">
        <v>45000</v>
      </c>
    </row>
    <row r="7" spans="1:27" ht="12.75">
      <c r="A7" s="5" t="s">
        <v>33</v>
      </c>
      <c r="B7" s="3"/>
      <c r="C7" s="22"/>
      <c r="D7" s="22"/>
      <c r="E7" s="23">
        <v>100000</v>
      </c>
      <c r="F7" s="24">
        <v>100000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100000</v>
      </c>
      <c r="Y7" s="24">
        <v>-100000</v>
      </c>
      <c r="Z7" s="7">
        <v>-100</v>
      </c>
      <c r="AA7" s="29">
        <v>100000</v>
      </c>
    </row>
    <row r="8" spans="1:27" ht="12.75">
      <c r="A8" s="5" t="s">
        <v>34</v>
      </c>
      <c r="B8" s="3"/>
      <c r="C8" s="19">
        <v>6816963</v>
      </c>
      <c r="D8" s="19"/>
      <c r="E8" s="20">
        <v>500000</v>
      </c>
      <c r="F8" s="21">
        <v>500000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200000</v>
      </c>
      <c r="Y8" s="21">
        <v>-200000</v>
      </c>
      <c r="Z8" s="6">
        <v>-100</v>
      </c>
      <c r="AA8" s="28">
        <v>500000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34551147</v>
      </c>
      <c r="F9" s="18">
        <f t="shared" si="1"/>
        <v>34551147</v>
      </c>
      <c r="G9" s="18">
        <f t="shared" si="1"/>
        <v>0</v>
      </c>
      <c r="H9" s="18">
        <f t="shared" si="1"/>
        <v>3400910</v>
      </c>
      <c r="I9" s="18">
        <f t="shared" si="1"/>
        <v>2595339</v>
      </c>
      <c r="J9" s="18">
        <f t="shared" si="1"/>
        <v>5996249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5996249</v>
      </c>
      <c r="X9" s="18">
        <f t="shared" si="1"/>
        <v>8459538</v>
      </c>
      <c r="Y9" s="18">
        <f t="shared" si="1"/>
        <v>-2463289</v>
      </c>
      <c r="Z9" s="4">
        <f>+IF(X9&lt;&gt;0,+(Y9/X9)*100,0)</f>
        <v>-29.11848141115981</v>
      </c>
      <c r="AA9" s="30">
        <f>SUM(AA10:AA14)</f>
        <v>34551147</v>
      </c>
    </row>
    <row r="10" spans="1:27" ht="12.75">
      <c r="A10" s="5" t="s">
        <v>36</v>
      </c>
      <c r="B10" s="3"/>
      <c r="C10" s="19"/>
      <c r="D10" s="19"/>
      <c r="E10" s="20">
        <v>34551147</v>
      </c>
      <c r="F10" s="21">
        <v>34551147</v>
      </c>
      <c r="G10" s="21"/>
      <c r="H10" s="21">
        <v>3400910</v>
      </c>
      <c r="I10" s="21">
        <v>2595339</v>
      </c>
      <c r="J10" s="21">
        <v>5996249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5996249</v>
      </c>
      <c r="X10" s="21">
        <v>8459538</v>
      </c>
      <c r="Y10" s="21">
        <v>-2463289</v>
      </c>
      <c r="Z10" s="6">
        <v>-29.12</v>
      </c>
      <c r="AA10" s="28">
        <v>34551147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309846</v>
      </c>
      <c r="F15" s="18">
        <f t="shared" si="2"/>
        <v>309846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309846</v>
      </c>
      <c r="Y15" s="18">
        <f t="shared" si="2"/>
        <v>-309846</v>
      </c>
      <c r="Z15" s="4">
        <f>+IF(X15&lt;&gt;0,+(Y15/X15)*100,0)</f>
        <v>-100</v>
      </c>
      <c r="AA15" s="30">
        <f>SUM(AA16:AA18)</f>
        <v>309846</v>
      </c>
    </row>
    <row r="16" spans="1:27" ht="12.75">
      <c r="A16" s="5" t="s">
        <v>42</v>
      </c>
      <c r="B16" s="3"/>
      <c r="C16" s="19"/>
      <c r="D16" s="19"/>
      <c r="E16" s="20">
        <v>309846</v>
      </c>
      <c r="F16" s="21">
        <v>309846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309846</v>
      </c>
      <c r="Y16" s="21">
        <v>-309846</v>
      </c>
      <c r="Z16" s="6">
        <v>-100</v>
      </c>
      <c r="AA16" s="28">
        <v>309846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297376552</v>
      </c>
      <c r="D19" s="16">
        <f>SUM(D20:D23)</f>
        <v>0</v>
      </c>
      <c r="E19" s="17">
        <f t="shared" si="3"/>
        <v>339987000</v>
      </c>
      <c r="F19" s="18">
        <f t="shared" si="3"/>
        <v>339987000</v>
      </c>
      <c r="G19" s="18">
        <f t="shared" si="3"/>
        <v>82650</v>
      </c>
      <c r="H19" s="18">
        <f t="shared" si="3"/>
        <v>31438069</v>
      </c>
      <c r="I19" s="18">
        <f t="shared" si="3"/>
        <v>48581747</v>
      </c>
      <c r="J19" s="18">
        <f t="shared" si="3"/>
        <v>80102466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80102466</v>
      </c>
      <c r="X19" s="18">
        <f t="shared" si="3"/>
        <v>85019226</v>
      </c>
      <c r="Y19" s="18">
        <f t="shared" si="3"/>
        <v>-4916760</v>
      </c>
      <c r="Z19" s="4">
        <f>+IF(X19&lt;&gt;0,+(Y19/X19)*100,0)</f>
        <v>-5.783115456732104</v>
      </c>
      <c r="AA19" s="30">
        <f>SUM(AA20:AA23)</f>
        <v>339987000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297376552</v>
      </c>
      <c r="D21" s="19"/>
      <c r="E21" s="20">
        <v>293760000</v>
      </c>
      <c r="F21" s="21">
        <v>293760000</v>
      </c>
      <c r="G21" s="21"/>
      <c r="H21" s="21">
        <v>21808759</v>
      </c>
      <c r="I21" s="21">
        <v>45864863</v>
      </c>
      <c r="J21" s="21">
        <v>67673622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67673622</v>
      </c>
      <c r="X21" s="21">
        <v>67789040</v>
      </c>
      <c r="Y21" s="21">
        <v>-115418</v>
      </c>
      <c r="Z21" s="6">
        <v>-0.17</v>
      </c>
      <c r="AA21" s="28">
        <v>293760000</v>
      </c>
    </row>
    <row r="22" spans="1:27" ht="12.75">
      <c r="A22" s="5" t="s">
        <v>48</v>
      </c>
      <c r="B22" s="3"/>
      <c r="C22" s="22"/>
      <c r="D22" s="22"/>
      <c r="E22" s="23">
        <v>46227000</v>
      </c>
      <c r="F22" s="24">
        <v>46227000</v>
      </c>
      <c r="G22" s="24">
        <v>82650</v>
      </c>
      <c r="H22" s="24">
        <v>9629310</v>
      </c>
      <c r="I22" s="24">
        <v>2716884</v>
      </c>
      <c r="J22" s="24">
        <v>12428844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12428844</v>
      </c>
      <c r="X22" s="24">
        <v>17230186</v>
      </c>
      <c r="Y22" s="24">
        <v>-4801342</v>
      </c>
      <c r="Z22" s="7">
        <v>-27.87</v>
      </c>
      <c r="AA22" s="29">
        <v>46227000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304193515</v>
      </c>
      <c r="D25" s="51">
        <f>+D5+D9+D15+D19+D24</f>
        <v>0</v>
      </c>
      <c r="E25" s="52">
        <f t="shared" si="4"/>
        <v>375492993</v>
      </c>
      <c r="F25" s="53">
        <f t="shared" si="4"/>
        <v>375492993</v>
      </c>
      <c r="G25" s="53">
        <f t="shared" si="4"/>
        <v>82650</v>
      </c>
      <c r="H25" s="53">
        <f t="shared" si="4"/>
        <v>34838979</v>
      </c>
      <c r="I25" s="53">
        <f t="shared" si="4"/>
        <v>51177086</v>
      </c>
      <c r="J25" s="53">
        <f t="shared" si="4"/>
        <v>86098715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86098715</v>
      </c>
      <c r="X25" s="53">
        <f t="shared" si="4"/>
        <v>94133610</v>
      </c>
      <c r="Y25" s="53">
        <f t="shared" si="4"/>
        <v>-8034895</v>
      </c>
      <c r="Z25" s="54">
        <f>+IF(X25&lt;&gt;0,+(Y25/X25)*100,0)</f>
        <v>-8.535628241602549</v>
      </c>
      <c r="AA25" s="55">
        <f>+AA5+AA9+AA15+AA19+AA24</f>
        <v>375492993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289080519</v>
      </c>
      <c r="D28" s="19"/>
      <c r="E28" s="20">
        <v>373735147</v>
      </c>
      <c r="F28" s="21">
        <v>373735147</v>
      </c>
      <c r="G28" s="21">
        <v>82650</v>
      </c>
      <c r="H28" s="21">
        <v>34838979</v>
      </c>
      <c r="I28" s="21">
        <v>51177086</v>
      </c>
      <c r="J28" s="21">
        <v>86098715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86098715</v>
      </c>
      <c r="X28" s="21">
        <v>93433762</v>
      </c>
      <c r="Y28" s="21">
        <v>-7335047</v>
      </c>
      <c r="Z28" s="6">
        <v>-7.85</v>
      </c>
      <c r="AA28" s="19">
        <v>373735147</v>
      </c>
    </row>
    <row r="29" spans="1:27" ht="12.75">
      <c r="A29" s="57" t="s">
        <v>55</v>
      </c>
      <c r="B29" s="3"/>
      <c r="C29" s="19">
        <v>8296033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297376552</v>
      </c>
      <c r="D32" s="25">
        <f>SUM(D28:D31)</f>
        <v>0</v>
      </c>
      <c r="E32" s="26">
        <f t="shared" si="5"/>
        <v>373735147</v>
      </c>
      <c r="F32" s="27">
        <f t="shared" si="5"/>
        <v>373735147</v>
      </c>
      <c r="G32" s="27">
        <f t="shared" si="5"/>
        <v>82650</v>
      </c>
      <c r="H32" s="27">
        <f t="shared" si="5"/>
        <v>34838979</v>
      </c>
      <c r="I32" s="27">
        <f t="shared" si="5"/>
        <v>51177086</v>
      </c>
      <c r="J32" s="27">
        <f t="shared" si="5"/>
        <v>86098715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86098715</v>
      </c>
      <c r="X32" s="27">
        <f t="shared" si="5"/>
        <v>93433762</v>
      </c>
      <c r="Y32" s="27">
        <f t="shared" si="5"/>
        <v>-7335047</v>
      </c>
      <c r="Z32" s="13">
        <f>+IF(X32&lt;&gt;0,+(Y32/X32)*100,0)</f>
        <v>-7.850531588356679</v>
      </c>
      <c r="AA32" s="31">
        <f>SUM(AA28:AA31)</f>
        <v>373735147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6816963</v>
      </c>
      <c r="D35" s="19"/>
      <c r="E35" s="20">
        <v>1757846</v>
      </c>
      <c r="F35" s="21">
        <v>1757846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689846</v>
      </c>
      <c r="Y35" s="21">
        <v>-689846</v>
      </c>
      <c r="Z35" s="6">
        <v>-100</v>
      </c>
      <c r="AA35" s="28">
        <v>1757846</v>
      </c>
    </row>
    <row r="36" spans="1:27" ht="12.75">
      <c r="A36" s="61" t="s">
        <v>64</v>
      </c>
      <c r="B36" s="10"/>
      <c r="C36" s="62">
        <f aca="true" t="shared" si="6" ref="C36:Y36">SUM(C32:C35)</f>
        <v>304193515</v>
      </c>
      <c r="D36" s="62">
        <f>SUM(D32:D35)</f>
        <v>0</v>
      </c>
      <c r="E36" s="63">
        <f t="shared" si="6"/>
        <v>375492993</v>
      </c>
      <c r="F36" s="64">
        <f t="shared" si="6"/>
        <v>375492993</v>
      </c>
      <c r="G36" s="64">
        <f t="shared" si="6"/>
        <v>82650</v>
      </c>
      <c r="H36" s="64">
        <f t="shared" si="6"/>
        <v>34838979</v>
      </c>
      <c r="I36" s="64">
        <f t="shared" si="6"/>
        <v>51177086</v>
      </c>
      <c r="J36" s="64">
        <f t="shared" si="6"/>
        <v>86098715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86098715</v>
      </c>
      <c r="X36" s="64">
        <f t="shared" si="6"/>
        <v>94123608</v>
      </c>
      <c r="Y36" s="64">
        <f t="shared" si="6"/>
        <v>-8024893</v>
      </c>
      <c r="Z36" s="65">
        <f>+IF(X36&lt;&gt;0,+(Y36/X36)*100,0)</f>
        <v>-8.525908824064627</v>
      </c>
      <c r="AA36" s="66">
        <f>SUM(AA32:AA35)</f>
        <v>375492993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65862849</v>
      </c>
      <c r="D5" s="16">
        <f>SUM(D6:D8)</f>
        <v>0</v>
      </c>
      <c r="E5" s="17">
        <f t="shared" si="0"/>
        <v>21370735</v>
      </c>
      <c r="F5" s="18">
        <f t="shared" si="0"/>
        <v>21370735</v>
      </c>
      <c r="G5" s="18">
        <f t="shared" si="0"/>
        <v>0</v>
      </c>
      <c r="H5" s="18">
        <f t="shared" si="0"/>
        <v>1318</v>
      </c>
      <c r="I5" s="18">
        <f t="shared" si="0"/>
        <v>32226</v>
      </c>
      <c r="J5" s="18">
        <f t="shared" si="0"/>
        <v>33544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33544</v>
      </c>
      <c r="X5" s="18">
        <f t="shared" si="0"/>
        <v>2364228</v>
      </c>
      <c r="Y5" s="18">
        <f t="shared" si="0"/>
        <v>-2330684</v>
      </c>
      <c r="Z5" s="4">
        <f>+IF(X5&lt;&gt;0,+(Y5/X5)*100,0)</f>
        <v>-98.58118590931161</v>
      </c>
      <c r="AA5" s="16">
        <f>SUM(AA6:AA8)</f>
        <v>21370735</v>
      </c>
    </row>
    <row r="6" spans="1:27" ht="12.75">
      <c r="A6" s="5" t="s">
        <v>32</v>
      </c>
      <c r="B6" s="3"/>
      <c r="C6" s="19">
        <v>60365694</v>
      </c>
      <c r="D6" s="19"/>
      <c r="E6" s="20">
        <v>17604053</v>
      </c>
      <c r="F6" s="21">
        <v>17604053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1883670</v>
      </c>
      <c r="Y6" s="21">
        <v>-1883670</v>
      </c>
      <c r="Z6" s="6">
        <v>-100</v>
      </c>
      <c r="AA6" s="28">
        <v>17604053</v>
      </c>
    </row>
    <row r="7" spans="1:27" ht="12.75">
      <c r="A7" s="5" t="s">
        <v>33</v>
      </c>
      <c r="B7" s="3"/>
      <c r="C7" s="22">
        <v>1712535</v>
      </c>
      <c r="D7" s="22"/>
      <c r="E7" s="23">
        <v>942682</v>
      </c>
      <c r="F7" s="24">
        <v>942682</v>
      </c>
      <c r="G7" s="24"/>
      <c r="H7" s="24">
        <v>1318</v>
      </c>
      <c r="I7" s="24"/>
      <c r="J7" s="24">
        <v>1318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1318</v>
      </c>
      <c r="X7" s="24">
        <v>161891</v>
      </c>
      <c r="Y7" s="24">
        <v>-160573</v>
      </c>
      <c r="Z7" s="7">
        <v>-99.19</v>
      </c>
      <c r="AA7" s="29">
        <v>942682</v>
      </c>
    </row>
    <row r="8" spans="1:27" ht="12.75">
      <c r="A8" s="5" t="s">
        <v>34</v>
      </c>
      <c r="B8" s="3"/>
      <c r="C8" s="19">
        <v>3784620</v>
      </c>
      <c r="D8" s="19"/>
      <c r="E8" s="20">
        <v>2824000</v>
      </c>
      <c r="F8" s="21">
        <v>2824000</v>
      </c>
      <c r="G8" s="21"/>
      <c r="H8" s="21"/>
      <c r="I8" s="21">
        <v>32226</v>
      </c>
      <c r="J8" s="21">
        <v>32226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32226</v>
      </c>
      <c r="X8" s="21">
        <v>318667</v>
      </c>
      <c r="Y8" s="21">
        <v>-286441</v>
      </c>
      <c r="Z8" s="6">
        <v>-89.89</v>
      </c>
      <c r="AA8" s="28">
        <v>2824000</v>
      </c>
    </row>
    <row r="9" spans="1:27" ht="12.75">
      <c r="A9" s="2" t="s">
        <v>35</v>
      </c>
      <c r="B9" s="3"/>
      <c r="C9" s="16">
        <f aca="true" t="shared" si="1" ref="C9:Y9">SUM(C10:C14)</f>
        <v>30269687</v>
      </c>
      <c r="D9" s="16">
        <f>SUM(D10:D14)</f>
        <v>0</v>
      </c>
      <c r="E9" s="17">
        <f t="shared" si="1"/>
        <v>25213482</v>
      </c>
      <c r="F9" s="18">
        <f t="shared" si="1"/>
        <v>25213482</v>
      </c>
      <c r="G9" s="18">
        <f t="shared" si="1"/>
        <v>198420</v>
      </c>
      <c r="H9" s="18">
        <f t="shared" si="1"/>
        <v>0</v>
      </c>
      <c r="I9" s="18">
        <f t="shared" si="1"/>
        <v>520204</v>
      </c>
      <c r="J9" s="18">
        <f t="shared" si="1"/>
        <v>718624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718624</v>
      </c>
      <c r="X9" s="18">
        <f t="shared" si="1"/>
        <v>2892791</v>
      </c>
      <c r="Y9" s="18">
        <f t="shared" si="1"/>
        <v>-2174167</v>
      </c>
      <c r="Z9" s="4">
        <f>+IF(X9&lt;&gt;0,+(Y9/X9)*100,0)</f>
        <v>-75.1581085532968</v>
      </c>
      <c r="AA9" s="30">
        <f>SUM(AA10:AA14)</f>
        <v>25213482</v>
      </c>
    </row>
    <row r="10" spans="1:27" ht="12.75">
      <c r="A10" s="5" t="s">
        <v>36</v>
      </c>
      <c r="B10" s="3"/>
      <c r="C10" s="19">
        <v>16029542</v>
      </c>
      <c r="D10" s="19"/>
      <c r="E10" s="20">
        <v>7932832</v>
      </c>
      <c r="F10" s="21">
        <v>7932832</v>
      </c>
      <c r="G10" s="21">
        <v>198420</v>
      </c>
      <c r="H10" s="21"/>
      <c r="I10" s="21">
        <v>100000</v>
      </c>
      <c r="J10" s="21">
        <v>298420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298420</v>
      </c>
      <c r="X10" s="21">
        <v>994403</v>
      </c>
      <c r="Y10" s="21">
        <v>-695983</v>
      </c>
      <c r="Z10" s="6">
        <v>-69.99</v>
      </c>
      <c r="AA10" s="28">
        <v>7932832</v>
      </c>
    </row>
    <row r="11" spans="1:27" ht="12.75">
      <c r="A11" s="5" t="s">
        <v>37</v>
      </c>
      <c r="B11" s="3"/>
      <c r="C11" s="19">
        <v>7829606</v>
      </c>
      <c r="D11" s="19"/>
      <c r="E11" s="20">
        <v>16225051</v>
      </c>
      <c r="F11" s="21">
        <v>16225051</v>
      </c>
      <c r="G11" s="21"/>
      <c r="H11" s="21"/>
      <c r="I11" s="21">
        <v>372204</v>
      </c>
      <c r="J11" s="21">
        <v>372204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372204</v>
      </c>
      <c r="X11" s="21">
        <v>1477088</v>
      </c>
      <c r="Y11" s="21">
        <v>-1104884</v>
      </c>
      <c r="Z11" s="6">
        <v>-74.8</v>
      </c>
      <c r="AA11" s="28">
        <v>16225051</v>
      </c>
    </row>
    <row r="12" spans="1:27" ht="12.75">
      <c r="A12" s="5" t="s">
        <v>38</v>
      </c>
      <c r="B12" s="3"/>
      <c r="C12" s="19">
        <v>2766020</v>
      </c>
      <c r="D12" s="19"/>
      <c r="E12" s="20">
        <v>826835</v>
      </c>
      <c r="F12" s="21">
        <v>826835</v>
      </c>
      <c r="G12" s="21"/>
      <c r="H12" s="21"/>
      <c r="I12" s="21">
        <v>48000</v>
      </c>
      <c r="J12" s="21">
        <v>48000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48000</v>
      </c>
      <c r="X12" s="21">
        <v>68903</v>
      </c>
      <c r="Y12" s="21">
        <v>-20903</v>
      </c>
      <c r="Z12" s="6">
        <v>-30.34</v>
      </c>
      <c r="AA12" s="28">
        <v>826835</v>
      </c>
    </row>
    <row r="13" spans="1:27" ht="12.75">
      <c r="A13" s="5" t="s">
        <v>39</v>
      </c>
      <c r="B13" s="3"/>
      <c r="C13" s="19">
        <v>3644519</v>
      </c>
      <c r="D13" s="19"/>
      <c r="E13" s="20">
        <v>100000</v>
      </c>
      <c r="F13" s="21">
        <v>100000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341667</v>
      </c>
      <c r="Y13" s="21">
        <v>-341667</v>
      </c>
      <c r="Z13" s="6">
        <v>-100</v>
      </c>
      <c r="AA13" s="28">
        <v>100000</v>
      </c>
    </row>
    <row r="14" spans="1:27" ht="12.75">
      <c r="A14" s="5" t="s">
        <v>40</v>
      </c>
      <c r="B14" s="3"/>
      <c r="C14" s="22"/>
      <c r="D14" s="22"/>
      <c r="E14" s="23">
        <v>128764</v>
      </c>
      <c r="F14" s="24">
        <v>128764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10730</v>
      </c>
      <c r="Y14" s="24">
        <v>-10730</v>
      </c>
      <c r="Z14" s="7">
        <v>-100</v>
      </c>
      <c r="AA14" s="29">
        <v>128764</v>
      </c>
    </row>
    <row r="15" spans="1:27" ht="12.75">
      <c r="A15" s="2" t="s">
        <v>41</v>
      </c>
      <c r="B15" s="8"/>
      <c r="C15" s="16">
        <f aca="true" t="shared" si="2" ref="C15:Y15">SUM(C16:C18)</f>
        <v>105864351</v>
      </c>
      <c r="D15" s="16">
        <f>SUM(D16:D18)</f>
        <v>0</v>
      </c>
      <c r="E15" s="17">
        <f t="shared" si="2"/>
        <v>109903525</v>
      </c>
      <c r="F15" s="18">
        <f t="shared" si="2"/>
        <v>109903525</v>
      </c>
      <c r="G15" s="18">
        <f t="shared" si="2"/>
        <v>3684496</v>
      </c>
      <c r="H15" s="18">
        <f t="shared" si="2"/>
        <v>9201908</v>
      </c>
      <c r="I15" s="18">
        <f t="shared" si="2"/>
        <v>6819960</v>
      </c>
      <c r="J15" s="18">
        <f t="shared" si="2"/>
        <v>19706364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19706364</v>
      </c>
      <c r="X15" s="18">
        <f t="shared" si="2"/>
        <v>23895709</v>
      </c>
      <c r="Y15" s="18">
        <f t="shared" si="2"/>
        <v>-4189345</v>
      </c>
      <c r="Z15" s="4">
        <f>+IF(X15&lt;&gt;0,+(Y15/X15)*100,0)</f>
        <v>-17.531787820147958</v>
      </c>
      <c r="AA15" s="30">
        <f>SUM(AA16:AA18)</f>
        <v>109903525</v>
      </c>
    </row>
    <row r="16" spans="1:27" ht="12.75">
      <c r="A16" s="5" t="s">
        <v>42</v>
      </c>
      <c r="B16" s="3"/>
      <c r="C16" s="19">
        <v>17581319</v>
      </c>
      <c r="D16" s="19"/>
      <c r="E16" s="20">
        <v>32672178</v>
      </c>
      <c r="F16" s="21">
        <v>32672178</v>
      </c>
      <c r="G16" s="21"/>
      <c r="H16" s="21"/>
      <c r="I16" s="21">
        <v>4323867</v>
      </c>
      <c r="J16" s="21">
        <v>4323867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4323867</v>
      </c>
      <c r="X16" s="21">
        <v>7443181</v>
      </c>
      <c r="Y16" s="21">
        <v>-3119314</v>
      </c>
      <c r="Z16" s="6">
        <v>-41.91</v>
      </c>
      <c r="AA16" s="28">
        <v>32672178</v>
      </c>
    </row>
    <row r="17" spans="1:27" ht="12.75">
      <c r="A17" s="5" t="s">
        <v>43</v>
      </c>
      <c r="B17" s="3"/>
      <c r="C17" s="19">
        <v>88283032</v>
      </c>
      <c r="D17" s="19"/>
      <c r="E17" s="20">
        <v>77231347</v>
      </c>
      <c r="F17" s="21">
        <v>77231347</v>
      </c>
      <c r="G17" s="21">
        <v>3684496</v>
      </c>
      <c r="H17" s="21">
        <v>9201908</v>
      </c>
      <c r="I17" s="21">
        <v>2496093</v>
      </c>
      <c r="J17" s="21">
        <v>15382497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15382497</v>
      </c>
      <c r="X17" s="21">
        <v>16452528</v>
      </c>
      <c r="Y17" s="21">
        <v>-1070031</v>
      </c>
      <c r="Z17" s="6">
        <v>-6.5</v>
      </c>
      <c r="AA17" s="28">
        <v>77231347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95938480</v>
      </c>
      <c r="D19" s="16">
        <f>SUM(D20:D23)</f>
        <v>0</v>
      </c>
      <c r="E19" s="17">
        <f t="shared" si="3"/>
        <v>119178826</v>
      </c>
      <c r="F19" s="18">
        <f t="shared" si="3"/>
        <v>119178826</v>
      </c>
      <c r="G19" s="18">
        <f t="shared" si="3"/>
        <v>1542364</v>
      </c>
      <c r="H19" s="18">
        <f t="shared" si="3"/>
        <v>15538188</v>
      </c>
      <c r="I19" s="18">
        <f t="shared" si="3"/>
        <v>2624637</v>
      </c>
      <c r="J19" s="18">
        <f t="shared" si="3"/>
        <v>19705189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19705189</v>
      </c>
      <c r="X19" s="18">
        <f t="shared" si="3"/>
        <v>30217073</v>
      </c>
      <c r="Y19" s="18">
        <f t="shared" si="3"/>
        <v>-10511884</v>
      </c>
      <c r="Z19" s="4">
        <f>+IF(X19&lt;&gt;0,+(Y19/X19)*100,0)</f>
        <v>-34.7878962333645</v>
      </c>
      <c r="AA19" s="30">
        <f>SUM(AA20:AA23)</f>
        <v>119178826</v>
      </c>
    </row>
    <row r="20" spans="1:27" ht="12.75">
      <c r="A20" s="5" t="s">
        <v>46</v>
      </c>
      <c r="B20" s="3"/>
      <c r="C20" s="19">
        <v>32283647</v>
      </c>
      <c r="D20" s="19"/>
      <c r="E20" s="20">
        <v>14935706</v>
      </c>
      <c r="F20" s="21">
        <v>14935706</v>
      </c>
      <c r="G20" s="21"/>
      <c r="H20" s="21">
        <v>1949870</v>
      </c>
      <c r="I20" s="21"/>
      <c r="J20" s="21">
        <v>1949870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1949870</v>
      </c>
      <c r="X20" s="21">
        <v>3077976</v>
      </c>
      <c r="Y20" s="21">
        <v>-1128106</v>
      </c>
      <c r="Z20" s="6">
        <v>-36.65</v>
      </c>
      <c r="AA20" s="28">
        <v>14935706</v>
      </c>
    </row>
    <row r="21" spans="1:27" ht="12.75">
      <c r="A21" s="5" t="s">
        <v>47</v>
      </c>
      <c r="B21" s="3"/>
      <c r="C21" s="19">
        <v>56919089</v>
      </c>
      <c r="D21" s="19"/>
      <c r="E21" s="20">
        <v>98195917</v>
      </c>
      <c r="F21" s="21">
        <v>98195917</v>
      </c>
      <c r="G21" s="21">
        <v>1542364</v>
      </c>
      <c r="H21" s="21">
        <v>13588318</v>
      </c>
      <c r="I21" s="21">
        <v>2266672</v>
      </c>
      <c r="J21" s="21">
        <v>17397354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17397354</v>
      </c>
      <c r="X21" s="21">
        <v>26301829</v>
      </c>
      <c r="Y21" s="21">
        <v>-8904475</v>
      </c>
      <c r="Z21" s="6">
        <v>-33.85</v>
      </c>
      <c r="AA21" s="28">
        <v>98195917</v>
      </c>
    </row>
    <row r="22" spans="1:27" ht="12.75">
      <c r="A22" s="5" t="s">
        <v>48</v>
      </c>
      <c r="B22" s="3"/>
      <c r="C22" s="22">
        <v>25409</v>
      </c>
      <c r="D22" s="22"/>
      <c r="E22" s="23">
        <v>6047203</v>
      </c>
      <c r="F22" s="24">
        <v>6047203</v>
      </c>
      <c r="G22" s="24"/>
      <c r="H22" s="24"/>
      <c r="I22" s="24">
        <v>357965</v>
      </c>
      <c r="J22" s="24">
        <v>357965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357965</v>
      </c>
      <c r="X22" s="24">
        <v>837268</v>
      </c>
      <c r="Y22" s="24">
        <v>-479303</v>
      </c>
      <c r="Z22" s="7">
        <v>-57.25</v>
      </c>
      <c r="AA22" s="29">
        <v>6047203</v>
      </c>
    </row>
    <row r="23" spans="1:27" ht="12.75">
      <c r="A23" s="5" t="s">
        <v>49</v>
      </c>
      <c r="B23" s="3"/>
      <c r="C23" s="19">
        <v>6710335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297935367</v>
      </c>
      <c r="D25" s="51">
        <f>+D5+D9+D15+D19+D24</f>
        <v>0</v>
      </c>
      <c r="E25" s="52">
        <f t="shared" si="4"/>
        <v>275666568</v>
      </c>
      <c r="F25" s="53">
        <f t="shared" si="4"/>
        <v>275666568</v>
      </c>
      <c r="G25" s="53">
        <f t="shared" si="4"/>
        <v>5425280</v>
      </c>
      <c r="H25" s="53">
        <f t="shared" si="4"/>
        <v>24741414</v>
      </c>
      <c r="I25" s="53">
        <f t="shared" si="4"/>
        <v>9997027</v>
      </c>
      <c r="J25" s="53">
        <f t="shared" si="4"/>
        <v>40163721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40163721</v>
      </c>
      <c r="X25" s="53">
        <f t="shared" si="4"/>
        <v>59369801</v>
      </c>
      <c r="Y25" s="53">
        <f t="shared" si="4"/>
        <v>-19206080</v>
      </c>
      <c r="Z25" s="54">
        <f>+IF(X25&lt;&gt;0,+(Y25/X25)*100,0)</f>
        <v>-32.34991473190217</v>
      </c>
      <c r="AA25" s="55">
        <f>+AA5+AA9+AA15+AA19+AA24</f>
        <v>275666568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132180100</v>
      </c>
      <c r="D28" s="19"/>
      <c r="E28" s="20">
        <v>201109608</v>
      </c>
      <c r="F28" s="21">
        <v>201109608</v>
      </c>
      <c r="G28" s="21">
        <v>6105172</v>
      </c>
      <c r="H28" s="21">
        <v>24372045</v>
      </c>
      <c r="I28" s="21">
        <v>8936948</v>
      </c>
      <c r="J28" s="21">
        <v>39414165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39414165</v>
      </c>
      <c r="X28" s="21">
        <v>75400000</v>
      </c>
      <c r="Y28" s="21">
        <v>-35985835</v>
      </c>
      <c r="Z28" s="6">
        <v>-47.73</v>
      </c>
      <c r="AA28" s="19">
        <v>201109608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132180100</v>
      </c>
      <c r="D32" s="25">
        <f>SUM(D28:D31)</f>
        <v>0</v>
      </c>
      <c r="E32" s="26">
        <f t="shared" si="5"/>
        <v>201109608</v>
      </c>
      <c r="F32" s="27">
        <f t="shared" si="5"/>
        <v>201109608</v>
      </c>
      <c r="G32" s="27">
        <f t="shared" si="5"/>
        <v>6105172</v>
      </c>
      <c r="H32" s="27">
        <f t="shared" si="5"/>
        <v>24372045</v>
      </c>
      <c r="I32" s="27">
        <f t="shared" si="5"/>
        <v>8936948</v>
      </c>
      <c r="J32" s="27">
        <f t="shared" si="5"/>
        <v>39414165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39414165</v>
      </c>
      <c r="X32" s="27">
        <f t="shared" si="5"/>
        <v>75400000</v>
      </c>
      <c r="Y32" s="27">
        <f t="shared" si="5"/>
        <v>-35985835</v>
      </c>
      <c r="Z32" s="13">
        <f>+IF(X32&lt;&gt;0,+(Y32/X32)*100,0)</f>
        <v>-47.726571618037134</v>
      </c>
      <c r="AA32" s="31">
        <f>SUM(AA28:AA31)</f>
        <v>201109608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76534677</v>
      </c>
      <c r="D34" s="19"/>
      <c r="E34" s="20">
        <v>41515113</v>
      </c>
      <c r="F34" s="21">
        <v>41515113</v>
      </c>
      <c r="G34" s="21">
        <v>-679892</v>
      </c>
      <c r="H34" s="21">
        <v>369369</v>
      </c>
      <c r="I34" s="21">
        <v>1060079</v>
      </c>
      <c r="J34" s="21">
        <v>749556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749556</v>
      </c>
      <c r="X34" s="21"/>
      <c r="Y34" s="21">
        <v>749556</v>
      </c>
      <c r="Z34" s="6"/>
      <c r="AA34" s="28">
        <v>41515113</v>
      </c>
    </row>
    <row r="35" spans="1:27" ht="12.75">
      <c r="A35" s="60" t="s">
        <v>63</v>
      </c>
      <c r="B35" s="3"/>
      <c r="C35" s="19">
        <v>89220590</v>
      </c>
      <c r="D35" s="19"/>
      <c r="E35" s="20">
        <v>33041847</v>
      </c>
      <c r="F35" s="21">
        <v>33041847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33041847</v>
      </c>
    </row>
    <row r="36" spans="1:27" ht="12.75">
      <c r="A36" s="61" t="s">
        <v>64</v>
      </c>
      <c r="B36" s="10"/>
      <c r="C36" s="62">
        <f aca="true" t="shared" si="6" ref="C36:Y36">SUM(C32:C35)</f>
        <v>297935367</v>
      </c>
      <c r="D36" s="62">
        <f>SUM(D32:D35)</f>
        <v>0</v>
      </c>
      <c r="E36" s="63">
        <f t="shared" si="6"/>
        <v>275666568</v>
      </c>
      <c r="F36" s="64">
        <f t="shared" si="6"/>
        <v>275666568</v>
      </c>
      <c r="G36" s="64">
        <f t="shared" si="6"/>
        <v>5425280</v>
      </c>
      <c r="H36" s="64">
        <f t="shared" si="6"/>
        <v>24741414</v>
      </c>
      <c r="I36" s="64">
        <f t="shared" si="6"/>
        <v>9997027</v>
      </c>
      <c r="J36" s="64">
        <f t="shared" si="6"/>
        <v>40163721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40163721</v>
      </c>
      <c r="X36" s="64">
        <f t="shared" si="6"/>
        <v>75400000</v>
      </c>
      <c r="Y36" s="64">
        <f t="shared" si="6"/>
        <v>-35236279</v>
      </c>
      <c r="Z36" s="65">
        <f>+IF(X36&lt;&gt;0,+(Y36/X36)*100,0)</f>
        <v>-46.73246551724138</v>
      </c>
      <c r="AA36" s="66">
        <f>SUM(AA32:AA35)</f>
        <v>275666568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16521700</v>
      </c>
      <c r="F5" s="18">
        <f t="shared" si="0"/>
        <v>16521700</v>
      </c>
      <c r="G5" s="18">
        <f t="shared" si="0"/>
        <v>868704</v>
      </c>
      <c r="H5" s="18">
        <f t="shared" si="0"/>
        <v>4270916</v>
      </c>
      <c r="I5" s="18">
        <f t="shared" si="0"/>
        <v>0</v>
      </c>
      <c r="J5" s="18">
        <f t="shared" si="0"/>
        <v>5139620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5139620</v>
      </c>
      <c r="X5" s="18">
        <f t="shared" si="0"/>
        <v>3331500</v>
      </c>
      <c r="Y5" s="18">
        <f t="shared" si="0"/>
        <v>1808120</v>
      </c>
      <c r="Z5" s="4">
        <f>+IF(X5&lt;&gt;0,+(Y5/X5)*100,0)</f>
        <v>54.27345039771875</v>
      </c>
      <c r="AA5" s="16">
        <f>SUM(AA6:AA8)</f>
        <v>16521700</v>
      </c>
    </row>
    <row r="6" spans="1:27" ht="12.75">
      <c r="A6" s="5" t="s">
        <v>32</v>
      </c>
      <c r="B6" s="3"/>
      <c r="C6" s="19"/>
      <c r="D6" s="19"/>
      <c r="E6" s="20">
        <v>8371700</v>
      </c>
      <c r="F6" s="21">
        <v>8371700</v>
      </c>
      <c r="G6" s="21">
        <v>868704</v>
      </c>
      <c r="H6" s="21">
        <v>4270916</v>
      </c>
      <c r="I6" s="21"/>
      <c r="J6" s="21">
        <v>5139620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5139620</v>
      </c>
      <c r="X6" s="21">
        <v>2169000</v>
      </c>
      <c r="Y6" s="21">
        <v>2970620</v>
      </c>
      <c r="Z6" s="6">
        <v>136.96</v>
      </c>
      <c r="AA6" s="28">
        <v>8371700</v>
      </c>
    </row>
    <row r="7" spans="1:27" ht="12.75">
      <c r="A7" s="5" t="s">
        <v>33</v>
      </c>
      <c r="B7" s="3"/>
      <c r="C7" s="22"/>
      <c r="D7" s="22"/>
      <c r="E7" s="23">
        <v>8100000</v>
      </c>
      <c r="F7" s="24">
        <v>8100000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1125000</v>
      </c>
      <c r="Y7" s="24">
        <v>-1125000</v>
      </c>
      <c r="Z7" s="7">
        <v>-100</v>
      </c>
      <c r="AA7" s="29">
        <v>8100000</v>
      </c>
    </row>
    <row r="8" spans="1:27" ht="12.75">
      <c r="A8" s="5" t="s">
        <v>34</v>
      </c>
      <c r="B8" s="3"/>
      <c r="C8" s="19"/>
      <c r="D8" s="19"/>
      <c r="E8" s="20">
        <v>50000</v>
      </c>
      <c r="F8" s="21">
        <v>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37500</v>
      </c>
      <c r="Y8" s="21">
        <v>-37500</v>
      </c>
      <c r="Z8" s="6">
        <v>-100</v>
      </c>
      <c r="AA8" s="28">
        <v>50000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100000</v>
      </c>
      <c r="F9" s="18">
        <f t="shared" si="1"/>
        <v>100000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25500</v>
      </c>
      <c r="Y9" s="18">
        <f t="shared" si="1"/>
        <v>-25500</v>
      </c>
      <c r="Z9" s="4">
        <f>+IF(X9&lt;&gt;0,+(Y9/X9)*100,0)</f>
        <v>-100</v>
      </c>
      <c r="AA9" s="30">
        <f>SUM(AA10:AA14)</f>
        <v>100000</v>
      </c>
    </row>
    <row r="10" spans="1:27" ht="12.75">
      <c r="A10" s="5" t="s">
        <v>36</v>
      </c>
      <c r="B10" s="3"/>
      <c r="C10" s="19"/>
      <c r="D10" s="19"/>
      <c r="E10" s="20">
        <v>100000</v>
      </c>
      <c r="F10" s="21">
        <v>100000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25500</v>
      </c>
      <c r="Y10" s="21">
        <v>-25500</v>
      </c>
      <c r="Z10" s="6">
        <v>-100</v>
      </c>
      <c r="AA10" s="28">
        <v>100000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500000</v>
      </c>
      <c r="F15" s="18">
        <f t="shared" si="2"/>
        <v>500000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137400</v>
      </c>
      <c r="Y15" s="18">
        <f t="shared" si="2"/>
        <v>-137400</v>
      </c>
      <c r="Z15" s="4">
        <f>+IF(X15&lt;&gt;0,+(Y15/X15)*100,0)</f>
        <v>-100</v>
      </c>
      <c r="AA15" s="30">
        <f>SUM(AA16:AA18)</f>
        <v>500000</v>
      </c>
    </row>
    <row r="16" spans="1:27" ht="12.75">
      <c r="A16" s="5" t="s">
        <v>42</v>
      </c>
      <c r="B16" s="3"/>
      <c r="C16" s="19"/>
      <c r="D16" s="19"/>
      <c r="E16" s="20">
        <v>450000</v>
      </c>
      <c r="F16" s="21">
        <v>450000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112500</v>
      </c>
      <c r="Y16" s="21">
        <v>-112500</v>
      </c>
      <c r="Z16" s="6">
        <v>-100</v>
      </c>
      <c r="AA16" s="28">
        <v>450000</v>
      </c>
    </row>
    <row r="17" spans="1:27" ht="12.75">
      <c r="A17" s="5" t="s">
        <v>43</v>
      </c>
      <c r="B17" s="3"/>
      <c r="C17" s="19"/>
      <c r="D17" s="19"/>
      <c r="E17" s="20">
        <v>50000</v>
      </c>
      <c r="F17" s="21">
        <v>50000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24900</v>
      </c>
      <c r="Y17" s="21">
        <v>-24900</v>
      </c>
      <c r="Z17" s="6">
        <v>-100</v>
      </c>
      <c r="AA17" s="28">
        <v>50000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8100000</v>
      </c>
      <c r="F19" s="18">
        <f t="shared" si="3"/>
        <v>8100000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2025000</v>
      </c>
      <c r="Y19" s="18">
        <f t="shared" si="3"/>
        <v>-2025000</v>
      </c>
      <c r="Z19" s="4">
        <f>+IF(X19&lt;&gt;0,+(Y19/X19)*100,0)</f>
        <v>-100</v>
      </c>
      <c r="AA19" s="30">
        <f>SUM(AA20:AA23)</f>
        <v>8100000</v>
      </c>
    </row>
    <row r="20" spans="1:27" ht="12.75">
      <c r="A20" s="5" t="s">
        <v>46</v>
      </c>
      <c r="B20" s="3"/>
      <c r="C20" s="19"/>
      <c r="D20" s="19"/>
      <c r="E20" s="20">
        <v>8100000</v>
      </c>
      <c r="F20" s="21">
        <v>8100000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2025000</v>
      </c>
      <c r="Y20" s="21">
        <v>-2025000</v>
      </c>
      <c r="Z20" s="6">
        <v>-100</v>
      </c>
      <c r="AA20" s="28">
        <v>8100000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25221700</v>
      </c>
      <c r="F25" s="53">
        <f t="shared" si="4"/>
        <v>25221700</v>
      </c>
      <c r="G25" s="53">
        <f t="shared" si="4"/>
        <v>868704</v>
      </c>
      <c r="H25" s="53">
        <f t="shared" si="4"/>
        <v>4270916</v>
      </c>
      <c r="I25" s="53">
        <f t="shared" si="4"/>
        <v>0</v>
      </c>
      <c r="J25" s="53">
        <f t="shared" si="4"/>
        <v>5139620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5139620</v>
      </c>
      <c r="X25" s="53">
        <f t="shared" si="4"/>
        <v>5519400</v>
      </c>
      <c r="Y25" s="53">
        <f t="shared" si="4"/>
        <v>-379780</v>
      </c>
      <c r="Z25" s="54">
        <f>+IF(X25&lt;&gt;0,+(Y25/X25)*100,0)</f>
        <v>-6.880820379026706</v>
      </c>
      <c r="AA25" s="55">
        <f>+AA5+AA9+AA15+AA19+AA24</f>
        <v>25221700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16121700</v>
      </c>
      <c r="F28" s="21">
        <v>16121700</v>
      </c>
      <c r="G28" s="21">
        <v>868704</v>
      </c>
      <c r="H28" s="21">
        <v>4270916</v>
      </c>
      <c r="I28" s="21"/>
      <c r="J28" s="21">
        <v>5139620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5139620</v>
      </c>
      <c r="X28" s="21">
        <v>4030500</v>
      </c>
      <c r="Y28" s="21">
        <v>1109120</v>
      </c>
      <c r="Z28" s="6">
        <v>27.52</v>
      </c>
      <c r="AA28" s="19">
        <v>16121700</v>
      </c>
    </row>
    <row r="29" spans="1:27" ht="12.75">
      <c r="A29" s="57" t="s">
        <v>55</v>
      </c>
      <c r="B29" s="3"/>
      <c r="C29" s="19"/>
      <c r="D29" s="19"/>
      <c r="E29" s="20">
        <v>8200000</v>
      </c>
      <c r="F29" s="21">
        <v>8200000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1149000</v>
      </c>
      <c r="Y29" s="21">
        <v>-1149000</v>
      </c>
      <c r="Z29" s="6">
        <v>-100</v>
      </c>
      <c r="AA29" s="28">
        <v>8200000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24321700</v>
      </c>
      <c r="F32" s="27">
        <f t="shared" si="5"/>
        <v>24321700</v>
      </c>
      <c r="G32" s="27">
        <f t="shared" si="5"/>
        <v>868704</v>
      </c>
      <c r="H32" s="27">
        <f t="shared" si="5"/>
        <v>4270916</v>
      </c>
      <c r="I32" s="27">
        <f t="shared" si="5"/>
        <v>0</v>
      </c>
      <c r="J32" s="27">
        <f t="shared" si="5"/>
        <v>5139620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5139620</v>
      </c>
      <c r="X32" s="27">
        <f t="shared" si="5"/>
        <v>5179500</v>
      </c>
      <c r="Y32" s="27">
        <f t="shared" si="5"/>
        <v>-39880</v>
      </c>
      <c r="Z32" s="13">
        <f>+IF(X32&lt;&gt;0,+(Y32/X32)*100,0)</f>
        <v>-0.7699584902017569</v>
      </c>
      <c r="AA32" s="31">
        <f>SUM(AA28:AA31)</f>
        <v>24321700</v>
      </c>
    </row>
    <row r="33" spans="1:27" ht="12.75">
      <c r="A33" s="60" t="s">
        <v>59</v>
      </c>
      <c r="B33" s="3" t="s">
        <v>60</v>
      </c>
      <c r="C33" s="19"/>
      <c r="D33" s="19"/>
      <c r="E33" s="20">
        <v>900000</v>
      </c>
      <c r="F33" s="21">
        <v>900000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900000</v>
      </c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337500</v>
      </c>
      <c r="Y35" s="21">
        <v>-337500</v>
      </c>
      <c r="Z35" s="6">
        <v>-100</v>
      </c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25221700</v>
      </c>
      <c r="F36" s="64">
        <f t="shared" si="6"/>
        <v>25221700</v>
      </c>
      <c r="G36" s="64">
        <f t="shared" si="6"/>
        <v>868704</v>
      </c>
      <c r="H36" s="64">
        <f t="shared" si="6"/>
        <v>4270916</v>
      </c>
      <c r="I36" s="64">
        <f t="shared" si="6"/>
        <v>0</v>
      </c>
      <c r="J36" s="64">
        <f t="shared" si="6"/>
        <v>5139620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5139620</v>
      </c>
      <c r="X36" s="64">
        <f t="shared" si="6"/>
        <v>5517000</v>
      </c>
      <c r="Y36" s="64">
        <f t="shared" si="6"/>
        <v>-377380</v>
      </c>
      <c r="Z36" s="65">
        <f>+IF(X36&lt;&gt;0,+(Y36/X36)*100,0)</f>
        <v>-6.840311763639659</v>
      </c>
      <c r="AA36" s="66">
        <f>SUM(AA32:AA35)</f>
        <v>25221700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49703000</v>
      </c>
      <c r="F5" s="18">
        <f t="shared" si="0"/>
        <v>49703000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12425751</v>
      </c>
      <c r="Y5" s="18">
        <f t="shared" si="0"/>
        <v>-12425751</v>
      </c>
      <c r="Z5" s="4">
        <f>+IF(X5&lt;&gt;0,+(Y5/X5)*100,0)</f>
        <v>-100</v>
      </c>
      <c r="AA5" s="16">
        <f>SUM(AA6:AA8)</f>
        <v>49703000</v>
      </c>
    </row>
    <row r="6" spans="1:27" ht="12.75">
      <c r="A6" s="5" t="s">
        <v>32</v>
      </c>
      <c r="B6" s="3"/>
      <c r="C6" s="19"/>
      <c r="D6" s="19"/>
      <c r="E6" s="20">
        <v>6000000</v>
      </c>
      <c r="F6" s="21">
        <v>6000000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1500000</v>
      </c>
      <c r="Y6" s="21">
        <v>-1500000</v>
      </c>
      <c r="Z6" s="6">
        <v>-100</v>
      </c>
      <c r="AA6" s="28">
        <v>6000000</v>
      </c>
    </row>
    <row r="7" spans="1:27" ht="12.75">
      <c r="A7" s="5" t="s">
        <v>33</v>
      </c>
      <c r="B7" s="3"/>
      <c r="C7" s="22"/>
      <c r="D7" s="22"/>
      <c r="E7" s="23">
        <v>732000</v>
      </c>
      <c r="F7" s="24">
        <v>732000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183000</v>
      </c>
      <c r="Y7" s="24">
        <v>-183000</v>
      </c>
      <c r="Z7" s="7">
        <v>-100</v>
      </c>
      <c r="AA7" s="29">
        <v>732000</v>
      </c>
    </row>
    <row r="8" spans="1:27" ht="12.75">
      <c r="A8" s="5" t="s">
        <v>34</v>
      </c>
      <c r="B8" s="3"/>
      <c r="C8" s="19"/>
      <c r="D8" s="19"/>
      <c r="E8" s="20">
        <v>42971000</v>
      </c>
      <c r="F8" s="21">
        <v>42971000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10742751</v>
      </c>
      <c r="Y8" s="21">
        <v>-10742751</v>
      </c>
      <c r="Z8" s="6">
        <v>-100</v>
      </c>
      <c r="AA8" s="28">
        <v>42971000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1550000</v>
      </c>
      <c r="F9" s="18">
        <f t="shared" si="1"/>
        <v>1550000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387501</v>
      </c>
      <c r="Y9" s="18">
        <f t="shared" si="1"/>
        <v>-387501</v>
      </c>
      <c r="Z9" s="4">
        <f>+IF(X9&lt;&gt;0,+(Y9/X9)*100,0)</f>
        <v>-100</v>
      </c>
      <c r="AA9" s="30">
        <f>SUM(AA10:AA14)</f>
        <v>1550000</v>
      </c>
    </row>
    <row r="10" spans="1:27" ht="12.75">
      <c r="A10" s="5" t="s">
        <v>36</v>
      </c>
      <c r="B10" s="3"/>
      <c r="C10" s="19"/>
      <c r="D10" s="19"/>
      <c r="E10" s="20">
        <v>1050000</v>
      </c>
      <c r="F10" s="21">
        <v>1050000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262500</v>
      </c>
      <c r="Y10" s="21">
        <v>-262500</v>
      </c>
      <c r="Z10" s="6">
        <v>-100</v>
      </c>
      <c r="AA10" s="28">
        <v>1050000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500000</v>
      </c>
      <c r="F12" s="21">
        <v>500000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125001</v>
      </c>
      <c r="Y12" s="21">
        <v>-125001</v>
      </c>
      <c r="Z12" s="6">
        <v>-100</v>
      </c>
      <c r="AA12" s="28">
        <v>500000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100000</v>
      </c>
      <c r="F15" s="18">
        <f t="shared" si="2"/>
        <v>100000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24999</v>
      </c>
      <c r="Y15" s="18">
        <f t="shared" si="2"/>
        <v>-24999</v>
      </c>
      <c r="Z15" s="4">
        <f>+IF(X15&lt;&gt;0,+(Y15/X15)*100,0)</f>
        <v>-100</v>
      </c>
      <c r="AA15" s="30">
        <f>SUM(AA16:AA18)</f>
        <v>100000</v>
      </c>
    </row>
    <row r="16" spans="1:27" ht="12.75">
      <c r="A16" s="5" t="s">
        <v>42</v>
      </c>
      <c r="B16" s="3"/>
      <c r="C16" s="19"/>
      <c r="D16" s="19"/>
      <c r="E16" s="20">
        <v>100000</v>
      </c>
      <c r="F16" s="21">
        <v>100000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24999</v>
      </c>
      <c r="Y16" s="21">
        <v>-24999</v>
      </c>
      <c r="Z16" s="6">
        <v>-100</v>
      </c>
      <c r="AA16" s="28">
        <v>100000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51353000</v>
      </c>
      <c r="F25" s="53">
        <f t="shared" si="4"/>
        <v>51353000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  <c r="X25" s="53">
        <f t="shared" si="4"/>
        <v>12838251</v>
      </c>
      <c r="Y25" s="53">
        <f t="shared" si="4"/>
        <v>-12838251</v>
      </c>
      <c r="Z25" s="54">
        <f>+IF(X25&lt;&gt;0,+(Y25/X25)*100,0)</f>
        <v>-100</v>
      </c>
      <c r="AA25" s="55">
        <f>+AA5+AA9+AA15+AA19+AA24</f>
        <v>51353000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21767000</v>
      </c>
      <c r="F28" s="21">
        <v>21767000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5441751</v>
      </c>
      <c r="Y28" s="21">
        <v>-5441751</v>
      </c>
      <c r="Z28" s="6">
        <v>-100</v>
      </c>
      <c r="AA28" s="19">
        <v>21767000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21767000</v>
      </c>
      <c r="F32" s="27">
        <f t="shared" si="5"/>
        <v>21767000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5441751</v>
      </c>
      <c r="Y32" s="27">
        <f t="shared" si="5"/>
        <v>-5441751</v>
      </c>
      <c r="Z32" s="13">
        <f>+IF(X32&lt;&gt;0,+(Y32/X32)*100,0)</f>
        <v>-100</v>
      </c>
      <c r="AA32" s="31">
        <f>SUM(AA28:AA31)</f>
        <v>21767000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29586000</v>
      </c>
      <c r="F35" s="21">
        <v>29586000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7396500</v>
      </c>
      <c r="Y35" s="21">
        <v>-7396500</v>
      </c>
      <c r="Z35" s="6">
        <v>-100</v>
      </c>
      <c r="AA35" s="28">
        <v>29586000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51353000</v>
      </c>
      <c r="F36" s="64">
        <f t="shared" si="6"/>
        <v>51353000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0</v>
      </c>
      <c r="X36" s="64">
        <f t="shared" si="6"/>
        <v>12838251</v>
      </c>
      <c r="Y36" s="64">
        <f t="shared" si="6"/>
        <v>-12838251</v>
      </c>
      <c r="Z36" s="65">
        <f>+IF(X36&lt;&gt;0,+(Y36/X36)*100,0)</f>
        <v>-100</v>
      </c>
      <c r="AA36" s="66">
        <f>SUM(AA32:AA35)</f>
        <v>51353000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4137613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52074</v>
      </c>
      <c r="H5" s="18">
        <f t="shared" si="0"/>
        <v>0</v>
      </c>
      <c r="I5" s="18">
        <f t="shared" si="0"/>
        <v>0</v>
      </c>
      <c r="J5" s="18">
        <f t="shared" si="0"/>
        <v>52074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52074</v>
      </c>
      <c r="X5" s="18">
        <f t="shared" si="0"/>
        <v>0</v>
      </c>
      <c r="Y5" s="18">
        <f t="shared" si="0"/>
        <v>52074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4137613</v>
      </c>
      <c r="D8" s="19"/>
      <c r="E8" s="20"/>
      <c r="F8" s="21"/>
      <c r="G8" s="21">
        <v>52074</v>
      </c>
      <c r="H8" s="21"/>
      <c r="I8" s="21"/>
      <c r="J8" s="21">
        <v>52074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52074</v>
      </c>
      <c r="X8" s="21"/>
      <c r="Y8" s="21">
        <v>52074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12847070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>
        <v>399584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12447486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135080</v>
      </c>
      <c r="H15" s="18">
        <f t="shared" si="2"/>
        <v>292818</v>
      </c>
      <c r="I15" s="18">
        <f t="shared" si="2"/>
        <v>351406</v>
      </c>
      <c r="J15" s="18">
        <f t="shared" si="2"/>
        <v>779304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779304</v>
      </c>
      <c r="X15" s="18">
        <f t="shared" si="2"/>
        <v>0</v>
      </c>
      <c r="Y15" s="18">
        <f t="shared" si="2"/>
        <v>779304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>
        <v>135080</v>
      </c>
      <c r="H17" s="21">
        <v>292818</v>
      </c>
      <c r="I17" s="21">
        <v>351406</v>
      </c>
      <c r="J17" s="21">
        <v>779304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779304</v>
      </c>
      <c r="X17" s="21"/>
      <c r="Y17" s="21">
        <v>779304</v>
      </c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20748078</v>
      </c>
      <c r="D19" s="16">
        <f>SUM(D20:D23)</f>
        <v>0</v>
      </c>
      <c r="E19" s="17">
        <f t="shared" si="3"/>
        <v>91041000</v>
      </c>
      <c r="F19" s="18">
        <f t="shared" si="3"/>
        <v>91041000</v>
      </c>
      <c r="G19" s="18">
        <f t="shared" si="3"/>
        <v>0</v>
      </c>
      <c r="H19" s="18">
        <f t="shared" si="3"/>
        <v>3533196</v>
      </c>
      <c r="I19" s="18">
        <f t="shared" si="3"/>
        <v>3006018</v>
      </c>
      <c r="J19" s="18">
        <f t="shared" si="3"/>
        <v>6539214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6539214</v>
      </c>
      <c r="X19" s="18">
        <f t="shared" si="3"/>
        <v>22760250</v>
      </c>
      <c r="Y19" s="18">
        <f t="shared" si="3"/>
        <v>-16221036</v>
      </c>
      <c r="Z19" s="4">
        <f>+IF(X19&lt;&gt;0,+(Y19/X19)*100,0)</f>
        <v>-71.26914686789469</v>
      </c>
      <c r="AA19" s="30">
        <f>SUM(AA20:AA23)</f>
        <v>91041000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20748078</v>
      </c>
      <c r="D21" s="19"/>
      <c r="E21" s="20">
        <v>91041000</v>
      </c>
      <c r="F21" s="21">
        <v>91041000</v>
      </c>
      <c r="G21" s="21"/>
      <c r="H21" s="21">
        <v>3533196</v>
      </c>
      <c r="I21" s="21">
        <v>3006018</v>
      </c>
      <c r="J21" s="21">
        <v>6539214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6539214</v>
      </c>
      <c r="X21" s="21">
        <v>22760250</v>
      </c>
      <c r="Y21" s="21">
        <v>-16221036</v>
      </c>
      <c r="Z21" s="6">
        <v>-71.27</v>
      </c>
      <c r="AA21" s="28">
        <v>91041000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37732761</v>
      </c>
      <c r="D25" s="51">
        <f>+D5+D9+D15+D19+D24</f>
        <v>0</v>
      </c>
      <c r="E25" s="52">
        <f t="shared" si="4"/>
        <v>91041000</v>
      </c>
      <c r="F25" s="53">
        <f t="shared" si="4"/>
        <v>91041000</v>
      </c>
      <c r="G25" s="53">
        <f t="shared" si="4"/>
        <v>187154</v>
      </c>
      <c r="H25" s="53">
        <f t="shared" si="4"/>
        <v>3826014</v>
      </c>
      <c r="I25" s="53">
        <f t="shared" si="4"/>
        <v>3357424</v>
      </c>
      <c r="J25" s="53">
        <f t="shared" si="4"/>
        <v>7370592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7370592</v>
      </c>
      <c r="X25" s="53">
        <f t="shared" si="4"/>
        <v>22760250</v>
      </c>
      <c r="Y25" s="53">
        <f t="shared" si="4"/>
        <v>-15389658</v>
      </c>
      <c r="Z25" s="54">
        <f>+IF(X25&lt;&gt;0,+(Y25/X25)*100,0)</f>
        <v>-67.61638382706693</v>
      </c>
      <c r="AA25" s="55">
        <f>+AA5+AA9+AA15+AA19+AA24</f>
        <v>91041000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33138850</v>
      </c>
      <c r="D28" s="19"/>
      <c r="E28" s="20">
        <v>91041000</v>
      </c>
      <c r="F28" s="21">
        <v>91041000</v>
      </c>
      <c r="G28" s="21"/>
      <c r="H28" s="21">
        <v>3826014</v>
      </c>
      <c r="I28" s="21">
        <v>3006018</v>
      </c>
      <c r="J28" s="21">
        <v>6832032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6832032</v>
      </c>
      <c r="X28" s="21">
        <v>22760250</v>
      </c>
      <c r="Y28" s="21">
        <v>-15928218</v>
      </c>
      <c r="Z28" s="6">
        <v>-69.98</v>
      </c>
      <c r="AA28" s="19">
        <v>91041000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33138850</v>
      </c>
      <c r="D32" s="25">
        <f>SUM(D28:D31)</f>
        <v>0</v>
      </c>
      <c r="E32" s="26">
        <f t="shared" si="5"/>
        <v>91041000</v>
      </c>
      <c r="F32" s="27">
        <f t="shared" si="5"/>
        <v>91041000</v>
      </c>
      <c r="G32" s="27">
        <f t="shared" si="5"/>
        <v>0</v>
      </c>
      <c r="H32" s="27">
        <f t="shared" si="5"/>
        <v>3826014</v>
      </c>
      <c r="I32" s="27">
        <f t="shared" si="5"/>
        <v>3006018</v>
      </c>
      <c r="J32" s="27">
        <f t="shared" si="5"/>
        <v>6832032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6832032</v>
      </c>
      <c r="X32" s="27">
        <f t="shared" si="5"/>
        <v>22760250</v>
      </c>
      <c r="Y32" s="27">
        <f t="shared" si="5"/>
        <v>-15928218</v>
      </c>
      <c r="Z32" s="13">
        <f>+IF(X32&lt;&gt;0,+(Y32/X32)*100,0)</f>
        <v>-69.9826144264672</v>
      </c>
      <c r="AA32" s="31">
        <f>SUM(AA28:AA31)</f>
        <v>91041000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4593911</v>
      </c>
      <c r="D35" s="19"/>
      <c r="E35" s="20"/>
      <c r="F35" s="21"/>
      <c r="G35" s="21">
        <v>187154</v>
      </c>
      <c r="H35" s="21"/>
      <c r="I35" s="21">
        <v>351406</v>
      </c>
      <c r="J35" s="21">
        <v>538560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538560</v>
      </c>
      <c r="X35" s="21"/>
      <c r="Y35" s="21">
        <v>538560</v>
      </c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37732761</v>
      </c>
      <c r="D36" s="62">
        <f>SUM(D32:D35)</f>
        <v>0</v>
      </c>
      <c r="E36" s="63">
        <f t="shared" si="6"/>
        <v>91041000</v>
      </c>
      <c r="F36" s="64">
        <f t="shared" si="6"/>
        <v>91041000</v>
      </c>
      <c r="G36" s="64">
        <f t="shared" si="6"/>
        <v>187154</v>
      </c>
      <c r="H36" s="64">
        <f t="shared" si="6"/>
        <v>3826014</v>
      </c>
      <c r="I36" s="64">
        <f t="shared" si="6"/>
        <v>3357424</v>
      </c>
      <c r="J36" s="64">
        <f t="shared" si="6"/>
        <v>7370592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7370592</v>
      </c>
      <c r="X36" s="64">
        <f t="shared" si="6"/>
        <v>22760250</v>
      </c>
      <c r="Y36" s="64">
        <f t="shared" si="6"/>
        <v>-15389658</v>
      </c>
      <c r="Z36" s="65">
        <f>+IF(X36&lt;&gt;0,+(Y36/X36)*100,0)</f>
        <v>-67.61638382706693</v>
      </c>
      <c r="AA36" s="66">
        <f>SUM(AA32:AA35)</f>
        <v>91041000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1600000</v>
      </c>
      <c r="F5" s="18">
        <f t="shared" si="0"/>
        <v>1600000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600000</v>
      </c>
      <c r="Y5" s="18">
        <f t="shared" si="0"/>
        <v>-600000</v>
      </c>
      <c r="Z5" s="4">
        <f>+IF(X5&lt;&gt;0,+(Y5/X5)*100,0)</f>
        <v>-100</v>
      </c>
      <c r="AA5" s="16">
        <f>SUM(AA6:AA8)</f>
        <v>1600000</v>
      </c>
    </row>
    <row r="6" spans="1:27" ht="12.75">
      <c r="A6" s="5" t="s">
        <v>32</v>
      </c>
      <c r="B6" s="3"/>
      <c r="C6" s="19"/>
      <c r="D6" s="19"/>
      <c r="E6" s="20">
        <v>250000</v>
      </c>
      <c r="F6" s="21">
        <v>250000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250000</v>
      </c>
      <c r="Y6" s="21">
        <v>-250000</v>
      </c>
      <c r="Z6" s="6">
        <v>-100</v>
      </c>
      <c r="AA6" s="28">
        <v>250000</v>
      </c>
    </row>
    <row r="7" spans="1:27" ht="12.75">
      <c r="A7" s="5" t="s">
        <v>33</v>
      </c>
      <c r="B7" s="3"/>
      <c r="C7" s="22"/>
      <c r="D7" s="22"/>
      <c r="E7" s="23">
        <v>150000</v>
      </c>
      <c r="F7" s="24">
        <v>150000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50000</v>
      </c>
      <c r="Y7" s="24">
        <v>-50000</v>
      </c>
      <c r="Z7" s="7">
        <v>-100</v>
      </c>
      <c r="AA7" s="29">
        <v>150000</v>
      </c>
    </row>
    <row r="8" spans="1:27" ht="12.75">
      <c r="A8" s="5" t="s">
        <v>34</v>
      </c>
      <c r="B8" s="3"/>
      <c r="C8" s="19"/>
      <c r="D8" s="19"/>
      <c r="E8" s="20">
        <v>1200000</v>
      </c>
      <c r="F8" s="21">
        <v>1200000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300000</v>
      </c>
      <c r="Y8" s="21">
        <v>-300000</v>
      </c>
      <c r="Z8" s="6">
        <v>-100</v>
      </c>
      <c r="AA8" s="28">
        <v>1200000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41487128</v>
      </c>
      <c r="D15" s="16">
        <f>SUM(D16:D18)</f>
        <v>0</v>
      </c>
      <c r="E15" s="17">
        <f t="shared" si="2"/>
        <v>16359950</v>
      </c>
      <c r="F15" s="18">
        <f t="shared" si="2"/>
        <v>16359950</v>
      </c>
      <c r="G15" s="18">
        <f t="shared" si="2"/>
        <v>6613168</v>
      </c>
      <c r="H15" s="18">
        <f t="shared" si="2"/>
        <v>0</v>
      </c>
      <c r="I15" s="18">
        <f t="shared" si="2"/>
        <v>3811723</v>
      </c>
      <c r="J15" s="18">
        <f t="shared" si="2"/>
        <v>10424891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10424891</v>
      </c>
      <c r="X15" s="18">
        <f t="shared" si="2"/>
        <v>4089987</v>
      </c>
      <c r="Y15" s="18">
        <f t="shared" si="2"/>
        <v>6334904</v>
      </c>
      <c r="Z15" s="4">
        <f>+IF(X15&lt;&gt;0,+(Y15/X15)*100,0)</f>
        <v>154.8881206712882</v>
      </c>
      <c r="AA15" s="30">
        <f>SUM(AA16:AA18)</f>
        <v>16359950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41487128</v>
      </c>
      <c r="D17" s="19"/>
      <c r="E17" s="20">
        <v>16359950</v>
      </c>
      <c r="F17" s="21">
        <v>16359950</v>
      </c>
      <c r="G17" s="21">
        <v>6613168</v>
      </c>
      <c r="H17" s="21"/>
      <c r="I17" s="21">
        <v>3811723</v>
      </c>
      <c r="J17" s="21">
        <v>10424891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10424891</v>
      </c>
      <c r="X17" s="21">
        <v>4089987</v>
      </c>
      <c r="Y17" s="21">
        <v>6334904</v>
      </c>
      <c r="Z17" s="6">
        <v>154.89</v>
      </c>
      <c r="AA17" s="28">
        <v>16359950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18000000</v>
      </c>
      <c r="F19" s="18">
        <f t="shared" si="3"/>
        <v>18000000</v>
      </c>
      <c r="G19" s="18">
        <f t="shared" si="3"/>
        <v>3232283</v>
      </c>
      <c r="H19" s="18">
        <f t="shared" si="3"/>
        <v>0</v>
      </c>
      <c r="I19" s="18">
        <f t="shared" si="3"/>
        <v>0</v>
      </c>
      <c r="J19" s="18">
        <f t="shared" si="3"/>
        <v>3232283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3232283</v>
      </c>
      <c r="X19" s="18">
        <f t="shared" si="3"/>
        <v>4500000</v>
      </c>
      <c r="Y19" s="18">
        <f t="shared" si="3"/>
        <v>-1267717</v>
      </c>
      <c r="Z19" s="4">
        <f>+IF(X19&lt;&gt;0,+(Y19/X19)*100,0)</f>
        <v>-28.17148888888889</v>
      </c>
      <c r="AA19" s="30">
        <f>SUM(AA20:AA23)</f>
        <v>18000000</v>
      </c>
    </row>
    <row r="20" spans="1:27" ht="12.75">
      <c r="A20" s="5" t="s">
        <v>46</v>
      </c>
      <c r="B20" s="3"/>
      <c r="C20" s="19"/>
      <c r="D20" s="19"/>
      <c r="E20" s="20">
        <v>18000000</v>
      </c>
      <c r="F20" s="21">
        <v>18000000</v>
      </c>
      <c r="G20" s="21">
        <v>3232283</v>
      </c>
      <c r="H20" s="21"/>
      <c r="I20" s="21"/>
      <c r="J20" s="21">
        <v>3232283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3232283</v>
      </c>
      <c r="X20" s="21">
        <v>4500000</v>
      </c>
      <c r="Y20" s="21">
        <v>-1267717</v>
      </c>
      <c r="Z20" s="6">
        <v>-28.17</v>
      </c>
      <c r="AA20" s="28">
        <v>18000000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41487128</v>
      </c>
      <c r="D25" s="51">
        <f>+D5+D9+D15+D19+D24</f>
        <v>0</v>
      </c>
      <c r="E25" s="52">
        <f t="shared" si="4"/>
        <v>35959950</v>
      </c>
      <c r="F25" s="53">
        <f t="shared" si="4"/>
        <v>35959950</v>
      </c>
      <c r="G25" s="53">
        <f t="shared" si="4"/>
        <v>9845451</v>
      </c>
      <c r="H25" s="53">
        <f t="shared" si="4"/>
        <v>0</v>
      </c>
      <c r="I25" s="53">
        <f t="shared" si="4"/>
        <v>3811723</v>
      </c>
      <c r="J25" s="53">
        <f t="shared" si="4"/>
        <v>13657174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13657174</v>
      </c>
      <c r="X25" s="53">
        <f t="shared" si="4"/>
        <v>9189987</v>
      </c>
      <c r="Y25" s="53">
        <f t="shared" si="4"/>
        <v>4467187</v>
      </c>
      <c r="Z25" s="54">
        <f>+IF(X25&lt;&gt;0,+(Y25/X25)*100,0)</f>
        <v>48.609285301491724</v>
      </c>
      <c r="AA25" s="55">
        <f>+AA5+AA9+AA15+AA19+AA24</f>
        <v>35959950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41487128</v>
      </c>
      <c r="D28" s="19"/>
      <c r="E28" s="20">
        <v>35959950</v>
      </c>
      <c r="F28" s="21">
        <v>35959950</v>
      </c>
      <c r="G28" s="21">
        <v>9845451</v>
      </c>
      <c r="H28" s="21"/>
      <c r="I28" s="21">
        <v>3811723</v>
      </c>
      <c r="J28" s="21">
        <v>13657174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13657174</v>
      </c>
      <c r="X28" s="21">
        <v>11453317</v>
      </c>
      <c r="Y28" s="21">
        <v>2203857</v>
      </c>
      <c r="Z28" s="6">
        <v>19.24</v>
      </c>
      <c r="AA28" s="19">
        <v>35959950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41487128</v>
      </c>
      <c r="D32" s="25">
        <f>SUM(D28:D31)</f>
        <v>0</v>
      </c>
      <c r="E32" s="26">
        <f t="shared" si="5"/>
        <v>35959950</v>
      </c>
      <c r="F32" s="27">
        <f t="shared" si="5"/>
        <v>35959950</v>
      </c>
      <c r="G32" s="27">
        <f t="shared" si="5"/>
        <v>9845451</v>
      </c>
      <c r="H32" s="27">
        <f t="shared" si="5"/>
        <v>0</v>
      </c>
      <c r="I32" s="27">
        <f t="shared" si="5"/>
        <v>3811723</v>
      </c>
      <c r="J32" s="27">
        <f t="shared" si="5"/>
        <v>13657174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13657174</v>
      </c>
      <c r="X32" s="27">
        <f t="shared" si="5"/>
        <v>11453317</v>
      </c>
      <c r="Y32" s="27">
        <f t="shared" si="5"/>
        <v>2203857</v>
      </c>
      <c r="Z32" s="13">
        <f>+IF(X32&lt;&gt;0,+(Y32/X32)*100,0)</f>
        <v>19.24208506583726</v>
      </c>
      <c r="AA32" s="31">
        <f>SUM(AA28:AA31)</f>
        <v>35959950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41487128</v>
      </c>
      <c r="D36" s="62">
        <f>SUM(D32:D35)</f>
        <v>0</v>
      </c>
      <c r="E36" s="63">
        <f t="shared" si="6"/>
        <v>35959950</v>
      </c>
      <c r="F36" s="64">
        <f t="shared" si="6"/>
        <v>35959950</v>
      </c>
      <c r="G36" s="64">
        <f t="shared" si="6"/>
        <v>9845451</v>
      </c>
      <c r="H36" s="64">
        <f t="shared" si="6"/>
        <v>0</v>
      </c>
      <c r="I36" s="64">
        <f t="shared" si="6"/>
        <v>3811723</v>
      </c>
      <c r="J36" s="64">
        <f t="shared" si="6"/>
        <v>13657174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13657174</v>
      </c>
      <c r="X36" s="64">
        <f t="shared" si="6"/>
        <v>11453317</v>
      </c>
      <c r="Y36" s="64">
        <f t="shared" si="6"/>
        <v>2203857</v>
      </c>
      <c r="Z36" s="65">
        <f>+IF(X36&lt;&gt;0,+(Y36/X36)*100,0)</f>
        <v>19.24208506583726</v>
      </c>
      <c r="AA36" s="66">
        <f>SUM(AA32:AA35)</f>
        <v>35959950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24693533</v>
      </c>
      <c r="D5" s="16">
        <f>SUM(D6:D8)</f>
        <v>0</v>
      </c>
      <c r="E5" s="17">
        <f t="shared" si="0"/>
        <v>13632000</v>
      </c>
      <c r="F5" s="18">
        <f t="shared" si="0"/>
        <v>13632000</v>
      </c>
      <c r="G5" s="18">
        <f t="shared" si="0"/>
        <v>0</v>
      </c>
      <c r="H5" s="18">
        <f t="shared" si="0"/>
        <v>163439</v>
      </c>
      <c r="I5" s="18">
        <f t="shared" si="0"/>
        <v>61443</v>
      </c>
      <c r="J5" s="18">
        <f t="shared" si="0"/>
        <v>224882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224882</v>
      </c>
      <c r="X5" s="18">
        <f t="shared" si="0"/>
        <v>3400000</v>
      </c>
      <c r="Y5" s="18">
        <f t="shared" si="0"/>
        <v>-3175118</v>
      </c>
      <c r="Z5" s="4">
        <f>+IF(X5&lt;&gt;0,+(Y5/X5)*100,0)</f>
        <v>-93.38582352941177</v>
      </c>
      <c r="AA5" s="16">
        <f>SUM(AA6:AA8)</f>
        <v>13632000</v>
      </c>
    </row>
    <row r="6" spans="1:27" ht="12.75">
      <c r="A6" s="5" t="s">
        <v>32</v>
      </c>
      <c r="B6" s="3"/>
      <c r="C6" s="19"/>
      <c r="D6" s="19"/>
      <c r="E6" s="20">
        <v>900000</v>
      </c>
      <c r="F6" s="21">
        <v>900000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900000</v>
      </c>
      <c r="Y6" s="21">
        <v>-900000</v>
      </c>
      <c r="Z6" s="6">
        <v>-100</v>
      </c>
      <c r="AA6" s="28">
        <v>900000</v>
      </c>
    </row>
    <row r="7" spans="1:27" ht="12.75">
      <c r="A7" s="5" t="s">
        <v>33</v>
      </c>
      <c r="B7" s="3"/>
      <c r="C7" s="22">
        <v>1101588</v>
      </c>
      <c r="D7" s="22"/>
      <c r="E7" s="23">
        <v>2500000</v>
      </c>
      <c r="F7" s="24">
        <v>2500000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2500000</v>
      </c>
      <c r="Y7" s="24">
        <v>-2500000</v>
      </c>
      <c r="Z7" s="7">
        <v>-100</v>
      </c>
      <c r="AA7" s="29">
        <v>2500000</v>
      </c>
    </row>
    <row r="8" spans="1:27" ht="12.75">
      <c r="A8" s="5" t="s">
        <v>34</v>
      </c>
      <c r="B8" s="3"/>
      <c r="C8" s="19">
        <v>23591945</v>
      </c>
      <c r="D8" s="19"/>
      <c r="E8" s="20">
        <v>10232000</v>
      </c>
      <c r="F8" s="21">
        <v>10232000</v>
      </c>
      <c r="G8" s="21"/>
      <c r="H8" s="21">
        <v>163439</v>
      </c>
      <c r="I8" s="21">
        <v>61443</v>
      </c>
      <c r="J8" s="21">
        <v>224882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224882</v>
      </c>
      <c r="X8" s="21"/>
      <c r="Y8" s="21">
        <v>224882</v>
      </c>
      <c r="Z8" s="6"/>
      <c r="AA8" s="28">
        <v>10232000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900000</v>
      </c>
      <c r="F9" s="18">
        <f t="shared" si="1"/>
        <v>900000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550000</v>
      </c>
      <c r="Y9" s="18">
        <f t="shared" si="1"/>
        <v>-550000</v>
      </c>
      <c r="Z9" s="4">
        <f>+IF(X9&lt;&gt;0,+(Y9/X9)*100,0)</f>
        <v>-100</v>
      </c>
      <c r="AA9" s="30">
        <f>SUM(AA10:AA14)</f>
        <v>900000</v>
      </c>
    </row>
    <row r="10" spans="1:27" ht="12.75">
      <c r="A10" s="5" t="s">
        <v>36</v>
      </c>
      <c r="B10" s="3"/>
      <c r="C10" s="19"/>
      <c r="D10" s="19"/>
      <c r="E10" s="20">
        <v>350000</v>
      </c>
      <c r="F10" s="21">
        <v>350000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350000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550000</v>
      </c>
      <c r="F12" s="21">
        <v>550000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550000</v>
      </c>
      <c r="Y12" s="21">
        <v>-550000</v>
      </c>
      <c r="Z12" s="6">
        <v>-100</v>
      </c>
      <c r="AA12" s="28">
        <v>550000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24056678</v>
      </c>
      <c r="D15" s="16">
        <f>SUM(D16:D18)</f>
        <v>0</v>
      </c>
      <c r="E15" s="17">
        <f t="shared" si="2"/>
        <v>40815000</v>
      </c>
      <c r="F15" s="18">
        <f t="shared" si="2"/>
        <v>40815000</v>
      </c>
      <c r="G15" s="18">
        <f t="shared" si="2"/>
        <v>136551</v>
      </c>
      <c r="H15" s="18">
        <f t="shared" si="2"/>
        <v>3574057</v>
      </c>
      <c r="I15" s="18">
        <f t="shared" si="2"/>
        <v>2005032</v>
      </c>
      <c r="J15" s="18">
        <f t="shared" si="2"/>
        <v>5715640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5715640</v>
      </c>
      <c r="X15" s="18">
        <f t="shared" si="2"/>
        <v>10230750</v>
      </c>
      <c r="Y15" s="18">
        <f t="shared" si="2"/>
        <v>-4515110</v>
      </c>
      <c r="Z15" s="4">
        <f>+IF(X15&lt;&gt;0,+(Y15/X15)*100,0)</f>
        <v>-44.13273709161108</v>
      </c>
      <c r="AA15" s="30">
        <f>SUM(AA16:AA18)</f>
        <v>40815000</v>
      </c>
    </row>
    <row r="16" spans="1:27" ht="12.75">
      <c r="A16" s="5" t="s">
        <v>42</v>
      </c>
      <c r="B16" s="3"/>
      <c r="C16" s="19">
        <v>6007542</v>
      </c>
      <c r="D16" s="19"/>
      <c r="E16" s="20">
        <v>40779000</v>
      </c>
      <c r="F16" s="21">
        <v>40779000</v>
      </c>
      <c r="G16" s="21">
        <v>136551</v>
      </c>
      <c r="H16" s="21">
        <v>3574057</v>
      </c>
      <c r="I16" s="21">
        <v>2005032</v>
      </c>
      <c r="J16" s="21">
        <v>5715640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5715640</v>
      </c>
      <c r="X16" s="21">
        <v>10194750</v>
      </c>
      <c r="Y16" s="21">
        <v>-4479110</v>
      </c>
      <c r="Z16" s="6">
        <v>-43.94</v>
      </c>
      <c r="AA16" s="28">
        <v>40779000</v>
      </c>
    </row>
    <row r="17" spans="1:27" ht="12.75">
      <c r="A17" s="5" t="s">
        <v>43</v>
      </c>
      <c r="B17" s="3"/>
      <c r="C17" s="19">
        <v>18049136</v>
      </c>
      <c r="D17" s="19"/>
      <c r="E17" s="20">
        <v>36000</v>
      </c>
      <c r="F17" s="21">
        <v>36000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36000</v>
      </c>
      <c r="Y17" s="21">
        <v>-36000</v>
      </c>
      <c r="Z17" s="6">
        <v>-100</v>
      </c>
      <c r="AA17" s="28">
        <v>36000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17541924</v>
      </c>
      <c r="D19" s="16">
        <f>SUM(D20:D23)</f>
        <v>0</v>
      </c>
      <c r="E19" s="17">
        <f t="shared" si="3"/>
        <v>26861000</v>
      </c>
      <c r="F19" s="18">
        <f t="shared" si="3"/>
        <v>26861000</v>
      </c>
      <c r="G19" s="18">
        <f t="shared" si="3"/>
        <v>0</v>
      </c>
      <c r="H19" s="18">
        <f t="shared" si="3"/>
        <v>1295479</v>
      </c>
      <c r="I19" s="18">
        <f t="shared" si="3"/>
        <v>2345982</v>
      </c>
      <c r="J19" s="18">
        <f t="shared" si="3"/>
        <v>3641461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3641461</v>
      </c>
      <c r="X19" s="18">
        <f t="shared" si="3"/>
        <v>6715251</v>
      </c>
      <c r="Y19" s="18">
        <f t="shared" si="3"/>
        <v>-3073790</v>
      </c>
      <c r="Z19" s="4">
        <f>+IF(X19&lt;&gt;0,+(Y19/X19)*100,0)</f>
        <v>-45.773270425781554</v>
      </c>
      <c r="AA19" s="30">
        <f>SUM(AA20:AA23)</f>
        <v>26861000</v>
      </c>
    </row>
    <row r="20" spans="1:27" ht="12.75">
      <c r="A20" s="5" t="s">
        <v>46</v>
      </c>
      <c r="B20" s="3"/>
      <c r="C20" s="19">
        <v>17541924</v>
      </c>
      <c r="D20" s="19"/>
      <c r="E20" s="20">
        <v>26861000</v>
      </c>
      <c r="F20" s="21">
        <v>26861000</v>
      </c>
      <c r="G20" s="21"/>
      <c r="H20" s="21">
        <v>1295479</v>
      </c>
      <c r="I20" s="21">
        <v>2345982</v>
      </c>
      <c r="J20" s="21">
        <v>3641461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3641461</v>
      </c>
      <c r="X20" s="21">
        <v>6715251</v>
      </c>
      <c r="Y20" s="21">
        <v>-3073790</v>
      </c>
      <c r="Z20" s="6">
        <v>-45.77</v>
      </c>
      <c r="AA20" s="28">
        <v>26861000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200000</v>
      </c>
      <c r="F24" s="18">
        <v>200000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200000</v>
      </c>
      <c r="Y24" s="18">
        <v>-200000</v>
      </c>
      <c r="Z24" s="4">
        <v>-100</v>
      </c>
      <c r="AA24" s="30">
        <v>200000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66292135</v>
      </c>
      <c r="D25" s="51">
        <f>+D5+D9+D15+D19+D24</f>
        <v>0</v>
      </c>
      <c r="E25" s="52">
        <f t="shared" si="4"/>
        <v>82408000</v>
      </c>
      <c r="F25" s="53">
        <f t="shared" si="4"/>
        <v>82408000</v>
      </c>
      <c r="G25" s="53">
        <f t="shared" si="4"/>
        <v>136551</v>
      </c>
      <c r="H25" s="53">
        <f t="shared" si="4"/>
        <v>5032975</v>
      </c>
      <c r="I25" s="53">
        <f t="shared" si="4"/>
        <v>4412457</v>
      </c>
      <c r="J25" s="53">
        <f t="shared" si="4"/>
        <v>9581983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9581983</v>
      </c>
      <c r="X25" s="53">
        <f t="shared" si="4"/>
        <v>21096001</v>
      </c>
      <c r="Y25" s="53">
        <f t="shared" si="4"/>
        <v>-11514018</v>
      </c>
      <c r="Z25" s="54">
        <f>+IF(X25&lt;&gt;0,+(Y25/X25)*100,0)</f>
        <v>-54.57914985878129</v>
      </c>
      <c r="AA25" s="55">
        <f>+AA5+AA9+AA15+AA19+AA24</f>
        <v>82408000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45990997</v>
      </c>
      <c r="D28" s="19"/>
      <c r="E28" s="20">
        <v>58779000</v>
      </c>
      <c r="F28" s="21">
        <v>58779000</v>
      </c>
      <c r="G28" s="21">
        <v>136551</v>
      </c>
      <c r="H28" s="21">
        <v>3574057</v>
      </c>
      <c r="I28" s="21">
        <v>2430406</v>
      </c>
      <c r="J28" s="21">
        <v>6141014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6141014</v>
      </c>
      <c r="X28" s="21">
        <v>14694750</v>
      </c>
      <c r="Y28" s="21">
        <v>-8553736</v>
      </c>
      <c r="Z28" s="6">
        <v>-58.21</v>
      </c>
      <c r="AA28" s="19">
        <v>58779000</v>
      </c>
    </row>
    <row r="29" spans="1:27" ht="12.75">
      <c r="A29" s="57" t="s">
        <v>55</v>
      </c>
      <c r="B29" s="3"/>
      <c r="C29" s="19">
        <v>5541924</v>
      </c>
      <c r="D29" s="19"/>
      <c r="E29" s="20">
        <v>6861000</v>
      </c>
      <c r="F29" s="21">
        <v>6861000</v>
      </c>
      <c r="G29" s="21"/>
      <c r="H29" s="21">
        <v>1295479</v>
      </c>
      <c r="I29" s="21">
        <v>1920608</v>
      </c>
      <c r="J29" s="21">
        <v>3216087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3216087</v>
      </c>
      <c r="X29" s="21">
        <v>1715250</v>
      </c>
      <c r="Y29" s="21">
        <v>1500837</v>
      </c>
      <c r="Z29" s="6">
        <v>87.5</v>
      </c>
      <c r="AA29" s="28">
        <v>6861000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51532921</v>
      </c>
      <c r="D32" s="25">
        <f>SUM(D28:D31)</f>
        <v>0</v>
      </c>
      <c r="E32" s="26">
        <f t="shared" si="5"/>
        <v>65640000</v>
      </c>
      <c r="F32" s="27">
        <f t="shared" si="5"/>
        <v>65640000</v>
      </c>
      <c r="G32" s="27">
        <f t="shared" si="5"/>
        <v>136551</v>
      </c>
      <c r="H32" s="27">
        <f t="shared" si="5"/>
        <v>4869536</v>
      </c>
      <c r="I32" s="27">
        <f t="shared" si="5"/>
        <v>4351014</v>
      </c>
      <c r="J32" s="27">
        <f t="shared" si="5"/>
        <v>9357101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9357101</v>
      </c>
      <c r="X32" s="27">
        <f t="shared" si="5"/>
        <v>16410000</v>
      </c>
      <c r="Y32" s="27">
        <f t="shared" si="5"/>
        <v>-7052899</v>
      </c>
      <c r="Z32" s="13">
        <f>+IF(X32&lt;&gt;0,+(Y32/X32)*100,0)</f>
        <v>-42.97927483241926</v>
      </c>
      <c r="AA32" s="31">
        <f>SUM(AA28:AA31)</f>
        <v>65640000</v>
      </c>
    </row>
    <row r="33" spans="1:27" ht="12.75">
      <c r="A33" s="60" t="s">
        <v>59</v>
      </c>
      <c r="B33" s="3" t="s">
        <v>60</v>
      </c>
      <c r="C33" s="19">
        <v>7155000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5216548</v>
      </c>
      <c r="D34" s="19"/>
      <c r="E34" s="20">
        <v>10800000</v>
      </c>
      <c r="F34" s="21">
        <v>10800000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1450000</v>
      </c>
      <c r="Y34" s="21">
        <v>-1450000</v>
      </c>
      <c r="Z34" s="6">
        <v>-100</v>
      </c>
      <c r="AA34" s="28">
        <v>10800000</v>
      </c>
    </row>
    <row r="35" spans="1:27" ht="12.75">
      <c r="A35" s="60" t="s">
        <v>63</v>
      </c>
      <c r="B35" s="3"/>
      <c r="C35" s="19">
        <v>2387666</v>
      </c>
      <c r="D35" s="19"/>
      <c r="E35" s="20">
        <v>5968000</v>
      </c>
      <c r="F35" s="21">
        <v>5968000</v>
      </c>
      <c r="G35" s="21"/>
      <c r="H35" s="21">
        <v>163439</v>
      </c>
      <c r="I35" s="21">
        <v>61443</v>
      </c>
      <c r="J35" s="21">
        <v>224882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224882</v>
      </c>
      <c r="X35" s="21">
        <v>2500000</v>
      </c>
      <c r="Y35" s="21">
        <v>-2275118</v>
      </c>
      <c r="Z35" s="6">
        <v>-91</v>
      </c>
      <c r="AA35" s="28">
        <v>5968000</v>
      </c>
    </row>
    <row r="36" spans="1:27" ht="12.75">
      <c r="A36" s="61" t="s">
        <v>64</v>
      </c>
      <c r="B36" s="10"/>
      <c r="C36" s="62">
        <f aca="true" t="shared" si="6" ref="C36:Y36">SUM(C32:C35)</f>
        <v>66292135</v>
      </c>
      <c r="D36" s="62">
        <f>SUM(D32:D35)</f>
        <v>0</v>
      </c>
      <c r="E36" s="63">
        <f t="shared" si="6"/>
        <v>82408000</v>
      </c>
      <c r="F36" s="64">
        <f t="shared" si="6"/>
        <v>82408000</v>
      </c>
      <c r="G36" s="64">
        <f t="shared" si="6"/>
        <v>136551</v>
      </c>
      <c r="H36" s="64">
        <f t="shared" si="6"/>
        <v>5032975</v>
      </c>
      <c r="I36" s="64">
        <f t="shared" si="6"/>
        <v>4412457</v>
      </c>
      <c r="J36" s="64">
        <f t="shared" si="6"/>
        <v>9581983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9581983</v>
      </c>
      <c r="X36" s="64">
        <f t="shared" si="6"/>
        <v>20360000</v>
      </c>
      <c r="Y36" s="64">
        <f t="shared" si="6"/>
        <v>-10778017</v>
      </c>
      <c r="Z36" s="65">
        <f>+IF(X36&lt;&gt;0,+(Y36/X36)*100,0)</f>
        <v>-52.93721512770138</v>
      </c>
      <c r="AA36" s="66">
        <f>SUM(AA32:AA35)</f>
        <v>82408000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2266068</v>
      </c>
      <c r="D5" s="16">
        <f>SUM(D6:D8)</f>
        <v>0</v>
      </c>
      <c r="E5" s="17">
        <f t="shared" si="0"/>
        <v>4875000</v>
      </c>
      <c r="F5" s="18">
        <f t="shared" si="0"/>
        <v>4875000</v>
      </c>
      <c r="G5" s="18">
        <f t="shared" si="0"/>
        <v>14460</v>
      </c>
      <c r="H5" s="18">
        <f t="shared" si="0"/>
        <v>0</v>
      </c>
      <c r="I5" s="18">
        <f t="shared" si="0"/>
        <v>2753</v>
      </c>
      <c r="J5" s="18">
        <f t="shared" si="0"/>
        <v>17213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17213</v>
      </c>
      <c r="X5" s="18">
        <f t="shared" si="0"/>
        <v>1218750</v>
      </c>
      <c r="Y5" s="18">
        <f t="shared" si="0"/>
        <v>-1201537</v>
      </c>
      <c r="Z5" s="4">
        <f>+IF(X5&lt;&gt;0,+(Y5/X5)*100,0)</f>
        <v>-98.58765128205128</v>
      </c>
      <c r="AA5" s="16">
        <f>SUM(AA6:AA8)</f>
        <v>4875000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2266068</v>
      </c>
      <c r="D8" s="19"/>
      <c r="E8" s="20">
        <v>4875000</v>
      </c>
      <c r="F8" s="21">
        <v>4875000</v>
      </c>
      <c r="G8" s="21">
        <v>14460</v>
      </c>
      <c r="H8" s="21"/>
      <c r="I8" s="21">
        <v>2753</v>
      </c>
      <c r="J8" s="21">
        <v>17213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17213</v>
      </c>
      <c r="X8" s="21">
        <v>1218750</v>
      </c>
      <c r="Y8" s="21">
        <v>-1201537</v>
      </c>
      <c r="Z8" s="6">
        <v>-98.59</v>
      </c>
      <c r="AA8" s="28">
        <v>4875000</v>
      </c>
    </row>
    <row r="9" spans="1:27" ht="12.75">
      <c r="A9" s="2" t="s">
        <v>35</v>
      </c>
      <c r="B9" s="3"/>
      <c r="C9" s="16">
        <f aca="true" t="shared" si="1" ref="C9:Y9">SUM(C10:C14)</f>
        <v>71050547</v>
      </c>
      <c r="D9" s="16">
        <f>SUM(D10:D14)</f>
        <v>0</v>
      </c>
      <c r="E9" s="17">
        <f t="shared" si="1"/>
        <v>51290900</v>
      </c>
      <c r="F9" s="18">
        <f t="shared" si="1"/>
        <v>51290900</v>
      </c>
      <c r="G9" s="18">
        <f t="shared" si="1"/>
        <v>3427612</v>
      </c>
      <c r="H9" s="18">
        <f t="shared" si="1"/>
        <v>4743119</v>
      </c>
      <c r="I9" s="18">
        <f t="shared" si="1"/>
        <v>4516764</v>
      </c>
      <c r="J9" s="18">
        <f t="shared" si="1"/>
        <v>12687495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12687495</v>
      </c>
      <c r="X9" s="18">
        <f t="shared" si="1"/>
        <v>12822750</v>
      </c>
      <c r="Y9" s="18">
        <f t="shared" si="1"/>
        <v>-135255</v>
      </c>
      <c r="Z9" s="4">
        <f>+IF(X9&lt;&gt;0,+(Y9/X9)*100,0)</f>
        <v>-1.0548049365385739</v>
      </c>
      <c r="AA9" s="30">
        <f>SUM(AA10:AA14)</f>
        <v>51290900</v>
      </c>
    </row>
    <row r="10" spans="1:27" ht="12.75">
      <c r="A10" s="5" t="s">
        <v>36</v>
      </c>
      <c r="B10" s="3"/>
      <c r="C10" s="19">
        <v>71050547</v>
      </c>
      <c r="D10" s="19"/>
      <c r="E10" s="20">
        <v>51290900</v>
      </c>
      <c r="F10" s="21">
        <v>51290900</v>
      </c>
      <c r="G10" s="21">
        <v>3427612</v>
      </c>
      <c r="H10" s="21">
        <v>4743119</v>
      </c>
      <c r="I10" s="21">
        <v>4516764</v>
      </c>
      <c r="J10" s="21">
        <v>12687495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12687495</v>
      </c>
      <c r="X10" s="21">
        <v>12822750</v>
      </c>
      <c r="Y10" s="21">
        <v>-135255</v>
      </c>
      <c r="Z10" s="6">
        <v>-1.05</v>
      </c>
      <c r="AA10" s="28">
        <v>51290900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73316615</v>
      </c>
      <c r="D25" s="51">
        <f>+D5+D9+D15+D19+D24</f>
        <v>0</v>
      </c>
      <c r="E25" s="52">
        <f t="shared" si="4"/>
        <v>56165900</v>
      </c>
      <c r="F25" s="53">
        <f t="shared" si="4"/>
        <v>56165900</v>
      </c>
      <c r="G25" s="53">
        <f t="shared" si="4"/>
        <v>3442072</v>
      </c>
      <c r="H25" s="53">
        <f t="shared" si="4"/>
        <v>4743119</v>
      </c>
      <c r="I25" s="53">
        <f t="shared" si="4"/>
        <v>4519517</v>
      </c>
      <c r="J25" s="53">
        <f t="shared" si="4"/>
        <v>12704708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12704708</v>
      </c>
      <c r="X25" s="53">
        <f t="shared" si="4"/>
        <v>14041500</v>
      </c>
      <c r="Y25" s="53">
        <f t="shared" si="4"/>
        <v>-1336792</v>
      </c>
      <c r="Z25" s="54">
        <f>+IF(X25&lt;&gt;0,+(Y25/X25)*100,0)</f>
        <v>-9.52029341594559</v>
      </c>
      <c r="AA25" s="55">
        <f>+AA5+AA9+AA15+AA19+AA24</f>
        <v>56165900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73316615</v>
      </c>
      <c r="D28" s="19"/>
      <c r="E28" s="20">
        <v>40990900</v>
      </c>
      <c r="F28" s="21">
        <v>40990900</v>
      </c>
      <c r="G28" s="21">
        <v>3442072</v>
      </c>
      <c r="H28" s="21">
        <v>4743119</v>
      </c>
      <c r="I28" s="21">
        <v>4519517</v>
      </c>
      <c r="J28" s="21">
        <v>12704708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12704708</v>
      </c>
      <c r="X28" s="21">
        <v>10247751</v>
      </c>
      <c r="Y28" s="21">
        <v>2456957</v>
      </c>
      <c r="Z28" s="6">
        <v>23.98</v>
      </c>
      <c r="AA28" s="19">
        <v>40990900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73316615</v>
      </c>
      <c r="D32" s="25">
        <f>SUM(D28:D31)</f>
        <v>0</v>
      </c>
      <c r="E32" s="26">
        <f t="shared" si="5"/>
        <v>40990900</v>
      </c>
      <c r="F32" s="27">
        <f t="shared" si="5"/>
        <v>40990900</v>
      </c>
      <c r="G32" s="27">
        <f t="shared" si="5"/>
        <v>3442072</v>
      </c>
      <c r="H32" s="27">
        <f t="shared" si="5"/>
        <v>4743119</v>
      </c>
      <c r="I32" s="27">
        <f t="shared" si="5"/>
        <v>4519517</v>
      </c>
      <c r="J32" s="27">
        <f t="shared" si="5"/>
        <v>12704708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12704708</v>
      </c>
      <c r="X32" s="27">
        <f t="shared" si="5"/>
        <v>10247751</v>
      </c>
      <c r="Y32" s="27">
        <f t="shared" si="5"/>
        <v>2456957</v>
      </c>
      <c r="Z32" s="13">
        <f>+IF(X32&lt;&gt;0,+(Y32/X32)*100,0)</f>
        <v>23.975572786653384</v>
      </c>
      <c r="AA32" s="31">
        <f>SUM(AA28:AA31)</f>
        <v>40990900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15175000</v>
      </c>
      <c r="F35" s="21">
        <v>15175000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3793749</v>
      </c>
      <c r="Y35" s="21">
        <v>-3793749</v>
      </c>
      <c r="Z35" s="6">
        <v>-100</v>
      </c>
      <c r="AA35" s="28">
        <v>15175000</v>
      </c>
    </row>
    <row r="36" spans="1:27" ht="12.75">
      <c r="A36" s="61" t="s">
        <v>64</v>
      </c>
      <c r="B36" s="10"/>
      <c r="C36" s="62">
        <f aca="true" t="shared" si="6" ref="C36:Y36">SUM(C32:C35)</f>
        <v>73316615</v>
      </c>
      <c r="D36" s="62">
        <f>SUM(D32:D35)</f>
        <v>0</v>
      </c>
      <c r="E36" s="63">
        <f t="shared" si="6"/>
        <v>56165900</v>
      </c>
      <c r="F36" s="64">
        <f t="shared" si="6"/>
        <v>56165900</v>
      </c>
      <c r="G36" s="64">
        <f t="shared" si="6"/>
        <v>3442072</v>
      </c>
      <c r="H36" s="64">
        <f t="shared" si="6"/>
        <v>4743119</v>
      </c>
      <c r="I36" s="64">
        <f t="shared" si="6"/>
        <v>4519517</v>
      </c>
      <c r="J36" s="64">
        <f t="shared" si="6"/>
        <v>12704708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12704708</v>
      </c>
      <c r="X36" s="64">
        <f t="shared" si="6"/>
        <v>14041500</v>
      </c>
      <c r="Y36" s="64">
        <f t="shared" si="6"/>
        <v>-1336792</v>
      </c>
      <c r="Z36" s="65">
        <f>+IF(X36&lt;&gt;0,+(Y36/X36)*100,0)</f>
        <v>-9.52029341594559</v>
      </c>
      <c r="AA36" s="66">
        <f>SUM(AA32:AA35)</f>
        <v>56165900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1246400</v>
      </c>
      <c r="F5" s="18">
        <f t="shared" si="0"/>
        <v>1246400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1246400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426400</v>
      </c>
      <c r="F7" s="24">
        <v>426400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426400</v>
      </c>
    </row>
    <row r="8" spans="1:27" ht="12.75">
      <c r="A8" s="5" t="s">
        <v>34</v>
      </c>
      <c r="B8" s="3"/>
      <c r="C8" s="19"/>
      <c r="D8" s="19"/>
      <c r="E8" s="20">
        <v>820000</v>
      </c>
      <c r="F8" s="21">
        <v>820000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820000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1372000</v>
      </c>
      <c r="F9" s="18">
        <f t="shared" si="1"/>
        <v>1372000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20000</v>
      </c>
      <c r="Y9" s="18">
        <f t="shared" si="1"/>
        <v>-20000</v>
      </c>
      <c r="Z9" s="4">
        <f>+IF(X9&lt;&gt;0,+(Y9/X9)*100,0)</f>
        <v>-100</v>
      </c>
      <c r="AA9" s="30">
        <f>SUM(AA10:AA14)</f>
        <v>1372000</v>
      </c>
    </row>
    <row r="10" spans="1:27" ht="12.75">
      <c r="A10" s="5" t="s">
        <v>36</v>
      </c>
      <c r="B10" s="3"/>
      <c r="C10" s="19"/>
      <c r="D10" s="19"/>
      <c r="E10" s="20">
        <v>1269000</v>
      </c>
      <c r="F10" s="21">
        <v>1269000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20000</v>
      </c>
      <c r="Y10" s="21">
        <v>-20000</v>
      </c>
      <c r="Z10" s="6">
        <v>-100</v>
      </c>
      <c r="AA10" s="28">
        <v>1269000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103000</v>
      </c>
      <c r="F12" s="21">
        <v>103000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103000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35462331</v>
      </c>
      <c r="F15" s="18">
        <f t="shared" si="2"/>
        <v>35462331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8769000</v>
      </c>
      <c r="Y15" s="18">
        <f t="shared" si="2"/>
        <v>-8769000</v>
      </c>
      <c r="Z15" s="4">
        <f>+IF(X15&lt;&gt;0,+(Y15/X15)*100,0)</f>
        <v>-100</v>
      </c>
      <c r="AA15" s="30">
        <f>SUM(AA16:AA18)</f>
        <v>35462331</v>
      </c>
    </row>
    <row r="16" spans="1:27" ht="12.75">
      <c r="A16" s="5" t="s">
        <v>42</v>
      </c>
      <c r="B16" s="3"/>
      <c r="C16" s="19"/>
      <c r="D16" s="19"/>
      <c r="E16" s="20">
        <v>43000</v>
      </c>
      <c r="F16" s="21">
        <v>43000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43000</v>
      </c>
    </row>
    <row r="17" spans="1:27" ht="12.75">
      <c r="A17" s="5" t="s">
        <v>43</v>
      </c>
      <c r="B17" s="3"/>
      <c r="C17" s="19"/>
      <c r="D17" s="19"/>
      <c r="E17" s="20">
        <v>35419331</v>
      </c>
      <c r="F17" s="21">
        <v>35419331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8769000</v>
      </c>
      <c r="Y17" s="21">
        <v>-8769000</v>
      </c>
      <c r="Z17" s="6">
        <v>-100</v>
      </c>
      <c r="AA17" s="28">
        <v>35419331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32535860</v>
      </c>
      <c r="F19" s="18">
        <f t="shared" si="3"/>
        <v>32535860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5000000</v>
      </c>
      <c r="Y19" s="18">
        <f t="shared" si="3"/>
        <v>-5000000</v>
      </c>
      <c r="Z19" s="4">
        <f>+IF(X19&lt;&gt;0,+(Y19/X19)*100,0)</f>
        <v>-100</v>
      </c>
      <c r="AA19" s="30">
        <f>SUM(AA20:AA23)</f>
        <v>32535860</v>
      </c>
    </row>
    <row r="20" spans="1:27" ht="12.75">
      <c r="A20" s="5" t="s">
        <v>46</v>
      </c>
      <c r="B20" s="3"/>
      <c r="C20" s="19"/>
      <c r="D20" s="19"/>
      <c r="E20" s="20">
        <v>29000000</v>
      </c>
      <c r="F20" s="21">
        <v>29000000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4000000</v>
      </c>
      <c r="Y20" s="21">
        <v>-4000000</v>
      </c>
      <c r="Z20" s="6">
        <v>-100</v>
      </c>
      <c r="AA20" s="28">
        <v>29000000</v>
      </c>
    </row>
    <row r="21" spans="1:27" ht="12.75">
      <c r="A21" s="5" t="s">
        <v>47</v>
      </c>
      <c r="B21" s="3"/>
      <c r="C21" s="19"/>
      <c r="D21" s="19"/>
      <c r="E21" s="20">
        <v>1822860</v>
      </c>
      <c r="F21" s="21">
        <v>1822860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1000000</v>
      </c>
      <c r="Y21" s="21">
        <v>-1000000</v>
      </c>
      <c r="Z21" s="6">
        <v>-100</v>
      </c>
      <c r="AA21" s="28">
        <v>1822860</v>
      </c>
    </row>
    <row r="22" spans="1:27" ht="12.75">
      <c r="A22" s="5" t="s">
        <v>48</v>
      </c>
      <c r="B22" s="3"/>
      <c r="C22" s="22"/>
      <c r="D22" s="22"/>
      <c r="E22" s="23">
        <v>1652000</v>
      </c>
      <c r="F22" s="24">
        <v>1652000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1652000</v>
      </c>
    </row>
    <row r="23" spans="1:27" ht="12.75">
      <c r="A23" s="5" t="s">
        <v>49</v>
      </c>
      <c r="B23" s="3"/>
      <c r="C23" s="19"/>
      <c r="D23" s="19"/>
      <c r="E23" s="20">
        <v>61000</v>
      </c>
      <c r="F23" s="21">
        <v>61000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61000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70616591</v>
      </c>
      <c r="F25" s="53">
        <f t="shared" si="4"/>
        <v>70616591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  <c r="X25" s="53">
        <f t="shared" si="4"/>
        <v>13789000</v>
      </c>
      <c r="Y25" s="53">
        <f t="shared" si="4"/>
        <v>-13789000</v>
      </c>
      <c r="Z25" s="54">
        <f>+IF(X25&lt;&gt;0,+(Y25/X25)*100,0)</f>
        <v>-100</v>
      </c>
      <c r="AA25" s="55">
        <f>+AA5+AA9+AA15+AA19+AA24</f>
        <v>70616591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55078000</v>
      </c>
      <c r="F28" s="21">
        <v>55078000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18359333</v>
      </c>
      <c r="Y28" s="21">
        <v>-18359333</v>
      </c>
      <c r="Z28" s="6">
        <v>-100</v>
      </c>
      <c r="AA28" s="19">
        <v>55078000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55078000</v>
      </c>
      <c r="F32" s="27">
        <f t="shared" si="5"/>
        <v>55078000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18359333</v>
      </c>
      <c r="Y32" s="27">
        <f t="shared" si="5"/>
        <v>-18359333</v>
      </c>
      <c r="Z32" s="13">
        <f>+IF(X32&lt;&gt;0,+(Y32/X32)*100,0)</f>
        <v>-100</v>
      </c>
      <c r="AA32" s="31">
        <f>SUM(AA28:AA31)</f>
        <v>55078000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15538580</v>
      </c>
      <c r="F35" s="21">
        <v>15538580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4077501</v>
      </c>
      <c r="Y35" s="21">
        <v>-4077501</v>
      </c>
      <c r="Z35" s="6">
        <v>-100</v>
      </c>
      <c r="AA35" s="28">
        <v>15538580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70616580</v>
      </c>
      <c r="F36" s="64">
        <f t="shared" si="6"/>
        <v>70616580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0</v>
      </c>
      <c r="X36" s="64">
        <f t="shared" si="6"/>
        <v>22436834</v>
      </c>
      <c r="Y36" s="64">
        <f t="shared" si="6"/>
        <v>-22436834</v>
      </c>
      <c r="Z36" s="65">
        <f>+IF(X36&lt;&gt;0,+(Y36/X36)*100,0)</f>
        <v>-100</v>
      </c>
      <c r="AA36" s="66">
        <f>SUM(AA32:AA35)</f>
        <v>70616580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3636277</v>
      </c>
      <c r="D5" s="16">
        <f>SUM(D6:D8)</f>
        <v>0</v>
      </c>
      <c r="E5" s="17">
        <f t="shared" si="0"/>
        <v>1485000</v>
      </c>
      <c r="F5" s="18">
        <f t="shared" si="0"/>
        <v>1485000</v>
      </c>
      <c r="G5" s="18">
        <f t="shared" si="0"/>
        <v>2017</v>
      </c>
      <c r="H5" s="18">
        <f t="shared" si="0"/>
        <v>0</v>
      </c>
      <c r="I5" s="18">
        <f t="shared" si="0"/>
        <v>40350</v>
      </c>
      <c r="J5" s="18">
        <f t="shared" si="0"/>
        <v>42367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42367</v>
      </c>
      <c r="X5" s="18">
        <f t="shared" si="0"/>
        <v>170000</v>
      </c>
      <c r="Y5" s="18">
        <f t="shared" si="0"/>
        <v>-127633</v>
      </c>
      <c r="Z5" s="4">
        <f>+IF(X5&lt;&gt;0,+(Y5/X5)*100,0)</f>
        <v>-75.07823529411765</v>
      </c>
      <c r="AA5" s="16">
        <f>SUM(AA6:AA8)</f>
        <v>1485000</v>
      </c>
    </row>
    <row r="6" spans="1:27" ht="12.75">
      <c r="A6" s="5" t="s">
        <v>32</v>
      </c>
      <c r="B6" s="3"/>
      <c r="C6" s="19"/>
      <c r="D6" s="19"/>
      <c r="E6" s="20">
        <v>76000</v>
      </c>
      <c r="F6" s="21">
        <v>76000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60000</v>
      </c>
      <c r="Y6" s="21">
        <v>-60000</v>
      </c>
      <c r="Z6" s="6">
        <v>-100</v>
      </c>
      <c r="AA6" s="28">
        <v>76000</v>
      </c>
    </row>
    <row r="7" spans="1:27" ht="12.75">
      <c r="A7" s="5" t="s">
        <v>33</v>
      </c>
      <c r="B7" s="3"/>
      <c r="C7" s="22">
        <v>3446545</v>
      </c>
      <c r="D7" s="22"/>
      <c r="E7" s="23">
        <v>72000</v>
      </c>
      <c r="F7" s="24">
        <v>72000</v>
      </c>
      <c r="G7" s="24">
        <v>2017</v>
      </c>
      <c r="H7" s="24"/>
      <c r="I7" s="24">
        <v>34838</v>
      </c>
      <c r="J7" s="24">
        <v>36855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36855</v>
      </c>
      <c r="X7" s="24">
        <v>40000</v>
      </c>
      <c r="Y7" s="24">
        <v>-3145</v>
      </c>
      <c r="Z7" s="7">
        <v>-7.86</v>
      </c>
      <c r="AA7" s="29">
        <v>72000</v>
      </c>
    </row>
    <row r="8" spans="1:27" ht="12.75">
      <c r="A8" s="5" t="s">
        <v>34</v>
      </c>
      <c r="B8" s="3"/>
      <c r="C8" s="19">
        <v>189732</v>
      </c>
      <c r="D8" s="19"/>
      <c r="E8" s="20">
        <v>1337000</v>
      </c>
      <c r="F8" s="21">
        <v>1337000</v>
      </c>
      <c r="G8" s="21"/>
      <c r="H8" s="21"/>
      <c r="I8" s="21">
        <v>5512</v>
      </c>
      <c r="J8" s="21">
        <v>5512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5512</v>
      </c>
      <c r="X8" s="21">
        <v>70000</v>
      </c>
      <c r="Y8" s="21">
        <v>-64488</v>
      </c>
      <c r="Z8" s="6">
        <v>-92.13</v>
      </c>
      <c r="AA8" s="28">
        <v>1337000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3255000</v>
      </c>
      <c r="F9" s="18">
        <f t="shared" si="1"/>
        <v>3255000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255000</v>
      </c>
      <c r="Y9" s="18">
        <f t="shared" si="1"/>
        <v>-255000</v>
      </c>
      <c r="Z9" s="4">
        <f>+IF(X9&lt;&gt;0,+(Y9/X9)*100,0)</f>
        <v>-100</v>
      </c>
      <c r="AA9" s="30">
        <f>SUM(AA10:AA14)</f>
        <v>3255000</v>
      </c>
    </row>
    <row r="10" spans="1:27" ht="12.75">
      <c r="A10" s="5" t="s">
        <v>36</v>
      </c>
      <c r="B10" s="3"/>
      <c r="C10" s="19"/>
      <c r="D10" s="19"/>
      <c r="E10" s="20">
        <v>2955000</v>
      </c>
      <c r="F10" s="21">
        <v>2955000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255000</v>
      </c>
      <c r="Y10" s="21">
        <v>-255000</v>
      </c>
      <c r="Z10" s="6">
        <v>-100</v>
      </c>
      <c r="AA10" s="28">
        <v>2955000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300000</v>
      </c>
      <c r="F12" s="21">
        <v>300000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300000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48801905</v>
      </c>
      <c r="D15" s="16">
        <f>SUM(D16:D18)</f>
        <v>0</v>
      </c>
      <c r="E15" s="17">
        <f t="shared" si="2"/>
        <v>47737000</v>
      </c>
      <c r="F15" s="18">
        <f t="shared" si="2"/>
        <v>47737000</v>
      </c>
      <c r="G15" s="18">
        <f t="shared" si="2"/>
        <v>9978560</v>
      </c>
      <c r="H15" s="18">
        <f t="shared" si="2"/>
        <v>5109405</v>
      </c>
      <c r="I15" s="18">
        <f t="shared" si="2"/>
        <v>5291694</v>
      </c>
      <c r="J15" s="18">
        <f t="shared" si="2"/>
        <v>20379659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20379659</v>
      </c>
      <c r="X15" s="18">
        <f t="shared" si="2"/>
        <v>12850000</v>
      </c>
      <c r="Y15" s="18">
        <f t="shared" si="2"/>
        <v>7529659</v>
      </c>
      <c r="Z15" s="4">
        <f>+IF(X15&lt;&gt;0,+(Y15/X15)*100,0)</f>
        <v>58.596568093385216</v>
      </c>
      <c r="AA15" s="30">
        <f>SUM(AA16:AA18)</f>
        <v>47737000</v>
      </c>
    </row>
    <row r="16" spans="1:27" ht="12.75">
      <c r="A16" s="5" t="s">
        <v>42</v>
      </c>
      <c r="B16" s="3"/>
      <c r="C16" s="19"/>
      <c r="D16" s="19"/>
      <c r="E16" s="20">
        <v>47737000</v>
      </c>
      <c r="F16" s="21">
        <v>47737000</v>
      </c>
      <c r="G16" s="21">
        <v>148086</v>
      </c>
      <c r="H16" s="21"/>
      <c r="I16" s="21"/>
      <c r="J16" s="21">
        <v>148086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148086</v>
      </c>
      <c r="X16" s="21">
        <v>12850000</v>
      </c>
      <c r="Y16" s="21">
        <v>-12701914</v>
      </c>
      <c r="Z16" s="6">
        <v>-98.85</v>
      </c>
      <c r="AA16" s="28">
        <v>47737000</v>
      </c>
    </row>
    <row r="17" spans="1:27" ht="12.75">
      <c r="A17" s="5" t="s">
        <v>43</v>
      </c>
      <c r="B17" s="3"/>
      <c r="C17" s="19">
        <v>48801905</v>
      </c>
      <c r="D17" s="19"/>
      <c r="E17" s="20"/>
      <c r="F17" s="21"/>
      <c r="G17" s="21">
        <v>9830474</v>
      </c>
      <c r="H17" s="21">
        <v>5109405</v>
      </c>
      <c r="I17" s="21">
        <v>5291694</v>
      </c>
      <c r="J17" s="21">
        <v>20231573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20231573</v>
      </c>
      <c r="X17" s="21"/>
      <c r="Y17" s="21">
        <v>20231573</v>
      </c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1690000</v>
      </c>
      <c r="F19" s="18">
        <f t="shared" si="3"/>
        <v>1690000</v>
      </c>
      <c r="G19" s="18">
        <f t="shared" si="3"/>
        <v>0</v>
      </c>
      <c r="H19" s="18">
        <f t="shared" si="3"/>
        <v>0</v>
      </c>
      <c r="I19" s="18">
        <f t="shared" si="3"/>
        <v>740250</v>
      </c>
      <c r="J19" s="18">
        <f t="shared" si="3"/>
        <v>740250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740250</v>
      </c>
      <c r="X19" s="18">
        <f t="shared" si="3"/>
        <v>100000</v>
      </c>
      <c r="Y19" s="18">
        <f t="shared" si="3"/>
        <v>640250</v>
      </c>
      <c r="Z19" s="4">
        <f>+IF(X19&lt;&gt;0,+(Y19/X19)*100,0)</f>
        <v>640.25</v>
      </c>
      <c r="AA19" s="30">
        <f>SUM(AA20:AA23)</f>
        <v>1690000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1690000</v>
      </c>
      <c r="F23" s="21">
        <v>1690000</v>
      </c>
      <c r="G23" s="21"/>
      <c r="H23" s="21"/>
      <c r="I23" s="21">
        <v>740250</v>
      </c>
      <c r="J23" s="21">
        <v>740250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740250</v>
      </c>
      <c r="X23" s="21">
        <v>100000</v>
      </c>
      <c r="Y23" s="21">
        <v>640250</v>
      </c>
      <c r="Z23" s="6">
        <v>640.25</v>
      </c>
      <c r="AA23" s="28">
        <v>1690000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52438182</v>
      </c>
      <c r="D25" s="51">
        <f>+D5+D9+D15+D19+D24</f>
        <v>0</v>
      </c>
      <c r="E25" s="52">
        <f t="shared" si="4"/>
        <v>54167000</v>
      </c>
      <c r="F25" s="53">
        <f t="shared" si="4"/>
        <v>54167000</v>
      </c>
      <c r="G25" s="53">
        <f t="shared" si="4"/>
        <v>9980577</v>
      </c>
      <c r="H25" s="53">
        <f t="shared" si="4"/>
        <v>5109405</v>
      </c>
      <c r="I25" s="53">
        <f t="shared" si="4"/>
        <v>6072294</v>
      </c>
      <c r="J25" s="53">
        <f t="shared" si="4"/>
        <v>21162276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21162276</v>
      </c>
      <c r="X25" s="53">
        <f t="shared" si="4"/>
        <v>13375000</v>
      </c>
      <c r="Y25" s="53">
        <f t="shared" si="4"/>
        <v>7787276</v>
      </c>
      <c r="Z25" s="54">
        <f>+IF(X25&lt;&gt;0,+(Y25/X25)*100,0)</f>
        <v>58.222624299065416</v>
      </c>
      <c r="AA25" s="55">
        <f>+AA5+AA9+AA15+AA19+AA24</f>
        <v>54167000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48486905</v>
      </c>
      <c r="D28" s="19"/>
      <c r="E28" s="20">
        <v>44417000</v>
      </c>
      <c r="F28" s="21">
        <v>44417000</v>
      </c>
      <c r="G28" s="21">
        <v>8452491</v>
      </c>
      <c r="H28" s="21">
        <v>4939930</v>
      </c>
      <c r="I28" s="21">
        <v>5291694</v>
      </c>
      <c r="J28" s="21">
        <v>18684115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18684115</v>
      </c>
      <c r="X28" s="21">
        <v>19166800</v>
      </c>
      <c r="Y28" s="21">
        <v>-482685</v>
      </c>
      <c r="Z28" s="6">
        <v>-2.52</v>
      </c>
      <c r="AA28" s="19">
        <v>44417000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48486905</v>
      </c>
      <c r="D32" s="25">
        <f>SUM(D28:D31)</f>
        <v>0</v>
      </c>
      <c r="E32" s="26">
        <f t="shared" si="5"/>
        <v>44417000</v>
      </c>
      <c r="F32" s="27">
        <f t="shared" si="5"/>
        <v>44417000</v>
      </c>
      <c r="G32" s="27">
        <f t="shared" si="5"/>
        <v>8452491</v>
      </c>
      <c r="H32" s="27">
        <f t="shared" si="5"/>
        <v>4939930</v>
      </c>
      <c r="I32" s="27">
        <f t="shared" si="5"/>
        <v>5291694</v>
      </c>
      <c r="J32" s="27">
        <f t="shared" si="5"/>
        <v>18684115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18684115</v>
      </c>
      <c r="X32" s="27">
        <f t="shared" si="5"/>
        <v>19166800</v>
      </c>
      <c r="Y32" s="27">
        <f t="shared" si="5"/>
        <v>-482685</v>
      </c>
      <c r="Z32" s="13">
        <f>+IF(X32&lt;&gt;0,+(Y32/X32)*100,0)</f>
        <v>-2.5183390028591104</v>
      </c>
      <c r="AA32" s="31">
        <f>SUM(AA28:AA31)</f>
        <v>44417000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>
        <v>5950000</v>
      </c>
      <c r="F34" s="21">
        <v>5950000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450000</v>
      </c>
      <c r="Y34" s="21">
        <v>-450000</v>
      </c>
      <c r="Z34" s="6">
        <v>-100</v>
      </c>
      <c r="AA34" s="28">
        <v>5950000</v>
      </c>
    </row>
    <row r="35" spans="1:27" ht="12.75">
      <c r="A35" s="60" t="s">
        <v>63</v>
      </c>
      <c r="B35" s="3"/>
      <c r="C35" s="19">
        <v>3951277</v>
      </c>
      <c r="D35" s="19"/>
      <c r="E35" s="20">
        <v>3800000</v>
      </c>
      <c r="F35" s="21">
        <v>3800000</v>
      </c>
      <c r="G35" s="21">
        <v>1528085</v>
      </c>
      <c r="H35" s="21">
        <v>169474</v>
      </c>
      <c r="I35" s="21">
        <v>780600</v>
      </c>
      <c r="J35" s="21">
        <v>2478159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2478159</v>
      </c>
      <c r="X35" s="21">
        <v>1130000</v>
      </c>
      <c r="Y35" s="21">
        <v>1348159</v>
      </c>
      <c r="Z35" s="6">
        <v>119.31</v>
      </c>
      <c r="AA35" s="28">
        <v>3800000</v>
      </c>
    </row>
    <row r="36" spans="1:27" ht="12.75">
      <c r="A36" s="61" t="s">
        <v>64</v>
      </c>
      <c r="B36" s="10"/>
      <c r="C36" s="62">
        <f aca="true" t="shared" si="6" ref="C36:Y36">SUM(C32:C35)</f>
        <v>52438182</v>
      </c>
      <c r="D36" s="62">
        <f>SUM(D32:D35)</f>
        <v>0</v>
      </c>
      <c r="E36" s="63">
        <f t="shared" si="6"/>
        <v>54167000</v>
      </c>
      <c r="F36" s="64">
        <f t="shared" si="6"/>
        <v>54167000</v>
      </c>
      <c r="G36" s="64">
        <f t="shared" si="6"/>
        <v>9980576</v>
      </c>
      <c r="H36" s="64">
        <f t="shared" si="6"/>
        <v>5109404</v>
      </c>
      <c r="I36" s="64">
        <f t="shared" si="6"/>
        <v>6072294</v>
      </c>
      <c r="J36" s="64">
        <f t="shared" si="6"/>
        <v>21162274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21162274</v>
      </c>
      <c r="X36" s="64">
        <f t="shared" si="6"/>
        <v>20746800</v>
      </c>
      <c r="Y36" s="64">
        <f t="shared" si="6"/>
        <v>415474</v>
      </c>
      <c r="Z36" s="65">
        <f>+IF(X36&lt;&gt;0,+(Y36/X36)*100,0)</f>
        <v>2.002593170995045</v>
      </c>
      <c r="AA36" s="66">
        <f>SUM(AA32:AA35)</f>
        <v>54167000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1000000</v>
      </c>
      <c r="F5" s="18">
        <f t="shared" si="0"/>
        <v>1000000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249000</v>
      </c>
      <c r="Y5" s="18">
        <f t="shared" si="0"/>
        <v>-249000</v>
      </c>
      <c r="Z5" s="4">
        <f>+IF(X5&lt;&gt;0,+(Y5/X5)*100,0)</f>
        <v>-100</v>
      </c>
      <c r="AA5" s="16">
        <f>SUM(AA6:AA8)</f>
        <v>1000000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1000000</v>
      </c>
      <c r="F7" s="24">
        <v>1000000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249000</v>
      </c>
      <c r="Y7" s="24">
        <v>-249000</v>
      </c>
      <c r="Z7" s="7">
        <v>-100</v>
      </c>
      <c r="AA7" s="29">
        <v>1000000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16635000</v>
      </c>
      <c r="F9" s="18">
        <f t="shared" si="1"/>
        <v>16635000</v>
      </c>
      <c r="G9" s="18">
        <f t="shared" si="1"/>
        <v>0</v>
      </c>
      <c r="H9" s="18">
        <f t="shared" si="1"/>
        <v>4230150</v>
      </c>
      <c r="I9" s="18">
        <f t="shared" si="1"/>
        <v>0</v>
      </c>
      <c r="J9" s="18">
        <f t="shared" si="1"/>
        <v>4230150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4230150</v>
      </c>
      <c r="X9" s="18">
        <f t="shared" si="1"/>
        <v>4155000</v>
      </c>
      <c r="Y9" s="18">
        <f t="shared" si="1"/>
        <v>75150</v>
      </c>
      <c r="Z9" s="4">
        <f>+IF(X9&lt;&gt;0,+(Y9/X9)*100,0)</f>
        <v>1.8086642599277978</v>
      </c>
      <c r="AA9" s="30">
        <f>SUM(AA10:AA14)</f>
        <v>16635000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>
        <v>4230150</v>
      </c>
      <c r="I10" s="21"/>
      <c r="J10" s="21">
        <v>4230150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4230150</v>
      </c>
      <c r="X10" s="21"/>
      <c r="Y10" s="21">
        <v>4230150</v>
      </c>
      <c r="Z10" s="6"/>
      <c r="AA10" s="28"/>
    </row>
    <row r="11" spans="1:27" ht="12.75">
      <c r="A11" s="5" t="s">
        <v>37</v>
      </c>
      <c r="B11" s="3"/>
      <c r="C11" s="19"/>
      <c r="D11" s="19"/>
      <c r="E11" s="20">
        <v>12727000</v>
      </c>
      <c r="F11" s="21">
        <v>12727000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3180000</v>
      </c>
      <c r="Y11" s="21">
        <v>-3180000</v>
      </c>
      <c r="Z11" s="6">
        <v>-100</v>
      </c>
      <c r="AA11" s="28">
        <v>12727000</v>
      </c>
    </row>
    <row r="12" spans="1:27" ht="12.75">
      <c r="A12" s="5" t="s">
        <v>38</v>
      </c>
      <c r="B12" s="3"/>
      <c r="C12" s="19"/>
      <c r="D12" s="19"/>
      <c r="E12" s="20">
        <v>3908000</v>
      </c>
      <c r="F12" s="21">
        <v>3908000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975000</v>
      </c>
      <c r="Y12" s="21">
        <v>-975000</v>
      </c>
      <c r="Z12" s="6">
        <v>-100</v>
      </c>
      <c r="AA12" s="28">
        <v>3908000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16765000</v>
      </c>
      <c r="F15" s="18">
        <f t="shared" si="2"/>
        <v>16765000</v>
      </c>
      <c r="G15" s="18">
        <f t="shared" si="2"/>
        <v>0</v>
      </c>
      <c r="H15" s="18">
        <f t="shared" si="2"/>
        <v>1272852</v>
      </c>
      <c r="I15" s="18">
        <f t="shared" si="2"/>
        <v>0</v>
      </c>
      <c r="J15" s="18">
        <f t="shared" si="2"/>
        <v>1272852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1272852</v>
      </c>
      <c r="X15" s="18">
        <f t="shared" si="2"/>
        <v>4191000</v>
      </c>
      <c r="Y15" s="18">
        <f t="shared" si="2"/>
        <v>-2918148</v>
      </c>
      <c r="Z15" s="4">
        <f>+IF(X15&lt;&gt;0,+(Y15/X15)*100,0)</f>
        <v>-69.62891911238368</v>
      </c>
      <c r="AA15" s="30">
        <f>SUM(AA16:AA18)</f>
        <v>16765000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16765000</v>
      </c>
      <c r="F17" s="21">
        <v>16765000</v>
      </c>
      <c r="G17" s="21"/>
      <c r="H17" s="21">
        <v>1272852</v>
      </c>
      <c r="I17" s="21"/>
      <c r="J17" s="21">
        <v>1272852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1272852</v>
      </c>
      <c r="X17" s="21">
        <v>4191000</v>
      </c>
      <c r="Y17" s="21">
        <v>-2918148</v>
      </c>
      <c r="Z17" s="6">
        <v>-69.63</v>
      </c>
      <c r="AA17" s="28">
        <v>16765000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26705000</v>
      </c>
      <c r="F19" s="18">
        <f t="shared" si="3"/>
        <v>26705000</v>
      </c>
      <c r="G19" s="18">
        <f t="shared" si="3"/>
        <v>11063793</v>
      </c>
      <c r="H19" s="18">
        <f t="shared" si="3"/>
        <v>0</v>
      </c>
      <c r="I19" s="18">
        <f t="shared" si="3"/>
        <v>0</v>
      </c>
      <c r="J19" s="18">
        <f t="shared" si="3"/>
        <v>11063793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11063793</v>
      </c>
      <c r="X19" s="18">
        <f t="shared" si="3"/>
        <v>6675000</v>
      </c>
      <c r="Y19" s="18">
        <f t="shared" si="3"/>
        <v>4388793</v>
      </c>
      <c r="Z19" s="4">
        <f>+IF(X19&lt;&gt;0,+(Y19/X19)*100,0)</f>
        <v>65.74970786516855</v>
      </c>
      <c r="AA19" s="30">
        <f>SUM(AA20:AA23)</f>
        <v>26705000</v>
      </c>
    </row>
    <row r="20" spans="1:27" ht="12.75">
      <c r="A20" s="5" t="s">
        <v>46</v>
      </c>
      <c r="B20" s="3"/>
      <c r="C20" s="19"/>
      <c r="D20" s="19"/>
      <c r="E20" s="20">
        <v>26705000</v>
      </c>
      <c r="F20" s="21">
        <v>26705000</v>
      </c>
      <c r="G20" s="21">
        <v>11063793</v>
      </c>
      <c r="H20" s="21"/>
      <c r="I20" s="21"/>
      <c r="J20" s="21">
        <v>11063793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11063793</v>
      </c>
      <c r="X20" s="21">
        <v>6675000</v>
      </c>
      <c r="Y20" s="21">
        <v>4388793</v>
      </c>
      <c r="Z20" s="6">
        <v>65.75</v>
      </c>
      <c r="AA20" s="28">
        <v>26705000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61105000</v>
      </c>
      <c r="F25" s="53">
        <f t="shared" si="4"/>
        <v>61105000</v>
      </c>
      <c r="G25" s="53">
        <f t="shared" si="4"/>
        <v>11063793</v>
      </c>
      <c r="H25" s="53">
        <f t="shared" si="4"/>
        <v>5503002</v>
      </c>
      <c r="I25" s="53">
        <f t="shared" si="4"/>
        <v>0</v>
      </c>
      <c r="J25" s="53">
        <f t="shared" si="4"/>
        <v>16566795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16566795</v>
      </c>
      <c r="X25" s="53">
        <f t="shared" si="4"/>
        <v>15270000</v>
      </c>
      <c r="Y25" s="53">
        <f t="shared" si="4"/>
        <v>1296795</v>
      </c>
      <c r="Z25" s="54">
        <f>+IF(X25&lt;&gt;0,+(Y25/X25)*100,0)</f>
        <v>8.492436149312377</v>
      </c>
      <c r="AA25" s="55">
        <f>+AA5+AA9+AA15+AA19+AA24</f>
        <v>61105000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54492000</v>
      </c>
      <c r="F28" s="21">
        <v>54492000</v>
      </c>
      <c r="G28" s="21">
        <v>11063793</v>
      </c>
      <c r="H28" s="21">
        <v>5503002</v>
      </c>
      <c r="I28" s="21"/>
      <c r="J28" s="21">
        <v>16566795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16566795</v>
      </c>
      <c r="X28" s="21">
        <v>18164000</v>
      </c>
      <c r="Y28" s="21">
        <v>-1597205</v>
      </c>
      <c r="Z28" s="6">
        <v>-8.79</v>
      </c>
      <c r="AA28" s="19">
        <v>54492000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54492000</v>
      </c>
      <c r="F32" s="27">
        <f t="shared" si="5"/>
        <v>54492000</v>
      </c>
      <c r="G32" s="27">
        <f t="shared" si="5"/>
        <v>11063793</v>
      </c>
      <c r="H32" s="27">
        <f t="shared" si="5"/>
        <v>5503002</v>
      </c>
      <c r="I32" s="27">
        <f t="shared" si="5"/>
        <v>0</v>
      </c>
      <c r="J32" s="27">
        <f t="shared" si="5"/>
        <v>16566795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16566795</v>
      </c>
      <c r="X32" s="27">
        <f t="shared" si="5"/>
        <v>18164000</v>
      </c>
      <c r="Y32" s="27">
        <f t="shared" si="5"/>
        <v>-1597205</v>
      </c>
      <c r="Z32" s="13">
        <f>+IF(X32&lt;&gt;0,+(Y32/X32)*100,0)</f>
        <v>-8.793244879982383</v>
      </c>
      <c r="AA32" s="31">
        <f>SUM(AA28:AA31)</f>
        <v>54492000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6613000</v>
      </c>
      <c r="F35" s="21">
        <v>6613000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1653249</v>
      </c>
      <c r="Y35" s="21">
        <v>-1653249</v>
      </c>
      <c r="Z35" s="6">
        <v>-100</v>
      </c>
      <c r="AA35" s="28">
        <v>6613000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61105000</v>
      </c>
      <c r="F36" s="64">
        <f t="shared" si="6"/>
        <v>61105000</v>
      </c>
      <c r="G36" s="64">
        <f t="shared" si="6"/>
        <v>11063793</v>
      </c>
      <c r="H36" s="64">
        <f t="shared" si="6"/>
        <v>5503002</v>
      </c>
      <c r="I36" s="64">
        <f t="shared" si="6"/>
        <v>0</v>
      </c>
      <c r="J36" s="64">
        <f t="shared" si="6"/>
        <v>16566795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16566795</v>
      </c>
      <c r="X36" s="64">
        <f t="shared" si="6"/>
        <v>19817249</v>
      </c>
      <c r="Y36" s="64">
        <f t="shared" si="6"/>
        <v>-3250454</v>
      </c>
      <c r="Z36" s="65">
        <f>+IF(X36&lt;&gt;0,+(Y36/X36)*100,0)</f>
        <v>-16.402145423918324</v>
      </c>
      <c r="AA36" s="66">
        <f>SUM(AA32:AA35)</f>
        <v>61105000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1667058</v>
      </c>
      <c r="D5" s="16">
        <f>SUM(D6:D8)</f>
        <v>0</v>
      </c>
      <c r="E5" s="17">
        <f t="shared" si="0"/>
        <v>1500000</v>
      </c>
      <c r="F5" s="18">
        <f t="shared" si="0"/>
        <v>1500000</v>
      </c>
      <c r="G5" s="18">
        <f t="shared" si="0"/>
        <v>1599</v>
      </c>
      <c r="H5" s="18">
        <f t="shared" si="0"/>
        <v>80391</v>
      </c>
      <c r="I5" s="18">
        <f t="shared" si="0"/>
        <v>1615</v>
      </c>
      <c r="J5" s="18">
        <f t="shared" si="0"/>
        <v>83605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83605</v>
      </c>
      <c r="X5" s="18">
        <f t="shared" si="0"/>
        <v>375000</v>
      </c>
      <c r="Y5" s="18">
        <f t="shared" si="0"/>
        <v>-291395</v>
      </c>
      <c r="Z5" s="4">
        <f>+IF(X5&lt;&gt;0,+(Y5/X5)*100,0)</f>
        <v>-77.70533333333334</v>
      </c>
      <c r="AA5" s="16">
        <f>SUM(AA6:AA8)</f>
        <v>1500000</v>
      </c>
    </row>
    <row r="6" spans="1:27" ht="12.75">
      <c r="A6" s="5" t="s">
        <v>32</v>
      </c>
      <c r="B6" s="3"/>
      <c r="C6" s="19">
        <v>1126601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462385</v>
      </c>
      <c r="D7" s="22"/>
      <c r="E7" s="23">
        <v>1500000</v>
      </c>
      <c r="F7" s="24">
        <v>1500000</v>
      </c>
      <c r="G7" s="24">
        <v>1599</v>
      </c>
      <c r="H7" s="24">
        <v>80391</v>
      </c>
      <c r="I7" s="24">
        <v>1615</v>
      </c>
      <c r="J7" s="24">
        <v>83605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83605</v>
      </c>
      <c r="X7" s="24">
        <v>375000</v>
      </c>
      <c r="Y7" s="24">
        <v>-291395</v>
      </c>
      <c r="Z7" s="7">
        <v>-77.71</v>
      </c>
      <c r="AA7" s="29">
        <v>1500000</v>
      </c>
    </row>
    <row r="8" spans="1:27" ht="12.75">
      <c r="A8" s="5" t="s">
        <v>34</v>
      </c>
      <c r="B8" s="3"/>
      <c r="C8" s="19">
        <v>78072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2358407</v>
      </c>
      <c r="D15" s="16">
        <f>SUM(D16:D18)</f>
        <v>0</v>
      </c>
      <c r="E15" s="17">
        <f t="shared" si="2"/>
        <v>2229000</v>
      </c>
      <c r="F15" s="18">
        <f t="shared" si="2"/>
        <v>2229000</v>
      </c>
      <c r="G15" s="18">
        <f t="shared" si="2"/>
        <v>0</v>
      </c>
      <c r="H15" s="18">
        <f t="shared" si="2"/>
        <v>177843</v>
      </c>
      <c r="I15" s="18">
        <f t="shared" si="2"/>
        <v>0</v>
      </c>
      <c r="J15" s="18">
        <f t="shared" si="2"/>
        <v>177843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177843</v>
      </c>
      <c r="X15" s="18">
        <f t="shared" si="2"/>
        <v>557250</v>
      </c>
      <c r="Y15" s="18">
        <f t="shared" si="2"/>
        <v>-379407</v>
      </c>
      <c r="Z15" s="4">
        <f>+IF(X15&lt;&gt;0,+(Y15/X15)*100,0)</f>
        <v>-68.08559892328398</v>
      </c>
      <c r="AA15" s="30">
        <f>SUM(AA16:AA18)</f>
        <v>2229000</v>
      </c>
    </row>
    <row r="16" spans="1:27" ht="12.75">
      <c r="A16" s="5" t="s">
        <v>42</v>
      </c>
      <c r="B16" s="3"/>
      <c r="C16" s="19">
        <v>2358407</v>
      </c>
      <c r="D16" s="19"/>
      <c r="E16" s="20">
        <v>2229000</v>
      </c>
      <c r="F16" s="21">
        <v>2229000</v>
      </c>
      <c r="G16" s="21"/>
      <c r="H16" s="21">
        <v>177843</v>
      </c>
      <c r="I16" s="21"/>
      <c r="J16" s="21">
        <v>177843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177843</v>
      </c>
      <c r="X16" s="21">
        <v>557250</v>
      </c>
      <c r="Y16" s="21">
        <v>-379407</v>
      </c>
      <c r="Z16" s="6">
        <v>-68.09</v>
      </c>
      <c r="AA16" s="28">
        <v>2229000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374783282</v>
      </c>
      <c r="D19" s="16">
        <f>SUM(D20:D23)</f>
        <v>0</v>
      </c>
      <c r="E19" s="17">
        <f t="shared" si="3"/>
        <v>435596000</v>
      </c>
      <c r="F19" s="18">
        <f t="shared" si="3"/>
        <v>435596000</v>
      </c>
      <c r="G19" s="18">
        <f t="shared" si="3"/>
        <v>55219989</v>
      </c>
      <c r="H19" s="18">
        <f t="shared" si="3"/>
        <v>58851617</v>
      </c>
      <c r="I19" s="18">
        <f t="shared" si="3"/>
        <v>47675217</v>
      </c>
      <c r="J19" s="18">
        <f t="shared" si="3"/>
        <v>161746823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161746823</v>
      </c>
      <c r="X19" s="18">
        <f t="shared" si="3"/>
        <v>108899001</v>
      </c>
      <c r="Y19" s="18">
        <f t="shared" si="3"/>
        <v>52847822</v>
      </c>
      <c r="Z19" s="4">
        <f>+IF(X19&lt;&gt;0,+(Y19/X19)*100,0)</f>
        <v>48.52920735241639</v>
      </c>
      <c r="AA19" s="30">
        <f>SUM(AA20:AA23)</f>
        <v>435596000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374783282</v>
      </c>
      <c r="D21" s="19"/>
      <c r="E21" s="20">
        <v>435596000</v>
      </c>
      <c r="F21" s="21">
        <v>435596000</v>
      </c>
      <c r="G21" s="21">
        <v>55219989</v>
      </c>
      <c r="H21" s="21">
        <v>58851617</v>
      </c>
      <c r="I21" s="21">
        <v>47675217</v>
      </c>
      <c r="J21" s="21">
        <v>161746823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161746823</v>
      </c>
      <c r="X21" s="21">
        <v>108899001</v>
      </c>
      <c r="Y21" s="21">
        <v>52847822</v>
      </c>
      <c r="Z21" s="6">
        <v>48.53</v>
      </c>
      <c r="AA21" s="28">
        <v>435596000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378808747</v>
      </c>
      <c r="D25" s="51">
        <f>+D5+D9+D15+D19+D24</f>
        <v>0</v>
      </c>
      <c r="E25" s="52">
        <f t="shared" si="4"/>
        <v>439325000</v>
      </c>
      <c r="F25" s="53">
        <f t="shared" si="4"/>
        <v>439325000</v>
      </c>
      <c r="G25" s="53">
        <f t="shared" si="4"/>
        <v>55221588</v>
      </c>
      <c r="H25" s="53">
        <f t="shared" si="4"/>
        <v>59109851</v>
      </c>
      <c r="I25" s="53">
        <f t="shared" si="4"/>
        <v>47676832</v>
      </c>
      <c r="J25" s="53">
        <f t="shared" si="4"/>
        <v>162008271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162008271</v>
      </c>
      <c r="X25" s="53">
        <f t="shared" si="4"/>
        <v>109831251</v>
      </c>
      <c r="Y25" s="53">
        <f t="shared" si="4"/>
        <v>52177020</v>
      </c>
      <c r="Z25" s="54">
        <f>+IF(X25&lt;&gt;0,+(Y25/X25)*100,0)</f>
        <v>47.50653345467221</v>
      </c>
      <c r="AA25" s="55">
        <f>+AA5+AA9+AA15+AA19+AA24</f>
        <v>439325000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376689367</v>
      </c>
      <c r="D28" s="19"/>
      <c r="E28" s="20">
        <v>437625000</v>
      </c>
      <c r="F28" s="21">
        <v>437625000</v>
      </c>
      <c r="G28" s="21">
        <v>55219989</v>
      </c>
      <c r="H28" s="21">
        <v>59029460</v>
      </c>
      <c r="I28" s="21">
        <v>47675217</v>
      </c>
      <c r="J28" s="21">
        <v>161924666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161924666</v>
      </c>
      <c r="X28" s="21">
        <v>109406250</v>
      </c>
      <c r="Y28" s="21">
        <v>52518416</v>
      </c>
      <c r="Z28" s="6">
        <v>48</v>
      </c>
      <c r="AA28" s="19">
        <v>437625000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376689367</v>
      </c>
      <c r="D32" s="25">
        <f>SUM(D28:D31)</f>
        <v>0</v>
      </c>
      <c r="E32" s="26">
        <f t="shared" si="5"/>
        <v>437625000</v>
      </c>
      <c r="F32" s="27">
        <f t="shared" si="5"/>
        <v>437625000</v>
      </c>
      <c r="G32" s="27">
        <f t="shared" si="5"/>
        <v>55219989</v>
      </c>
      <c r="H32" s="27">
        <f t="shared" si="5"/>
        <v>59029460</v>
      </c>
      <c r="I32" s="27">
        <f t="shared" si="5"/>
        <v>47675217</v>
      </c>
      <c r="J32" s="27">
        <f t="shared" si="5"/>
        <v>161924666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161924666</v>
      </c>
      <c r="X32" s="27">
        <f t="shared" si="5"/>
        <v>109406250</v>
      </c>
      <c r="Y32" s="27">
        <f t="shared" si="5"/>
        <v>52518416</v>
      </c>
      <c r="Z32" s="13">
        <f>+IF(X32&lt;&gt;0,+(Y32/X32)*100,0)</f>
        <v>48.00312230791203</v>
      </c>
      <c r="AA32" s="31">
        <f>SUM(AA28:AA31)</f>
        <v>437625000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2119380</v>
      </c>
      <c r="D35" s="19"/>
      <c r="E35" s="20">
        <v>1700000</v>
      </c>
      <c r="F35" s="21">
        <v>1700000</v>
      </c>
      <c r="G35" s="21">
        <v>1599</v>
      </c>
      <c r="H35" s="21">
        <v>80391</v>
      </c>
      <c r="I35" s="21">
        <v>1615</v>
      </c>
      <c r="J35" s="21">
        <v>83605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83605</v>
      </c>
      <c r="X35" s="21">
        <v>425001</v>
      </c>
      <c r="Y35" s="21">
        <v>-341396</v>
      </c>
      <c r="Z35" s="6">
        <v>-80.33</v>
      </c>
      <c r="AA35" s="28">
        <v>1700000</v>
      </c>
    </row>
    <row r="36" spans="1:27" ht="12.75">
      <c r="A36" s="61" t="s">
        <v>64</v>
      </c>
      <c r="B36" s="10"/>
      <c r="C36" s="62">
        <f aca="true" t="shared" si="6" ref="C36:Y36">SUM(C32:C35)</f>
        <v>378808747</v>
      </c>
      <c r="D36" s="62">
        <f>SUM(D32:D35)</f>
        <v>0</v>
      </c>
      <c r="E36" s="63">
        <f t="shared" si="6"/>
        <v>439325000</v>
      </c>
      <c r="F36" s="64">
        <f t="shared" si="6"/>
        <v>439325000</v>
      </c>
      <c r="G36" s="64">
        <f t="shared" si="6"/>
        <v>55221588</v>
      </c>
      <c r="H36" s="64">
        <f t="shared" si="6"/>
        <v>59109851</v>
      </c>
      <c r="I36" s="64">
        <f t="shared" si="6"/>
        <v>47676832</v>
      </c>
      <c r="J36" s="64">
        <f t="shared" si="6"/>
        <v>162008271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162008271</v>
      </c>
      <c r="X36" s="64">
        <f t="shared" si="6"/>
        <v>109831251</v>
      </c>
      <c r="Y36" s="64">
        <f t="shared" si="6"/>
        <v>52177020</v>
      </c>
      <c r="Z36" s="65">
        <f>+IF(X36&lt;&gt;0,+(Y36/X36)*100,0)</f>
        <v>47.50653345467221</v>
      </c>
      <c r="AA36" s="66">
        <f>SUM(AA32:AA35)</f>
        <v>439325000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1950000</v>
      </c>
      <c r="F5" s="18">
        <f t="shared" si="0"/>
        <v>1950000</v>
      </c>
      <c r="G5" s="18">
        <f t="shared" si="0"/>
        <v>0</v>
      </c>
      <c r="H5" s="18">
        <f t="shared" si="0"/>
        <v>198047</v>
      </c>
      <c r="I5" s="18">
        <f t="shared" si="0"/>
        <v>0</v>
      </c>
      <c r="J5" s="18">
        <f t="shared" si="0"/>
        <v>198047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198047</v>
      </c>
      <c r="X5" s="18">
        <f t="shared" si="0"/>
        <v>450000</v>
      </c>
      <c r="Y5" s="18">
        <f t="shared" si="0"/>
        <v>-251953</v>
      </c>
      <c r="Z5" s="4">
        <f>+IF(X5&lt;&gt;0,+(Y5/X5)*100,0)</f>
        <v>-55.98955555555556</v>
      </c>
      <c r="AA5" s="16">
        <f>SUM(AA6:AA8)</f>
        <v>1950000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1800000</v>
      </c>
      <c r="F7" s="24">
        <v>1800000</v>
      </c>
      <c r="G7" s="24"/>
      <c r="H7" s="24">
        <v>198047</v>
      </c>
      <c r="I7" s="24"/>
      <c r="J7" s="24">
        <v>198047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198047</v>
      </c>
      <c r="X7" s="24">
        <v>450000</v>
      </c>
      <c r="Y7" s="24">
        <v>-251953</v>
      </c>
      <c r="Z7" s="7">
        <v>-55.99</v>
      </c>
      <c r="AA7" s="29">
        <v>1800000</v>
      </c>
    </row>
    <row r="8" spans="1:27" ht="12.75">
      <c r="A8" s="5" t="s">
        <v>34</v>
      </c>
      <c r="B8" s="3"/>
      <c r="C8" s="19"/>
      <c r="D8" s="19"/>
      <c r="E8" s="20">
        <v>150000</v>
      </c>
      <c r="F8" s="21">
        <v>150000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150000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320000</v>
      </c>
      <c r="F9" s="18">
        <f t="shared" si="1"/>
        <v>320000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320000</v>
      </c>
    </row>
    <row r="10" spans="1:27" ht="12.75">
      <c r="A10" s="5" t="s">
        <v>36</v>
      </c>
      <c r="B10" s="3"/>
      <c r="C10" s="19"/>
      <c r="D10" s="19"/>
      <c r="E10" s="20">
        <v>100000</v>
      </c>
      <c r="F10" s="21">
        <v>100000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100000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220000</v>
      </c>
      <c r="F12" s="21">
        <v>220000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220000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73492768</v>
      </c>
      <c r="D15" s="16">
        <f>SUM(D16:D18)</f>
        <v>0</v>
      </c>
      <c r="E15" s="17">
        <f t="shared" si="2"/>
        <v>71510363</v>
      </c>
      <c r="F15" s="18">
        <f t="shared" si="2"/>
        <v>71510363</v>
      </c>
      <c r="G15" s="18">
        <f t="shared" si="2"/>
        <v>2123942</v>
      </c>
      <c r="H15" s="18">
        <f t="shared" si="2"/>
        <v>2339976</v>
      </c>
      <c r="I15" s="18">
        <f t="shared" si="2"/>
        <v>1597364</v>
      </c>
      <c r="J15" s="18">
        <f t="shared" si="2"/>
        <v>6061282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6061282</v>
      </c>
      <c r="X15" s="18">
        <f t="shared" si="2"/>
        <v>18082749</v>
      </c>
      <c r="Y15" s="18">
        <f t="shared" si="2"/>
        <v>-12021467</v>
      </c>
      <c r="Z15" s="4">
        <f>+IF(X15&lt;&gt;0,+(Y15/X15)*100,0)</f>
        <v>-66.48030672769943</v>
      </c>
      <c r="AA15" s="30">
        <f>SUM(AA16:AA18)</f>
        <v>71510363</v>
      </c>
    </row>
    <row r="16" spans="1:27" ht="12.75">
      <c r="A16" s="5" t="s">
        <v>42</v>
      </c>
      <c r="B16" s="3"/>
      <c r="C16" s="19">
        <v>73492768</v>
      </c>
      <c r="D16" s="19"/>
      <c r="E16" s="20">
        <v>71510363</v>
      </c>
      <c r="F16" s="21">
        <v>71510363</v>
      </c>
      <c r="G16" s="21">
        <v>2123942</v>
      </c>
      <c r="H16" s="21">
        <v>2339976</v>
      </c>
      <c r="I16" s="21">
        <v>1597364</v>
      </c>
      <c r="J16" s="21">
        <v>6061282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6061282</v>
      </c>
      <c r="X16" s="21">
        <v>18082749</v>
      </c>
      <c r="Y16" s="21">
        <v>-12021467</v>
      </c>
      <c r="Z16" s="6">
        <v>-66.48</v>
      </c>
      <c r="AA16" s="28">
        <v>71510363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600000</v>
      </c>
      <c r="F19" s="18">
        <f t="shared" si="3"/>
        <v>600000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600000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600000</v>
      </c>
      <c r="F23" s="21">
        <v>600000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600000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73492768</v>
      </c>
      <c r="D25" s="51">
        <f>+D5+D9+D15+D19+D24</f>
        <v>0</v>
      </c>
      <c r="E25" s="52">
        <f t="shared" si="4"/>
        <v>74380363</v>
      </c>
      <c r="F25" s="53">
        <f t="shared" si="4"/>
        <v>74380363</v>
      </c>
      <c r="G25" s="53">
        <f t="shared" si="4"/>
        <v>2123942</v>
      </c>
      <c r="H25" s="53">
        <f t="shared" si="4"/>
        <v>2538023</v>
      </c>
      <c r="I25" s="53">
        <f t="shared" si="4"/>
        <v>1597364</v>
      </c>
      <c r="J25" s="53">
        <f t="shared" si="4"/>
        <v>6259329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6259329</v>
      </c>
      <c r="X25" s="53">
        <f t="shared" si="4"/>
        <v>18532749</v>
      </c>
      <c r="Y25" s="53">
        <f t="shared" si="4"/>
        <v>-12273420</v>
      </c>
      <c r="Z25" s="54">
        <f>+IF(X25&lt;&gt;0,+(Y25/X25)*100,0)</f>
        <v>-66.22557722008753</v>
      </c>
      <c r="AA25" s="55">
        <f>+AA5+AA9+AA15+AA19+AA24</f>
        <v>74380363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48924742</v>
      </c>
      <c r="D28" s="19"/>
      <c r="E28" s="20">
        <v>53324363</v>
      </c>
      <c r="F28" s="21">
        <v>53324363</v>
      </c>
      <c r="G28" s="21">
        <v>2123942</v>
      </c>
      <c r="H28" s="21">
        <v>2165398</v>
      </c>
      <c r="I28" s="21">
        <v>1597364</v>
      </c>
      <c r="J28" s="21">
        <v>5886704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5886704</v>
      </c>
      <c r="X28" s="21">
        <v>13331250</v>
      </c>
      <c r="Y28" s="21">
        <v>-7444546</v>
      </c>
      <c r="Z28" s="6">
        <v>-55.84</v>
      </c>
      <c r="AA28" s="19">
        <v>53324363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48924742</v>
      </c>
      <c r="D32" s="25">
        <f>SUM(D28:D31)</f>
        <v>0</v>
      </c>
      <c r="E32" s="26">
        <f t="shared" si="5"/>
        <v>53324363</v>
      </c>
      <c r="F32" s="27">
        <f t="shared" si="5"/>
        <v>53324363</v>
      </c>
      <c r="G32" s="27">
        <f t="shared" si="5"/>
        <v>2123942</v>
      </c>
      <c r="H32" s="27">
        <f t="shared" si="5"/>
        <v>2165398</v>
      </c>
      <c r="I32" s="27">
        <f t="shared" si="5"/>
        <v>1597364</v>
      </c>
      <c r="J32" s="27">
        <f t="shared" si="5"/>
        <v>5886704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5886704</v>
      </c>
      <c r="X32" s="27">
        <f t="shared" si="5"/>
        <v>13331250</v>
      </c>
      <c r="Y32" s="27">
        <f t="shared" si="5"/>
        <v>-7444546</v>
      </c>
      <c r="Z32" s="13">
        <f>+IF(X32&lt;&gt;0,+(Y32/X32)*100,0)</f>
        <v>-55.84282044069386</v>
      </c>
      <c r="AA32" s="31">
        <f>SUM(AA28:AA31)</f>
        <v>53324363</v>
      </c>
    </row>
    <row r="33" spans="1:27" ht="12.75">
      <c r="A33" s="60" t="s">
        <v>59</v>
      </c>
      <c r="B33" s="3" t="s">
        <v>60</v>
      </c>
      <c r="C33" s="19">
        <v>24568026</v>
      </c>
      <c r="D33" s="19"/>
      <c r="E33" s="20"/>
      <c r="F33" s="21"/>
      <c r="G33" s="21"/>
      <c r="H33" s="21">
        <v>372625</v>
      </c>
      <c r="I33" s="21"/>
      <c r="J33" s="21">
        <v>372625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372625</v>
      </c>
      <c r="X33" s="21"/>
      <c r="Y33" s="21">
        <v>372625</v>
      </c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21056000</v>
      </c>
      <c r="F35" s="21">
        <v>21056000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5263998</v>
      </c>
      <c r="Y35" s="21">
        <v>-5263998</v>
      </c>
      <c r="Z35" s="6">
        <v>-100</v>
      </c>
      <c r="AA35" s="28">
        <v>21056000</v>
      </c>
    </row>
    <row r="36" spans="1:27" ht="12.75">
      <c r="A36" s="61" t="s">
        <v>64</v>
      </c>
      <c r="B36" s="10"/>
      <c r="C36" s="62">
        <f aca="true" t="shared" si="6" ref="C36:Y36">SUM(C32:C35)</f>
        <v>73492768</v>
      </c>
      <c r="D36" s="62">
        <f>SUM(D32:D35)</f>
        <v>0</v>
      </c>
      <c r="E36" s="63">
        <f t="shared" si="6"/>
        <v>74380363</v>
      </c>
      <c r="F36" s="64">
        <f t="shared" si="6"/>
        <v>74380363</v>
      </c>
      <c r="G36" s="64">
        <f t="shared" si="6"/>
        <v>2123942</v>
      </c>
      <c r="H36" s="64">
        <f t="shared" si="6"/>
        <v>2538023</v>
      </c>
      <c r="I36" s="64">
        <f t="shared" si="6"/>
        <v>1597364</v>
      </c>
      <c r="J36" s="64">
        <f t="shared" si="6"/>
        <v>6259329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6259329</v>
      </c>
      <c r="X36" s="64">
        <f t="shared" si="6"/>
        <v>18595248</v>
      </c>
      <c r="Y36" s="64">
        <f t="shared" si="6"/>
        <v>-12335919</v>
      </c>
      <c r="Z36" s="65">
        <f>+IF(X36&lt;&gt;0,+(Y36/X36)*100,0)</f>
        <v>-66.33909372975289</v>
      </c>
      <c r="AA36" s="66">
        <f>SUM(AA32:AA35)</f>
        <v>74380363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14008000</v>
      </c>
      <c r="F5" s="18">
        <f t="shared" si="0"/>
        <v>14008000</v>
      </c>
      <c r="G5" s="18">
        <f t="shared" si="0"/>
        <v>0</v>
      </c>
      <c r="H5" s="18">
        <f t="shared" si="0"/>
        <v>25592</v>
      </c>
      <c r="I5" s="18">
        <f t="shared" si="0"/>
        <v>0</v>
      </c>
      <c r="J5" s="18">
        <f t="shared" si="0"/>
        <v>25592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25592</v>
      </c>
      <c r="X5" s="18">
        <f t="shared" si="0"/>
        <v>5002667</v>
      </c>
      <c r="Y5" s="18">
        <f t="shared" si="0"/>
        <v>-4977075</v>
      </c>
      <c r="Z5" s="4">
        <f>+IF(X5&lt;&gt;0,+(Y5/X5)*100,0)</f>
        <v>-99.4884328699072</v>
      </c>
      <c r="AA5" s="16">
        <f>SUM(AA6:AA8)</f>
        <v>14008000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500000</v>
      </c>
      <c r="F7" s="24">
        <v>500000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500000</v>
      </c>
      <c r="Y7" s="24">
        <v>-500000</v>
      </c>
      <c r="Z7" s="7">
        <v>-100</v>
      </c>
      <c r="AA7" s="29">
        <v>500000</v>
      </c>
    </row>
    <row r="8" spans="1:27" ht="12.75">
      <c r="A8" s="5" t="s">
        <v>34</v>
      </c>
      <c r="B8" s="3"/>
      <c r="C8" s="19"/>
      <c r="D8" s="19"/>
      <c r="E8" s="20">
        <v>13508000</v>
      </c>
      <c r="F8" s="21">
        <v>13508000</v>
      </c>
      <c r="G8" s="21"/>
      <c r="H8" s="21">
        <v>25592</v>
      </c>
      <c r="I8" s="21"/>
      <c r="J8" s="21">
        <v>25592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25592</v>
      </c>
      <c r="X8" s="21">
        <v>4502667</v>
      </c>
      <c r="Y8" s="21">
        <v>-4477075</v>
      </c>
      <c r="Z8" s="6">
        <v>-99.43</v>
      </c>
      <c r="AA8" s="28">
        <v>13508000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4900000</v>
      </c>
      <c r="F9" s="18">
        <f t="shared" si="1"/>
        <v>4900000</v>
      </c>
      <c r="G9" s="18">
        <f t="shared" si="1"/>
        <v>172500</v>
      </c>
      <c r="H9" s="18">
        <f t="shared" si="1"/>
        <v>0</v>
      </c>
      <c r="I9" s="18">
        <f t="shared" si="1"/>
        <v>0</v>
      </c>
      <c r="J9" s="18">
        <f t="shared" si="1"/>
        <v>172500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172500</v>
      </c>
      <c r="X9" s="18">
        <f t="shared" si="1"/>
        <v>1633333</v>
      </c>
      <c r="Y9" s="18">
        <f t="shared" si="1"/>
        <v>-1460833</v>
      </c>
      <c r="Z9" s="4">
        <f>+IF(X9&lt;&gt;0,+(Y9/X9)*100,0)</f>
        <v>-89.4387733548517</v>
      </c>
      <c r="AA9" s="30">
        <f>SUM(AA10:AA14)</f>
        <v>4900000</v>
      </c>
    </row>
    <row r="10" spans="1:27" ht="12.75">
      <c r="A10" s="5" t="s">
        <v>36</v>
      </c>
      <c r="B10" s="3"/>
      <c r="C10" s="19"/>
      <c r="D10" s="19"/>
      <c r="E10" s="20">
        <v>4900000</v>
      </c>
      <c r="F10" s="21">
        <v>4900000</v>
      </c>
      <c r="G10" s="21">
        <v>172500</v>
      </c>
      <c r="H10" s="21"/>
      <c r="I10" s="21"/>
      <c r="J10" s="21">
        <v>172500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172500</v>
      </c>
      <c r="X10" s="21">
        <v>1633333</v>
      </c>
      <c r="Y10" s="21">
        <v>-1460833</v>
      </c>
      <c r="Z10" s="6">
        <v>-89.44</v>
      </c>
      <c r="AA10" s="28">
        <v>4900000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60080000</v>
      </c>
      <c r="F15" s="18">
        <f t="shared" si="2"/>
        <v>60080000</v>
      </c>
      <c r="G15" s="18">
        <f t="shared" si="2"/>
        <v>226224</v>
      </c>
      <c r="H15" s="18">
        <f t="shared" si="2"/>
        <v>2617889</v>
      </c>
      <c r="I15" s="18">
        <f t="shared" si="2"/>
        <v>0</v>
      </c>
      <c r="J15" s="18">
        <f t="shared" si="2"/>
        <v>2844113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2844113</v>
      </c>
      <c r="X15" s="18">
        <f t="shared" si="2"/>
        <v>15020001</v>
      </c>
      <c r="Y15" s="18">
        <f t="shared" si="2"/>
        <v>-12175888</v>
      </c>
      <c r="Z15" s="4">
        <f>+IF(X15&lt;&gt;0,+(Y15/X15)*100,0)</f>
        <v>-81.06449526867542</v>
      </c>
      <c r="AA15" s="30">
        <f>SUM(AA16:AA18)</f>
        <v>60080000</v>
      </c>
    </row>
    <row r="16" spans="1:27" ht="12.75">
      <c r="A16" s="5" t="s">
        <v>42</v>
      </c>
      <c r="B16" s="3"/>
      <c r="C16" s="19"/>
      <c r="D16" s="19"/>
      <c r="E16" s="20">
        <v>3180000</v>
      </c>
      <c r="F16" s="21">
        <v>3180000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795000</v>
      </c>
      <c r="Y16" s="21">
        <v>-795000</v>
      </c>
      <c r="Z16" s="6">
        <v>-100</v>
      </c>
      <c r="AA16" s="28">
        <v>3180000</v>
      </c>
    </row>
    <row r="17" spans="1:27" ht="12.75">
      <c r="A17" s="5" t="s">
        <v>43</v>
      </c>
      <c r="B17" s="3"/>
      <c r="C17" s="19"/>
      <c r="D17" s="19"/>
      <c r="E17" s="20">
        <v>56900000</v>
      </c>
      <c r="F17" s="21">
        <v>56900000</v>
      </c>
      <c r="G17" s="21">
        <v>226224</v>
      </c>
      <c r="H17" s="21">
        <v>2617889</v>
      </c>
      <c r="I17" s="21"/>
      <c r="J17" s="21">
        <v>2844113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2844113</v>
      </c>
      <c r="X17" s="21">
        <v>14225001</v>
      </c>
      <c r="Y17" s="21">
        <v>-11380888</v>
      </c>
      <c r="Z17" s="6">
        <v>-80.01</v>
      </c>
      <c r="AA17" s="28">
        <v>56900000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78988000</v>
      </c>
      <c r="F25" s="53">
        <f t="shared" si="4"/>
        <v>78988000</v>
      </c>
      <c r="G25" s="53">
        <f t="shared" si="4"/>
        <v>398724</v>
      </c>
      <c r="H25" s="53">
        <f t="shared" si="4"/>
        <v>2643481</v>
      </c>
      <c r="I25" s="53">
        <f t="shared" si="4"/>
        <v>0</v>
      </c>
      <c r="J25" s="53">
        <f t="shared" si="4"/>
        <v>3042205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3042205</v>
      </c>
      <c r="X25" s="53">
        <f t="shared" si="4"/>
        <v>21656001</v>
      </c>
      <c r="Y25" s="53">
        <f t="shared" si="4"/>
        <v>-18613796</v>
      </c>
      <c r="Z25" s="54">
        <f>+IF(X25&lt;&gt;0,+(Y25/X25)*100,0)</f>
        <v>-85.95213862430096</v>
      </c>
      <c r="AA25" s="55">
        <f>+AA5+AA9+AA15+AA19+AA24</f>
        <v>78988000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53689000</v>
      </c>
      <c r="F28" s="21">
        <v>53689000</v>
      </c>
      <c r="G28" s="21">
        <v>398724</v>
      </c>
      <c r="H28" s="21">
        <v>2643481</v>
      </c>
      <c r="I28" s="21"/>
      <c r="J28" s="21">
        <v>3042205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3042205</v>
      </c>
      <c r="X28" s="21">
        <v>13422249</v>
      </c>
      <c r="Y28" s="21">
        <v>-10380044</v>
      </c>
      <c r="Z28" s="6">
        <v>-77.33</v>
      </c>
      <c r="AA28" s="19">
        <v>53689000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53689000</v>
      </c>
      <c r="F32" s="27">
        <f t="shared" si="5"/>
        <v>53689000</v>
      </c>
      <c r="G32" s="27">
        <f t="shared" si="5"/>
        <v>398724</v>
      </c>
      <c r="H32" s="27">
        <f t="shared" si="5"/>
        <v>2643481</v>
      </c>
      <c r="I32" s="27">
        <f t="shared" si="5"/>
        <v>0</v>
      </c>
      <c r="J32" s="27">
        <f t="shared" si="5"/>
        <v>3042205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3042205</v>
      </c>
      <c r="X32" s="27">
        <f t="shared" si="5"/>
        <v>13422249</v>
      </c>
      <c r="Y32" s="27">
        <f t="shared" si="5"/>
        <v>-10380044</v>
      </c>
      <c r="Z32" s="13">
        <f>+IF(X32&lt;&gt;0,+(Y32/X32)*100,0)</f>
        <v>-77.33461061555332</v>
      </c>
      <c r="AA32" s="31">
        <f>SUM(AA28:AA31)</f>
        <v>53689000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25299000</v>
      </c>
      <c r="F35" s="21">
        <v>25299000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6324750</v>
      </c>
      <c r="Y35" s="21">
        <v>-6324750</v>
      </c>
      <c r="Z35" s="6">
        <v>-100</v>
      </c>
      <c r="AA35" s="28">
        <v>25299000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78988000</v>
      </c>
      <c r="F36" s="64">
        <f t="shared" si="6"/>
        <v>78988000</v>
      </c>
      <c r="G36" s="64">
        <f t="shared" si="6"/>
        <v>398724</v>
      </c>
      <c r="H36" s="64">
        <f t="shared" si="6"/>
        <v>2643481</v>
      </c>
      <c r="I36" s="64">
        <f t="shared" si="6"/>
        <v>0</v>
      </c>
      <c r="J36" s="64">
        <f t="shared" si="6"/>
        <v>3042205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3042205</v>
      </c>
      <c r="X36" s="64">
        <f t="shared" si="6"/>
        <v>19746999</v>
      </c>
      <c r="Y36" s="64">
        <f t="shared" si="6"/>
        <v>-16704794</v>
      </c>
      <c r="Z36" s="65">
        <f>+IF(X36&lt;&gt;0,+(Y36/X36)*100,0)</f>
        <v>-84.59408946139108</v>
      </c>
      <c r="AA36" s="66">
        <f>SUM(AA32:AA35)</f>
        <v>78988000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1983654</v>
      </c>
      <c r="D5" s="16">
        <f>SUM(D6:D8)</f>
        <v>0</v>
      </c>
      <c r="E5" s="17">
        <f t="shared" si="0"/>
        <v>3050000</v>
      </c>
      <c r="F5" s="18">
        <f t="shared" si="0"/>
        <v>3050000</v>
      </c>
      <c r="G5" s="18">
        <f t="shared" si="0"/>
        <v>133320</v>
      </c>
      <c r="H5" s="18">
        <f t="shared" si="0"/>
        <v>49908</v>
      </c>
      <c r="I5" s="18">
        <f t="shared" si="0"/>
        <v>56100</v>
      </c>
      <c r="J5" s="18">
        <f t="shared" si="0"/>
        <v>239328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239328</v>
      </c>
      <c r="X5" s="18">
        <f t="shared" si="0"/>
        <v>2262500</v>
      </c>
      <c r="Y5" s="18">
        <f t="shared" si="0"/>
        <v>-2023172</v>
      </c>
      <c r="Z5" s="4">
        <f>+IF(X5&lt;&gt;0,+(Y5/X5)*100,0)</f>
        <v>-89.42196685082872</v>
      </c>
      <c r="AA5" s="16">
        <f>SUM(AA6:AA8)</f>
        <v>3050000</v>
      </c>
    </row>
    <row r="6" spans="1:27" ht="12.75">
      <c r="A6" s="5" t="s">
        <v>32</v>
      </c>
      <c r="B6" s="3"/>
      <c r="C6" s="19"/>
      <c r="D6" s="19"/>
      <c r="E6" s="20">
        <v>1800000</v>
      </c>
      <c r="F6" s="21">
        <v>1800000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1800000</v>
      </c>
      <c r="Y6" s="21">
        <v>-1800000</v>
      </c>
      <c r="Z6" s="6">
        <v>-100</v>
      </c>
      <c r="AA6" s="28">
        <v>1800000</v>
      </c>
    </row>
    <row r="7" spans="1:27" ht="12.75">
      <c r="A7" s="5" t="s">
        <v>33</v>
      </c>
      <c r="B7" s="3"/>
      <c r="C7" s="22"/>
      <c r="D7" s="22"/>
      <c r="E7" s="23">
        <v>200000</v>
      </c>
      <c r="F7" s="24">
        <v>200000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200000</v>
      </c>
      <c r="Y7" s="24">
        <v>-200000</v>
      </c>
      <c r="Z7" s="7">
        <v>-100</v>
      </c>
      <c r="AA7" s="29">
        <v>200000</v>
      </c>
    </row>
    <row r="8" spans="1:27" ht="12.75">
      <c r="A8" s="5" t="s">
        <v>34</v>
      </c>
      <c r="B8" s="3"/>
      <c r="C8" s="19">
        <v>1983654</v>
      </c>
      <c r="D8" s="19"/>
      <c r="E8" s="20">
        <v>1050000</v>
      </c>
      <c r="F8" s="21">
        <v>1050000</v>
      </c>
      <c r="G8" s="21">
        <v>133320</v>
      </c>
      <c r="H8" s="21">
        <v>49908</v>
      </c>
      <c r="I8" s="21">
        <v>56100</v>
      </c>
      <c r="J8" s="21">
        <v>239328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239328</v>
      </c>
      <c r="X8" s="21">
        <v>262500</v>
      </c>
      <c r="Y8" s="21">
        <v>-23172</v>
      </c>
      <c r="Z8" s="6">
        <v>-8.83</v>
      </c>
      <c r="AA8" s="28">
        <v>1050000</v>
      </c>
    </row>
    <row r="9" spans="1:27" ht="12.75">
      <c r="A9" s="2" t="s">
        <v>35</v>
      </c>
      <c r="B9" s="3"/>
      <c r="C9" s="16">
        <f aca="true" t="shared" si="1" ref="C9:Y9">SUM(C10:C14)</f>
        <v>5043870</v>
      </c>
      <c r="D9" s="16">
        <f>SUM(D10:D14)</f>
        <v>0</v>
      </c>
      <c r="E9" s="17">
        <f t="shared" si="1"/>
        <v>4080000</v>
      </c>
      <c r="F9" s="18">
        <f t="shared" si="1"/>
        <v>4080000</v>
      </c>
      <c r="G9" s="18">
        <f t="shared" si="1"/>
        <v>1980000</v>
      </c>
      <c r="H9" s="18">
        <f t="shared" si="1"/>
        <v>0</v>
      </c>
      <c r="I9" s="18">
        <f t="shared" si="1"/>
        <v>0</v>
      </c>
      <c r="J9" s="18">
        <f t="shared" si="1"/>
        <v>1980000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1980000</v>
      </c>
      <c r="X9" s="18">
        <f t="shared" si="1"/>
        <v>2091818</v>
      </c>
      <c r="Y9" s="18">
        <f t="shared" si="1"/>
        <v>-111818</v>
      </c>
      <c r="Z9" s="4">
        <f>+IF(X9&lt;&gt;0,+(Y9/X9)*100,0)</f>
        <v>-5.34549372842188</v>
      </c>
      <c r="AA9" s="30">
        <f>SUM(AA10:AA14)</f>
        <v>4080000</v>
      </c>
    </row>
    <row r="10" spans="1:27" ht="12.75">
      <c r="A10" s="5" t="s">
        <v>36</v>
      </c>
      <c r="B10" s="3"/>
      <c r="C10" s="19">
        <v>4680522</v>
      </c>
      <c r="D10" s="19"/>
      <c r="E10" s="20">
        <v>3430000</v>
      </c>
      <c r="F10" s="21">
        <v>3430000</v>
      </c>
      <c r="G10" s="21">
        <v>1980000</v>
      </c>
      <c r="H10" s="21"/>
      <c r="I10" s="21"/>
      <c r="J10" s="21">
        <v>1980000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1980000</v>
      </c>
      <c r="X10" s="21">
        <v>1441818</v>
      </c>
      <c r="Y10" s="21">
        <v>538182</v>
      </c>
      <c r="Z10" s="6">
        <v>37.33</v>
      </c>
      <c r="AA10" s="28">
        <v>3430000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363348</v>
      </c>
      <c r="D12" s="19"/>
      <c r="E12" s="20">
        <v>650000</v>
      </c>
      <c r="F12" s="21">
        <v>650000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650000</v>
      </c>
      <c r="Y12" s="21">
        <v>-650000</v>
      </c>
      <c r="Z12" s="6">
        <v>-100</v>
      </c>
      <c r="AA12" s="28">
        <v>650000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36381909</v>
      </c>
      <c r="D15" s="16">
        <f>SUM(D16:D18)</f>
        <v>0</v>
      </c>
      <c r="E15" s="17">
        <f t="shared" si="2"/>
        <v>49460000</v>
      </c>
      <c r="F15" s="18">
        <f t="shared" si="2"/>
        <v>49460000</v>
      </c>
      <c r="G15" s="18">
        <f t="shared" si="2"/>
        <v>1423167</v>
      </c>
      <c r="H15" s="18">
        <f t="shared" si="2"/>
        <v>10033495</v>
      </c>
      <c r="I15" s="18">
        <f t="shared" si="2"/>
        <v>8000833</v>
      </c>
      <c r="J15" s="18">
        <f t="shared" si="2"/>
        <v>19457495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19457495</v>
      </c>
      <c r="X15" s="18">
        <f t="shared" si="2"/>
        <v>12365001</v>
      </c>
      <c r="Y15" s="18">
        <f t="shared" si="2"/>
        <v>7092494</v>
      </c>
      <c r="Z15" s="4">
        <f>+IF(X15&lt;&gt;0,+(Y15/X15)*100,0)</f>
        <v>57.359429247114505</v>
      </c>
      <c r="AA15" s="30">
        <f>SUM(AA16:AA18)</f>
        <v>49460000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36381909</v>
      </c>
      <c r="D17" s="19"/>
      <c r="E17" s="20">
        <v>49460000</v>
      </c>
      <c r="F17" s="21">
        <v>49460000</v>
      </c>
      <c r="G17" s="21">
        <v>1423167</v>
      </c>
      <c r="H17" s="21">
        <v>10033495</v>
      </c>
      <c r="I17" s="21">
        <v>8000833</v>
      </c>
      <c r="J17" s="21">
        <v>19457495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19457495</v>
      </c>
      <c r="X17" s="21">
        <v>12365001</v>
      </c>
      <c r="Y17" s="21">
        <v>7092494</v>
      </c>
      <c r="Z17" s="6">
        <v>57.36</v>
      </c>
      <c r="AA17" s="28">
        <v>49460000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5546676</v>
      </c>
      <c r="D19" s="16">
        <f>SUM(D20:D23)</f>
        <v>0</v>
      </c>
      <c r="E19" s="17">
        <f t="shared" si="3"/>
        <v>2000000</v>
      </c>
      <c r="F19" s="18">
        <f t="shared" si="3"/>
        <v>2000000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1000000</v>
      </c>
      <c r="Y19" s="18">
        <f t="shared" si="3"/>
        <v>-1000000</v>
      </c>
      <c r="Z19" s="4">
        <f>+IF(X19&lt;&gt;0,+(Y19/X19)*100,0)</f>
        <v>-100</v>
      </c>
      <c r="AA19" s="30">
        <f>SUM(AA20:AA23)</f>
        <v>2000000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5546676</v>
      </c>
      <c r="D23" s="19"/>
      <c r="E23" s="20">
        <v>2000000</v>
      </c>
      <c r="F23" s="21">
        <v>2000000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1000000</v>
      </c>
      <c r="Y23" s="21">
        <v>-1000000</v>
      </c>
      <c r="Z23" s="6">
        <v>-100</v>
      </c>
      <c r="AA23" s="28">
        <v>2000000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48956109</v>
      </c>
      <c r="D25" s="51">
        <f>+D5+D9+D15+D19+D24</f>
        <v>0</v>
      </c>
      <c r="E25" s="52">
        <f t="shared" si="4"/>
        <v>58590000</v>
      </c>
      <c r="F25" s="53">
        <f t="shared" si="4"/>
        <v>58590000</v>
      </c>
      <c r="G25" s="53">
        <f t="shared" si="4"/>
        <v>3536487</v>
      </c>
      <c r="H25" s="53">
        <f t="shared" si="4"/>
        <v>10083403</v>
      </c>
      <c r="I25" s="53">
        <f t="shared" si="4"/>
        <v>8056933</v>
      </c>
      <c r="J25" s="53">
        <f t="shared" si="4"/>
        <v>21676823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21676823</v>
      </c>
      <c r="X25" s="53">
        <f t="shared" si="4"/>
        <v>17719319</v>
      </c>
      <c r="Y25" s="53">
        <f t="shared" si="4"/>
        <v>3957504</v>
      </c>
      <c r="Z25" s="54">
        <f>+IF(X25&lt;&gt;0,+(Y25/X25)*100,0)</f>
        <v>22.33440235485348</v>
      </c>
      <c r="AA25" s="55">
        <f>+AA5+AA9+AA15+AA19+AA24</f>
        <v>58590000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31348517</v>
      </c>
      <c r="D28" s="19"/>
      <c r="E28" s="20">
        <v>42787850</v>
      </c>
      <c r="F28" s="21">
        <v>42787850</v>
      </c>
      <c r="G28" s="21">
        <v>707434</v>
      </c>
      <c r="H28" s="21">
        <v>10033495</v>
      </c>
      <c r="I28" s="21">
        <v>7556611</v>
      </c>
      <c r="J28" s="21">
        <v>18297540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18297540</v>
      </c>
      <c r="X28" s="21">
        <v>10696962</v>
      </c>
      <c r="Y28" s="21">
        <v>7600578</v>
      </c>
      <c r="Z28" s="6">
        <v>71.05</v>
      </c>
      <c r="AA28" s="19">
        <v>42787850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31348517</v>
      </c>
      <c r="D32" s="25">
        <f>SUM(D28:D31)</f>
        <v>0</v>
      </c>
      <c r="E32" s="26">
        <f t="shared" si="5"/>
        <v>42787850</v>
      </c>
      <c r="F32" s="27">
        <f t="shared" si="5"/>
        <v>42787850</v>
      </c>
      <c r="G32" s="27">
        <f t="shared" si="5"/>
        <v>707434</v>
      </c>
      <c r="H32" s="27">
        <f t="shared" si="5"/>
        <v>10033495</v>
      </c>
      <c r="I32" s="27">
        <f t="shared" si="5"/>
        <v>7556611</v>
      </c>
      <c r="J32" s="27">
        <f t="shared" si="5"/>
        <v>18297540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18297540</v>
      </c>
      <c r="X32" s="27">
        <f t="shared" si="5"/>
        <v>10696962</v>
      </c>
      <c r="Y32" s="27">
        <f t="shared" si="5"/>
        <v>7600578</v>
      </c>
      <c r="Z32" s="13">
        <f>+IF(X32&lt;&gt;0,+(Y32/X32)*100,0)</f>
        <v>71.05361316605592</v>
      </c>
      <c r="AA32" s="31">
        <f>SUM(AA28:AA31)</f>
        <v>42787850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17607592</v>
      </c>
      <c r="D35" s="19"/>
      <c r="E35" s="20">
        <v>15802150</v>
      </c>
      <c r="F35" s="21">
        <v>15802150</v>
      </c>
      <c r="G35" s="21">
        <v>2829053</v>
      </c>
      <c r="H35" s="21">
        <v>49908</v>
      </c>
      <c r="I35" s="21">
        <v>500322</v>
      </c>
      <c r="J35" s="21">
        <v>3379283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3379283</v>
      </c>
      <c r="X35" s="21">
        <v>3950538</v>
      </c>
      <c r="Y35" s="21">
        <v>-571255</v>
      </c>
      <c r="Z35" s="6">
        <v>-14.46</v>
      </c>
      <c r="AA35" s="28">
        <v>15802150</v>
      </c>
    </row>
    <row r="36" spans="1:27" ht="12.75">
      <c r="A36" s="61" t="s">
        <v>64</v>
      </c>
      <c r="B36" s="10"/>
      <c r="C36" s="62">
        <f aca="true" t="shared" si="6" ref="C36:Y36">SUM(C32:C35)</f>
        <v>48956109</v>
      </c>
      <c r="D36" s="62">
        <f>SUM(D32:D35)</f>
        <v>0</v>
      </c>
      <c r="E36" s="63">
        <f t="shared" si="6"/>
        <v>58590000</v>
      </c>
      <c r="F36" s="64">
        <f t="shared" si="6"/>
        <v>58590000</v>
      </c>
      <c r="G36" s="64">
        <f t="shared" si="6"/>
        <v>3536487</v>
      </c>
      <c r="H36" s="64">
        <f t="shared" si="6"/>
        <v>10083403</v>
      </c>
      <c r="I36" s="64">
        <f t="shared" si="6"/>
        <v>8056933</v>
      </c>
      <c r="J36" s="64">
        <f t="shared" si="6"/>
        <v>21676823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21676823</v>
      </c>
      <c r="X36" s="64">
        <f t="shared" si="6"/>
        <v>14647500</v>
      </c>
      <c r="Y36" s="64">
        <f t="shared" si="6"/>
        <v>7029323</v>
      </c>
      <c r="Z36" s="65">
        <f>+IF(X36&lt;&gt;0,+(Y36/X36)*100,0)</f>
        <v>47.98991636798088</v>
      </c>
      <c r="AA36" s="66">
        <f>SUM(AA32:AA35)</f>
        <v>58590000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100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1628000</v>
      </c>
      <c r="F5" s="18">
        <f t="shared" si="0"/>
        <v>1628000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406890</v>
      </c>
      <c r="Y5" s="18">
        <f t="shared" si="0"/>
        <v>-406890</v>
      </c>
      <c r="Z5" s="4">
        <f>+IF(X5&lt;&gt;0,+(Y5/X5)*100,0)</f>
        <v>-100</v>
      </c>
      <c r="AA5" s="16">
        <f>SUM(AA6:AA8)</f>
        <v>1628000</v>
      </c>
    </row>
    <row r="6" spans="1:27" ht="12.75">
      <c r="A6" s="5" t="s">
        <v>32</v>
      </c>
      <c r="B6" s="3"/>
      <c r="C6" s="19"/>
      <c r="D6" s="19"/>
      <c r="E6" s="20">
        <v>1404000</v>
      </c>
      <c r="F6" s="21">
        <v>1404000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351000</v>
      </c>
      <c r="Y6" s="21">
        <v>-351000</v>
      </c>
      <c r="Z6" s="6">
        <v>-100</v>
      </c>
      <c r="AA6" s="28">
        <v>1404000</v>
      </c>
    </row>
    <row r="7" spans="1:27" ht="12.75">
      <c r="A7" s="5" t="s">
        <v>33</v>
      </c>
      <c r="B7" s="3"/>
      <c r="C7" s="22"/>
      <c r="D7" s="22"/>
      <c r="E7" s="23">
        <v>224000</v>
      </c>
      <c r="F7" s="24">
        <v>224000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55890</v>
      </c>
      <c r="Y7" s="24">
        <v>-55890</v>
      </c>
      <c r="Z7" s="7">
        <v>-100</v>
      </c>
      <c r="AA7" s="29">
        <v>224000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15616000</v>
      </c>
      <c r="F9" s="18">
        <f t="shared" si="1"/>
        <v>15616000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3904149</v>
      </c>
      <c r="Y9" s="18">
        <f t="shared" si="1"/>
        <v>-3904149</v>
      </c>
      <c r="Z9" s="4">
        <f>+IF(X9&lt;&gt;0,+(Y9/X9)*100,0)</f>
        <v>-100</v>
      </c>
      <c r="AA9" s="30">
        <f>SUM(AA10:AA14)</f>
        <v>15616000</v>
      </c>
    </row>
    <row r="10" spans="1:27" ht="12.75">
      <c r="A10" s="5" t="s">
        <v>36</v>
      </c>
      <c r="B10" s="3"/>
      <c r="C10" s="19"/>
      <c r="D10" s="19"/>
      <c r="E10" s="20">
        <v>12215000</v>
      </c>
      <c r="F10" s="21">
        <v>12215000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3053919</v>
      </c>
      <c r="Y10" s="21">
        <v>-3053919</v>
      </c>
      <c r="Z10" s="6">
        <v>-100</v>
      </c>
      <c r="AA10" s="28">
        <v>12215000</v>
      </c>
    </row>
    <row r="11" spans="1:27" ht="12.75">
      <c r="A11" s="5" t="s">
        <v>37</v>
      </c>
      <c r="B11" s="3"/>
      <c r="C11" s="19"/>
      <c r="D11" s="19"/>
      <c r="E11" s="20">
        <v>2753000</v>
      </c>
      <c r="F11" s="21">
        <v>2753000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688230</v>
      </c>
      <c r="Y11" s="21">
        <v>-688230</v>
      </c>
      <c r="Z11" s="6">
        <v>-100</v>
      </c>
      <c r="AA11" s="28">
        <v>2753000</v>
      </c>
    </row>
    <row r="12" spans="1:27" ht="12.75">
      <c r="A12" s="5" t="s">
        <v>38</v>
      </c>
      <c r="B12" s="3"/>
      <c r="C12" s="19"/>
      <c r="D12" s="19"/>
      <c r="E12" s="20">
        <v>648000</v>
      </c>
      <c r="F12" s="21">
        <v>648000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162000</v>
      </c>
      <c r="Y12" s="21">
        <v>-162000</v>
      </c>
      <c r="Z12" s="6">
        <v>-100</v>
      </c>
      <c r="AA12" s="28">
        <v>648000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9806000</v>
      </c>
      <c r="F15" s="18">
        <f t="shared" si="2"/>
        <v>9806000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5472000</v>
      </c>
      <c r="Y15" s="18">
        <f t="shared" si="2"/>
        <v>-5472000</v>
      </c>
      <c r="Z15" s="4">
        <f>+IF(X15&lt;&gt;0,+(Y15/X15)*100,0)</f>
        <v>-100</v>
      </c>
      <c r="AA15" s="30">
        <f>SUM(AA16:AA18)</f>
        <v>9806000</v>
      </c>
    </row>
    <row r="16" spans="1:27" ht="12.75">
      <c r="A16" s="5" t="s">
        <v>42</v>
      </c>
      <c r="B16" s="3"/>
      <c r="C16" s="19"/>
      <c r="D16" s="19"/>
      <c r="E16" s="20">
        <v>3888000</v>
      </c>
      <c r="F16" s="21">
        <v>3888000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972000</v>
      </c>
      <c r="Y16" s="21">
        <v>-972000</v>
      </c>
      <c r="Z16" s="6">
        <v>-100</v>
      </c>
      <c r="AA16" s="28">
        <v>3888000</v>
      </c>
    </row>
    <row r="17" spans="1:27" ht="12.75">
      <c r="A17" s="5" t="s">
        <v>43</v>
      </c>
      <c r="B17" s="3"/>
      <c r="C17" s="19"/>
      <c r="D17" s="19"/>
      <c r="E17" s="20">
        <v>5918000</v>
      </c>
      <c r="F17" s="21">
        <v>5918000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4500000</v>
      </c>
      <c r="Y17" s="21">
        <v>-4500000</v>
      </c>
      <c r="Z17" s="6">
        <v>-100</v>
      </c>
      <c r="AA17" s="28">
        <v>5918000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27050000</v>
      </c>
      <c r="F25" s="53">
        <f t="shared" si="4"/>
        <v>27050000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  <c r="X25" s="53">
        <f t="shared" si="4"/>
        <v>9783039</v>
      </c>
      <c r="Y25" s="53">
        <f t="shared" si="4"/>
        <v>-9783039</v>
      </c>
      <c r="Z25" s="54">
        <f>+IF(X25&lt;&gt;0,+(Y25/X25)*100,0)</f>
        <v>-100</v>
      </c>
      <c r="AA25" s="55">
        <f>+AA5+AA9+AA15+AA19+AA24</f>
        <v>27050000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23801000</v>
      </c>
      <c r="F28" s="21">
        <v>23801000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8970498</v>
      </c>
      <c r="Y28" s="21">
        <v>-8970498</v>
      </c>
      <c r="Z28" s="6">
        <v>-100</v>
      </c>
      <c r="AA28" s="19">
        <v>23801000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23801000</v>
      </c>
      <c r="F32" s="27">
        <f t="shared" si="5"/>
        <v>23801000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8970498</v>
      </c>
      <c r="Y32" s="27">
        <f t="shared" si="5"/>
        <v>-8970498</v>
      </c>
      <c r="Z32" s="13">
        <f>+IF(X32&lt;&gt;0,+(Y32/X32)*100,0)</f>
        <v>-100</v>
      </c>
      <c r="AA32" s="31">
        <f>SUM(AA28:AA31)</f>
        <v>23801000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3249000</v>
      </c>
      <c r="F35" s="21">
        <v>3249000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812541</v>
      </c>
      <c r="Y35" s="21">
        <v>-812541</v>
      </c>
      <c r="Z35" s="6">
        <v>-100</v>
      </c>
      <c r="AA35" s="28">
        <v>3249000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27050000</v>
      </c>
      <c r="F36" s="64">
        <f t="shared" si="6"/>
        <v>27050000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0</v>
      </c>
      <c r="X36" s="64">
        <f t="shared" si="6"/>
        <v>9783039</v>
      </c>
      <c r="Y36" s="64">
        <f t="shared" si="6"/>
        <v>-9783039</v>
      </c>
      <c r="Z36" s="65">
        <f>+IF(X36&lt;&gt;0,+(Y36/X36)*100,0)</f>
        <v>-100</v>
      </c>
      <c r="AA36" s="66">
        <f>SUM(AA32:AA35)</f>
        <v>27050000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101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2542521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586000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1956521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232533554</v>
      </c>
      <c r="D19" s="16">
        <f>SUM(D20:D23)</f>
        <v>0</v>
      </c>
      <c r="E19" s="17">
        <f t="shared" si="3"/>
        <v>267517187</v>
      </c>
      <c r="F19" s="18">
        <f t="shared" si="3"/>
        <v>267517187</v>
      </c>
      <c r="G19" s="18">
        <f t="shared" si="3"/>
        <v>0</v>
      </c>
      <c r="H19" s="18">
        <f t="shared" si="3"/>
        <v>33813125</v>
      </c>
      <c r="I19" s="18">
        <f t="shared" si="3"/>
        <v>26674860</v>
      </c>
      <c r="J19" s="18">
        <f t="shared" si="3"/>
        <v>60487985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60487985</v>
      </c>
      <c r="X19" s="18">
        <f t="shared" si="3"/>
        <v>66879249</v>
      </c>
      <c r="Y19" s="18">
        <f t="shared" si="3"/>
        <v>-6391264</v>
      </c>
      <c r="Z19" s="4">
        <f>+IF(X19&lt;&gt;0,+(Y19/X19)*100,0)</f>
        <v>-9.556423099188809</v>
      </c>
      <c r="AA19" s="30">
        <f>SUM(AA20:AA23)</f>
        <v>267517187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232533554</v>
      </c>
      <c r="D21" s="19"/>
      <c r="E21" s="20">
        <v>216597000</v>
      </c>
      <c r="F21" s="21">
        <v>216597000</v>
      </c>
      <c r="G21" s="21"/>
      <c r="H21" s="21">
        <v>29695966</v>
      </c>
      <c r="I21" s="21">
        <v>23159039</v>
      </c>
      <c r="J21" s="21">
        <v>52855005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52855005</v>
      </c>
      <c r="X21" s="21">
        <v>54149250</v>
      </c>
      <c r="Y21" s="21">
        <v>-1294245</v>
      </c>
      <c r="Z21" s="6">
        <v>-2.39</v>
      </c>
      <c r="AA21" s="28">
        <v>216597000</v>
      </c>
    </row>
    <row r="22" spans="1:27" ht="12.75">
      <c r="A22" s="5" t="s">
        <v>48</v>
      </c>
      <c r="B22" s="3"/>
      <c r="C22" s="22"/>
      <c r="D22" s="22"/>
      <c r="E22" s="23">
        <v>50920187</v>
      </c>
      <c r="F22" s="24">
        <v>50920187</v>
      </c>
      <c r="G22" s="24"/>
      <c r="H22" s="24">
        <v>4117159</v>
      </c>
      <c r="I22" s="24">
        <v>3515821</v>
      </c>
      <c r="J22" s="24">
        <v>7632980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7632980</v>
      </c>
      <c r="X22" s="24">
        <v>12729999</v>
      </c>
      <c r="Y22" s="24">
        <v>-5097019</v>
      </c>
      <c r="Z22" s="7">
        <v>-40.04</v>
      </c>
      <c r="AA22" s="29">
        <v>50920187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235076075</v>
      </c>
      <c r="D25" s="51">
        <f>+D5+D9+D15+D19+D24</f>
        <v>0</v>
      </c>
      <c r="E25" s="52">
        <f t="shared" si="4"/>
        <v>267517187</v>
      </c>
      <c r="F25" s="53">
        <f t="shared" si="4"/>
        <v>267517187</v>
      </c>
      <c r="G25" s="53">
        <f t="shared" si="4"/>
        <v>0</v>
      </c>
      <c r="H25" s="53">
        <f t="shared" si="4"/>
        <v>33813125</v>
      </c>
      <c r="I25" s="53">
        <f t="shared" si="4"/>
        <v>26674860</v>
      </c>
      <c r="J25" s="53">
        <f t="shared" si="4"/>
        <v>60487985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60487985</v>
      </c>
      <c r="X25" s="53">
        <f t="shared" si="4"/>
        <v>66879249</v>
      </c>
      <c r="Y25" s="53">
        <f t="shared" si="4"/>
        <v>-6391264</v>
      </c>
      <c r="Z25" s="54">
        <f>+IF(X25&lt;&gt;0,+(Y25/X25)*100,0)</f>
        <v>-9.556423099188809</v>
      </c>
      <c r="AA25" s="55">
        <f>+AA5+AA9+AA15+AA19+AA24</f>
        <v>267517187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235076075</v>
      </c>
      <c r="D28" s="19"/>
      <c r="E28" s="20">
        <v>267517187</v>
      </c>
      <c r="F28" s="21">
        <v>267517187</v>
      </c>
      <c r="G28" s="21"/>
      <c r="H28" s="21">
        <v>33813125</v>
      </c>
      <c r="I28" s="21">
        <v>26674860</v>
      </c>
      <c r="J28" s="21">
        <v>60487985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60487985</v>
      </c>
      <c r="X28" s="21">
        <v>89172333</v>
      </c>
      <c r="Y28" s="21">
        <v>-28684348</v>
      </c>
      <c r="Z28" s="6">
        <v>-32.17</v>
      </c>
      <c r="AA28" s="19">
        <v>267517187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235076075</v>
      </c>
      <c r="D32" s="25">
        <f>SUM(D28:D31)</f>
        <v>0</v>
      </c>
      <c r="E32" s="26">
        <f t="shared" si="5"/>
        <v>267517187</v>
      </c>
      <c r="F32" s="27">
        <f t="shared" si="5"/>
        <v>267517187</v>
      </c>
      <c r="G32" s="27">
        <f t="shared" si="5"/>
        <v>0</v>
      </c>
      <c r="H32" s="27">
        <f t="shared" si="5"/>
        <v>33813125</v>
      </c>
      <c r="I32" s="27">
        <f t="shared" si="5"/>
        <v>26674860</v>
      </c>
      <c r="J32" s="27">
        <f t="shared" si="5"/>
        <v>60487985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60487985</v>
      </c>
      <c r="X32" s="27">
        <f t="shared" si="5"/>
        <v>89172333</v>
      </c>
      <c r="Y32" s="27">
        <f t="shared" si="5"/>
        <v>-28684348</v>
      </c>
      <c r="Z32" s="13">
        <f>+IF(X32&lt;&gt;0,+(Y32/X32)*100,0)</f>
        <v>-32.167318085083636</v>
      </c>
      <c r="AA32" s="31">
        <f>SUM(AA28:AA31)</f>
        <v>267517187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235076075</v>
      </c>
      <c r="D36" s="62">
        <f>SUM(D32:D35)</f>
        <v>0</v>
      </c>
      <c r="E36" s="63">
        <f t="shared" si="6"/>
        <v>267517187</v>
      </c>
      <c r="F36" s="64">
        <f t="shared" si="6"/>
        <v>267517187</v>
      </c>
      <c r="G36" s="64">
        <f t="shared" si="6"/>
        <v>0</v>
      </c>
      <c r="H36" s="64">
        <f t="shared" si="6"/>
        <v>33813125</v>
      </c>
      <c r="I36" s="64">
        <f t="shared" si="6"/>
        <v>26674860</v>
      </c>
      <c r="J36" s="64">
        <f t="shared" si="6"/>
        <v>60487985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60487985</v>
      </c>
      <c r="X36" s="64">
        <f t="shared" si="6"/>
        <v>89172333</v>
      </c>
      <c r="Y36" s="64">
        <f t="shared" si="6"/>
        <v>-28684348</v>
      </c>
      <c r="Z36" s="65">
        <f>+IF(X36&lt;&gt;0,+(Y36/X36)*100,0)</f>
        <v>-32.167318085083636</v>
      </c>
      <c r="AA36" s="66">
        <f>SUM(AA32:AA35)</f>
        <v>267517187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102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49292290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3249999</v>
      </c>
      <c r="Y5" s="18">
        <f t="shared" si="0"/>
        <v>-3249999</v>
      </c>
      <c r="Z5" s="4">
        <f>+IF(X5&lt;&gt;0,+(Y5/X5)*100,0)</f>
        <v>-100</v>
      </c>
      <c r="AA5" s="16">
        <f>SUM(AA6:AA8)</f>
        <v>0</v>
      </c>
    </row>
    <row r="6" spans="1:27" ht="12.75">
      <c r="A6" s="5" t="s">
        <v>32</v>
      </c>
      <c r="B6" s="3"/>
      <c r="C6" s="19">
        <v>49292290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3249999</v>
      </c>
      <c r="Y7" s="24">
        <v>-3249999</v>
      </c>
      <c r="Z7" s="7">
        <v>-100</v>
      </c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62049000</v>
      </c>
      <c r="F15" s="18">
        <f t="shared" si="2"/>
        <v>62049000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62049000</v>
      </c>
    </row>
    <row r="16" spans="1:27" ht="12.75">
      <c r="A16" s="5" t="s">
        <v>42</v>
      </c>
      <c r="B16" s="3"/>
      <c r="C16" s="19"/>
      <c r="D16" s="19"/>
      <c r="E16" s="20">
        <v>62049000</v>
      </c>
      <c r="F16" s="21">
        <v>62049000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62049000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12262251</v>
      </c>
      <c r="Y24" s="18">
        <v>-12262251</v>
      </c>
      <c r="Z24" s="4">
        <v>-100</v>
      </c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49292290</v>
      </c>
      <c r="D25" s="51">
        <f>+D5+D9+D15+D19+D24</f>
        <v>0</v>
      </c>
      <c r="E25" s="52">
        <f t="shared" si="4"/>
        <v>62049000</v>
      </c>
      <c r="F25" s="53">
        <f t="shared" si="4"/>
        <v>62049000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  <c r="X25" s="53">
        <f t="shared" si="4"/>
        <v>15512250</v>
      </c>
      <c r="Y25" s="53">
        <f t="shared" si="4"/>
        <v>-15512250</v>
      </c>
      <c r="Z25" s="54">
        <f>+IF(X25&lt;&gt;0,+(Y25/X25)*100,0)</f>
        <v>-100</v>
      </c>
      <c r="AA25" s="55">
        <f>+AA5+AA9+AA15+AA19+AA24</f>
        <v>62049000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39537000</v>
      </c>
      <c r="D28" s="19"/>
      <c r="E28" s="20">
        <v>32049000</v>
      </c>
      <c r="F28" s="21">
        <v>32049000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8012250</v>
      </c>
      <c r="Y28" s="21">
        <v>-8012250</v>
      </c>
      <c r="Z28" s="6">
        <v>-100</v>
      </c>
      <c r="AA28" s="19">
        <v>32049000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39537000</v>
      </c>
      <c r="D32" s="25">
        <f>SUM(D28:D31)</f>
        <v>0</v>
      </c>
      <c r="E32" s="26">
        <f t="shared" si="5"/>
        <v>32049000</v>
      </c>
      <c r="F32" s="27">
        <f t="shared" si="5"/>
        <v>32049000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8012250</v>
      </c>
      <c r="Y32" s="27">
        <f t="shared" si="5"/>
        <v>-8012250</v>
      </c>
      <c r="Z32" s="13">
        <f>+IF(X32&lt;&gt;0,+(Y32/X32)*100,0)</f>
        <v>-100</v>
      </c>
      <c r="AA32" s="31">
        <f>SUM(AA28:AA31)</f>
        <v>32049000</v>
      </c>
    </row>
    <row r="33" spans="1:27" ht="12.75">
      <c r="A33" s="60" t="s">
        <v>59</v>
      </c>
      <c r="B33" s="3" t="s">
        <v>60</v>
      </c>
      <c r="C33" s="19">
        <v>8933546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>
        <v>821744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4250001</v>
      </c>
      <c r="Y34" s="21">
        <v>-4250001</v>
      </c>
      <c r="Z34" s="6">
        <v>-100</v>
      </c>
      <c r="AA34" s="28"/>
    </row>
    <row r="35" spans="1:27" ht="12.75">
      <c r="A35" s="60" t="s">
        <v>63</v>
      </c>
      <c r="B35" s="3"/>
      <c r="C35" s="19"/>
      <c r="D35" s="19"/>
      <c r="E35" s="20">
        <v>30000000</v>
      </c>
      <c r="F35" s="21">
        <v>30000000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3249999</v>
      </c>
      <c r="Y35" s="21">
        <v>-3249999</v>
      </c>
      <c r="Z35" s="6">
        <v>-100</v>
      </c>
      <c r="AA35" s="28">
        <v>30000000</v>
      </c>
    </row>
    <row r="36" spans="1:27" ht="12.75">
      <c r="A36" s="61" t="s">
        <v>64</v>
      </c>
      <c r="B36" s="10"/>
      <c r="C36" s="62">
        <f aca="true" t="shared" si="6" ref="C36:Y36">SUM(C32:C35)</f>
        <v>49292290</v>
      </c>
      <c r="D36" s="62">
        <f>SUM(D32:D35)</f>
        <v>0</v>
      </c>
      <c r="E36" s="63">
        <f t="shared" si="6"/>
        <v>62049000</v>
      </c>
      <c r="F36" s="64">
        <f t="shared" si="6"/>
        <v>62049000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0</v>
      </c>
      <c r="X36" s="64">
        <f t="shared" si="6"/>
        <v>15512250</v>
      </c>
      <c r="Y36" s="64">
        <f t="shared" si="6"/>
        <v>-15512250</v>
      </c>
      <c r="Z36" s="65">
        <f>+IF(X36&lt;&gt;0,+(Y36/X36)*100,0)</f>
        <v>-100</v>
      </c>
      <c r="AA36" s="66">
        <f>SUM(AA32:AA35)</f>
        <v>62049000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2434025</v>
      </c>
      <c r="D5" s="16">
        <f>SUM(D6:D8)</f>
        <v>0</v>
      </c>
      <c r="E5" s="17">
        <f t="shared" si="0"/>
        <v>200000</v>
      </c>
      <c r="F5" s="18">
        <f t="shared" si="0"/>
        <v>200000</v>
      </c>
      <c r="G5" s="18">
        <f t="shared" si="0"/>
        <v>935853</v>
      </c>
      <c r="H5" s="18">
        <f t="shared" si="0"/>
        <v>18648</v>
      </c>
      <c r="I5" s="18">
        <f t="shared" si="0"/>
        <v>901485</v>
      </c>
      <c r="J5" s="18">
        <f t="shared" si="0"/>
        <v>1855986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1855986</v>
      </c>
      <c r="X5" s="18">
        <f t="shared" si="0"/>
        <v>95000</v>
      </c>
      <c r="Y5" s="18">
        <f t="shared" si="0"/>
        <v>1760986</v>
      </c>
      <c r="Z5" s="4">
        <f>+IF(X5&lt;&gt;0,+(Y5/X5)*100,0)</f>
        <v>1853.6694736842105</v>
      </c>
      <c r="AA5" s="16">
        <f>SUM(AA6:AA8)</f>
        <v>200000</v>
      </c>
    </row>
    <row r="6" spans="1:27" ht="12.75">
      <c r="A6" s="5" t="s">
        <v>32</v>
      </c>
      <c r="B6" s="3"/>
      <c r="C6" s="19">
        <v>1680856</v>
      </c>
      <c r="D6" s="19"/>
      <c r="E6" s="20"/>
      <c r="F6" s="21"/>
      <c r="G6" s="21">
        <v>779553</v>
      </c>
      <c r="H6" s="21"/>
      <c r="I6" s="21">
        <v>779553</v>
      </c>
      <c r="J6" s="21">
        <v>1559106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1559106</v>
      </c>
      <c r="X6" s="21"/>
      <c r="Y6" s="21">
        <v>1559106</v>
      </c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753169</v>
      </c>
      <c r="D8" s="19"/>
      <c r="E8" s="20">
        <v>200000</v>
      </c>
      <c r="F8" s="21">
        <v>200000</v>
      </c>
      <c r="G8" s="21">
        <v>156300</v>
      </c>
      <c r="H8" s="21">
        <v>18648</v>
      </c>
      <c r="I8" s="21">
        <v>121932</v>
      </c>
      <c r="J8" s="21">
        <v>296880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296880</v>
      </c>
      <c r="X8" s="21">
        <v>95000</v>
      </c>
      <c r="Y8" s="21">
        <v>201880</v>
      </c>
      <c r="Z8" s="6">
        <v>212.51</v>
      </c>
      <c r="AA8" s="28">
        <v>200000</v>
      </c>
    </row>
    <row r="9" spans="1:27" ht="12.75">
      <c r="A9" s="2" t="s">
        <v>35</v>
      </c>
      <c r="B9" s="3"/>
      <c r="C9" s="16">
        <f aca="true" t="shared" si="1" ref="C9:Y9">SUM(C10:C14)</f>
        <v>571664</v>
      </c>
      <c r="D9" s="16">
        <f>SUM(D10:D14)</f>
        <v>0</v>
      </c>
      <c r="E9" s="17">
        <f t="shared" si="1"/>
        <v>2000000</v>
      </c>
      <c r="F9" s="18">
        <f t="shared" si="1"/>
        <v>2000000</v>
      </c>
      <c r="G9" s="18">
        <f t="shared" si="1"/>
        <v>144083</v>
      </c>
      <c r="H9" s="18">
        <f t="shared" si="1"/>
        <v>0</v>
      </c>
      <c r="I9" s="18">
        <f t="shared" si="1"/>
        <v>143546</v>
      </c>
      <c r="J9" s="18">
        <f t="shared" si="1"/>
        <v>287629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287629</v>
      </c>
      <c r="X9" s="18">
        <f t="shared" si="1"/>
        <v>500000</v>
      </c>
      <c r="Y9" s="18">
        <f t="shared" si="1"/>
        <v>-212371</v>
      </c>
      <c r="Z9" s="4">
        <f>+IF(X9&lt;&gt;0,+(Y9/X9)*100,0)</f>
        <v>-42.4742</v>
      </c>
      <c r="AA9" s="30">
        <f>SUM(AA10:AA14)</f>
        <v>2000000</v>
      </c>
    </row>
    <row r="10" spans="1:27" ht="12.75">
      <c r="A10" s="5" t="s">
        <v>36</v>
      </c>
      <c r="B10" s="3"/>
      <c r="C10" s="19">
        <v>282937</v>
      </c>
      <c r="D10" s="19"/>
      <c r="E10" s="20">
        <v>2000000</v>
      </c>
      <c r="F10" s="21">
        <v>2000000</v>
      </c>
      <c r="G10" s="21">
        <v>144083</v>
      </c>
      <c r="H10" s="21"/>
      <c r="I10" s="21">
        <v>143546</v>
      </c>
      <c r="J10" s="21">
        <v>287629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287629</v>
      </c>
      <c r="X10" s="21">
        <v>500000</v>
      </c>
      <c r="Y10" s="21">
        <v>-212371</v>
      </c>
      <c r="Z10" s="6">
        <v>-42.47</v>
      </c>
      <c r="AA10" s="28">
        <v>2000000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288727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20745747</v>
      </c>
      <c r="D15" s="16">
        <f>SUM(D16:D18)</f>
        <v>0</v>
      </c>
      <c r="E15" s="17">
        <f t="shared" si="2"/>
        <v>41556791</v>
      </c>
      <c r="F15" s="18">
        <f t="shared" si="2"/>
        <v>41556791</v>
      </c>
      <c r="G15" s="18">
        <f t="shared" si="2"/>
        <v>3701866</v>
      </c>
      <c r="H15" s="18">
        <f t="shared" si="2"/>
        <v>480575</v>
      </c>
      <c r="I15" s="18">
        <f t="shared" si="2"/>
        <v>630182</v>
      </c>
      <c r="J15" s="18">
        <f t="shared" si="2"/>
        <v>4812623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4812623</v>
      </c>
      <c r="X15" s="18">
        <f t="shared" si="2"/>
        <v>6245000</v>
      </c>
      <c r="Y15" s="18">
        <f t="shared" si="2"/>
        <v>-1432377</v>
      </c>
      <c r="Z15" s="4">
        <f>+IF(X15&lt;&gt;0,+(Y15/X15)*100,0)</f>
        <v>-22.936381104883907</v>
      </c>
      <c r="AA15" s="30">
        <f>SUM(AA16:AA18)</f>
        <v>41556791</v>
      </c>
    </row>
    <row r="16" spans="1:27" ht="12.75">
      <c r="A16" s="5" t="s">
        <v>42</v>
      </c>
      <c r="B16" s="3"/>
      <c r="C16" s="19">
        <v>484709</v>
      </c>
      <c r="D16" s="19"/>
      <c r="E16" s="20">
        <v>20369177</v>
      </c>
      <c r="F16" s="21">
        <v>20369177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187000</v>
      </c>
      <c r="Y16" s="21">
        <v>-187000</v>
      </c>
      <c r="Z16" s="6">
        <v>-100</v>
      </c>
      <c r="AA16" s="28">
        <v>20369177</v>
      </c>
    </row>
    <row r="17" spans="1:27" ht="12.75">
      <c r="A17" s="5" t="s">
        <v>43</v>
      </c>
      <c r="B17" s="3"/>
      <c r="C17" s="19">
        <v>20261038</v>
      </c>
      <c r="D17" s="19"/>
      <c r="E17" s="20">
        <v>21187614</v>
      </c>
      <c r="F17" s="21">
        <v>21187614</v>
      </c>
      <c r="G17" s="21">
        <v>3701866</v>
      </c>
      <c r="H17" s="21">
        <v>480575</v>
      </c>
      <c r="I17" s="21">
        <v>630182</v>
      </c>
      <c r="J17" s="21">
        <v>4812623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4812623</v>
      </c>
      <c r="X17" s="21">
        <v>6058000</v>
      </c>
      <c r="Y17" s="21">
        <v>-1245377</v>
      </c>
      <c r="Z17" s="6">
        <v>-20.56</v>
      </c>
      <c r="AA17" s="28">
        <v>21187614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4394698</v>
      </c>
      <c r="D19" s="16">
        <f>SUM(D20:D23)</f>
        <v>0</v>
      </c>
      <c r="E19" s="17">
        <f t="shared" si="3"/>
        <v>500000</v>
      </c>
      <c r="F19" s="18">
        <f t="shared" si="3"/>
        <v>500000</v>
      </c>
      <c r="G19" s="18">
        <f t="shared" si="3"/>
        <v>191536</v>
      </c>
      <c r="H19" s="18">
        <f t="shared" si="3"/>
        <v>1392188</v>
      </c>
      <c r="I19" s="18">
        <f t="shared" si="3"/>
        <v>-1006185</v>
      </c>
      <c r="J19" s="18">
        <f t="shared" si="3"/>
        <v>577539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577539</v>
      </c>
      <c r="X19" s="18">
        <f t="shared" si="3"/>
        <v>250000</v>
      </c>
      <c r="Y19" s="18">
        <f t="shared" si="3"/>
        <v>327539</v>
      </c>
      <c r="Z19" s="4">
        <f>+IF(X19&lt;&gt;0,+(Y19/X19)*100,0)</f>
        <v>131.0156</v>
      </c>
      <c r="AA19" s="30">
        <f>SUM(AA20:AA23)</f>
        <v>500000</v>
      </c>
    </row>
    <row r="20" spans="1:27" ht="12.75">
      <c r="A20" s="5" t="s">
        <v>46</v>
      </c>
      <c r="B20" s="3"/>
      <c r="C20" s="19">
        <v>1095008</v>
      </c>
      <c r="D20" s="19"/>
      <c r="E20" s="20">
        <v>500000</v>
      </c>
      <c r="F20" s="21">
        <v>500000</v>
      </c>
      <c r="G20" s="21">
        <v>191536</v>
      </c>
      <c r="H20" s="21"/>
      <c r="I20" s="21">
        <v>191536</v>
      </c>
      <c r="J20" s="21">
        <v>383072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383072</v>
      </c>
      <c r="X20" s="21">
        <v>250000</v>
      </c>
      <c r="Y20" s="21">
        <v>133072</v>
      </c>
      <c r="Z20" s="6">
        <v>53.23</v>
      </c>
      <c r="AA20" s="28">
        <v>500000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3299690</v>
      </c>
      <c r="D23" s="19"/>
      <c r="E23" s="20"/>
      <c r="F23" s="21"/>
      <c r="G23" s="21"/>
      <c r="H23" s="21">
        <v>1392188</v>
      </c>
      <c r="I23" s="21">
        <v>-1197721</v>
      </c>
      <c r="J23" s="21">
        <v>194467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194467</v>
      </c>
      <c r="X23" s="21"/>
      <c r="Y23" s="21">
        <v>194467</v>
      </c>
      <c r="Z23" s="6"/>
      <c r="AA23" s="28"/>
    </row>
    <row r="24" spans="1:27" ht="12.75">
      <c r="A24" s="2" t="s">
        <v>50</v>
      </c>
      <c r="B24" s="8"/>
      <c r="C24" s="16">
        <v>143546</v>
      </c>
      <c r="D24" s="16"/>
      <c r="E24" s="17">
        <v>2000000</v>
      </c>
      <c r="F24" s="18">
        <v>2000000</v>
      </c>
      <c r="G24" s="18">
        <v>144083</v>
      </c>
      <c r="H24" s="18"/>
      <c r="I24" s="18">
        <v>143546</v>
      </c>
      <c r="J24" s="18">
        <v>287629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287629</v>
      </c>
      <c r="X24" s="18">
        <v>1570000</v>
      </c>
      <c r="Y24" s="18">
        <v>-1282371</v>
      </c>
      <c r="Z24" s="4">
        <v>-81.68</v>
      </c>
      <c r="AA24" s="30">
        <v>2000000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28289680</v>
      </c>
      <c r="D25" s="51">
        <f>+D5+D9+D15+D19+D24</f>
        <v>0</v>
      </c>
      <c r="E25" s="52">
        <f t="shared" si="4"/>
        <v>46256791</v>
      </c>
      <c r="F25" s="53">
        <f t="shared" si="4"/>
        <v>46256791</v>
      </c>
      <c r="G25" s="53">
        <f t="shared" si="4"/>
        <v>5117421</v>
      </c>
      <c r="H25" s="53">
        <f t="shared" si="4"/>
        <v>1891411</v>
      </c>
      <c r="I25" s="53">
        <f t="shared" si="4"/>
        <v>812574</v>
      </c>
      <c r="J25" s="53">
        <f t="shared" si="4"/>
        <v>7821406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7821406</v>
      </c>
      <c r="X25" s="53">
        <f t="shared" si="4"/>
        <v>8660000</v>
      </c>
      <c r="Y25" s="53">
        <f t="shared" si="4"/>
        <v>-838594</v>
      </c>
      <c r="Z25" s="54">
        <f>+IF(X25&lt;&gt;0,+(Y25/X25)*100,0)</f>
        <v>-9.683533487297922</v>
      </c>
      <c r="AA25" s="55">
        <f>+AA5+AA9+AA15+AA19+AA24</f>
        <v>46256791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28289680</v>
      </c>
      <c r="D28" s="19"/>
      <c r="E28" s="20">
        <v>21161250</v>
      </c>
      <c r="F28" s="21">
        <v>21161250</v>
      </c>
      <c r="G28" s="21">
        <v>5117421</v>
      </c>
      <c r="H28" s="21">
        <v>1891411</v>
      </c>
      <c r="I28" s="21">
        <v>812574</v>
      </c>
      <c r="J28" s="21">
        <v>7821406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7821406</v>
      </c>
      <c r="X28" s="21">
        <v>13018000</v>
      </c>
      <c r="Y28" s="21">
        <v>-5196594</v>
      </c>
      <c r="Z28" s="6">
        <v>-39.92</v>
      </c>
      <c r="AA28" s="19">
        <v>21161250</v>
      </c>
    </row>
    <row r="29" spans="1:27" ht="12.75">
      <c r="A29" s="57" t="s">
        <v>55</v>
      </c>
      <c r="B29" s="3"/>
      <c r="C29" s="19"/>
      <c r="D29" s="19"/>
      <c r="E29" s="20">
        <v>2000000</v>
      </c>
      <c r="F29" s="21">
        <v>2000000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2000000</v>
      </c>
      <c r="Y29" s="21">
        <v>-2000000</v>
      </c>
      <c r="Z29" s="6">
        <v>-100</v>
      </c>
      <c r="AA29" s="28">
        <v>2000000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28289680</v>
      </c>
      <c r="D32" s="25">
        <f>SUM(D28:D31)</f>
        <v>0</v>
      </c>
      <c r="E32" s="26">
        <f t="shared" si="5"/>
        <v>23161250</v>
      </c>
      <c r="F32" s="27">
        <f t="shared" si="5"/>
        <v>23161250</v>
      </c>
      <c r="G32" s="27">
        <f t="shared" si="5"/>
        <v>5117421</v>
      </c>
      <c r="H32" s="27">
        <f t="shared" si="5"/>
        <v>1891411</v>
      </c>
      <c r="I32" s="27">
        <f t="shared" si="5"/>
        <v>812574</v>
      </c>
      <c r="J32" s="27">
        <f t="shared" si="5"/>
        <v>7821406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7821406</v>
      </c>
      <c r="X32" s="27">
        <f t="shared" si="5"/>
        <v>15018000</v>
      </c>
      <c r="Y32" s="27">
        <f t="shared" si="5"/>
        <v>-7196594</v>
      </c>
      <c r="Z32" s="13">
        <f>+IF(X32&lt;&gt;0,+(Y32/X32)*100,0)</f>
        <v>-47.91978958583034</v>
      </c>
      <c r="AA32" s="31">
        <f>SUM(AA28:AA31)</f>
        <v>23161250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23095541</v>
      </c>
      <c r="F35" s="21">
        <v>23095541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23095541</v>
      </c>
    </row>
    <row r="36" spans="1:27" ht="12.75">
      <c r="A36" s="61" t="s">
        <v>64</v>
      </c>
      <c r="B36" s="10"/>
      <c r="C36" s="62">
        <f aca="true" t="shared" si="6" ref="C36:Y36">SUM(C32:C35)</f>
        <v>28289680</v>
      </c>
      <c r="D36" s="62">
        <f>SUM(D32:D35)</f>
        <v>0</v>
      </c>
      <c r="E36" s="63">
        <f t="shared" si="6"/>
        <v>46256791</v>
      </c>
      <c r="F36" s="64">
        <f t="shared" si="6"/>
        <v>46256791</v>
      </c>
      <c r="G36" s="64">
        <f t="shared" si="6"/>
        <v>5117421</v>
      </c>
      <c r="H36" s="64">
        <f t="shared" si="6"/>
        <v>1891411</v>
      </c>
      <c r="I36" s="64">
        <f t="shared" si="6"/>
        <v>812574</v>
      </c>
      <c r="J36" s="64">
        <f t="shared" si="6"/>
        <v>7821406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7821406</v>
      </c>
      <c r="X36" s="64">
        <f t="shared" si="6"/>
        <v>15018000</v>
      </c>
      <c r="Y36" s="64">
        <f t="shared" si="6"/>
        <v>-7196594</v>
      </c>
      <c r="Z36" s="65">
        <f>+IF(X36&lt;&gt;0,+(Y36/X36)*100,0)</f>
        <v>-47.91978958583034</v>
      </c>
      <c r="AA36" s="66">
        <f>SUM(AA32:AA35)</f>
        <v>46256791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103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43000000</v>
      </c>
      <c r="F5" s="18">
        <f t="shared" si="0"/>
        <v>43000000</v>
      </c>
      <c r="G5" s="18">
        <f t="shared" si="0"/>
        <v>4541000</v>
      </c>
      <c r="H5" s="18">
        <f t="shared" si="0"/>
        <v>4465661</v>
      </c>
      <c r="I5" s="18">
        <f t="shared" si="0"/>
        <v>4531797</v>
      </c>
      <c r="J5" s="18">
        <f t="shared" si="0"/>
        <v>13538458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13538458</v>
      </c>
      <c r="X5" s="18">
        <f t="shared" si="0"/>
        <v>6500000</v>
      </c>
      <c r="Y5" s="18">
        <f t="shared" si="0"/>
        <v>7038458</v>
      </c>
      <c r="Z5" s="4">
        <f>+IF(X5&lt;&gt;0,+(Y5/X5)*100,0)</f>
        <v>108.28396923076924</v>
      </c>
      <c r="AA5" s="16">
        <f>SUM(AA6:AA8)</f>
        <v>43000000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>
        <v>211543</v>
      </c>
      <c r="I6" s="21"/>
      <c r="J6" s="21">
        <v>211543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211543</v>
      </c>
      <c r="X6" s="21"/>
      <c r="Y6" s="21">
        <v>211543</v>
      </c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>
        <v>43000000</v>
      </c>
      <c r="F8" s="21">
        <v>43000000</v>
      </c>
      <c r="G8" s="21">
        <v>4541000</v>
      </c>
      <c r="H8" s="21">
        <v>4254118</v>
      </c>
      <c r="I8" s="21">
        <v>4531797</v>
      </c>
      <c r="J8" s="21">
        <v>13326915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13326915</v>
      </c>
      <c r="X8" s="21">
        <v>6500000</v>
      </c>
      <c r="Y8" s="21">
        <v>6826915</v>
      </c>
      <c r="Z8" s="6">
        <v>105.03</v>
      </c>
      <c r="AA8" s="28">
        <v>43000000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38723900</v>
      </c>
      <c r="F9" s="18">
        <f t="shared" si="1"/>
        <v>38723900</v>
      </c>
      <c r="G9" s="18">
        <f t="shared" si="1"/>
        <v>0</v>
      </c>
      <c r="H9" s="18">
        <f t="shared" si="1"/>
        <v>1190552</v>
      </c>
      <c r="I9" s="18">
        <f t="shared" si="1"/>
        <v>576326</v>
      </c>
      <c r="J9" s="18">
        <f t="shared" si="1"/>
        <v>1766878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1766878</v>
      </c>
      <c r="X9" s="18">
        <f t="shared" si="1"/>
        <v>9200000</v>
      </c>
      <c r="Y9" s="18">
        <f t="shared" si="1"/>
        <v>-7433122</v>
      </c>
      <c r="Z9" s="4">
        <f>+IF(X9&lt;&gt;0,+(Y9/X9)*100,0)</f>
        <v>-80.79480434782609</v>
      </c>
      <c r="AA9" s="30">
        <f>SUM(AA10:AA14)</f>
        <v>38723900</v>
      </c>
    </row>
    <row r="10" spans="1:27" ht="12.75">
      <c r="A10" s="5" t="s">
        <v>36</v>
      </c>
      <c r="B10" s="3"/>
      <c r="C10" s="19"/>
      <c r="D10" s="19"/>
      <c r="E10" s="20">
        <v>13000000</v>
      </c>
      <c r="F10" s="21">
        <v>13000000</v>
      </c>
      <c r="G10" s="21"/>
      <c r="H10" s="21">
        <v>1190552</v>
      </c>
      <c r="I10" s="21">
        <v>749392</v>
      </c>
      <c r="J10" s="21">
        <v>1939944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1939944</v>
      </c>
      <c r="X10" s="21">
        <v>3000000</v>
      </c>
      <c r="Y10" s="21">
        <v>-1060056</v>
      </c>
      <c r="Z10" s="6">
        <v>-35.34</v>
      </c>
      <c r="AA10" s="28">
        <v>13000000</v>
      </c>
    </row>
    <row r="11" spans="1:27" ht="12.75">
      <c r="A11" s="5" t="s">
        <v>37</v>
      </c>
      <c r="B11" s="3"/>
      <c r="C11" s="19"/>
      <c r="D11" s="19"/>
      <c r="E11" s="20">
        <v>25723900</v>
      </c>
      <c r="F11" s="21">
        <v>25723900</v>
      </c>
      <c r="G11" s="21"/>
      <c r="H11" s="21"/>
      <c r="I11" s="21">
        <v>-173066</v>
      </c>
      <c r="J11" s="21">
        <v>-173066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-173066</v>
      </c>
      <c r="X11" s="21">
        <v>5700000</v>
      </c>
      <c r="Y11" s="21">
        <v>-5873066</v>
      </c>
      <c r="Z11" s="6">
        <v>-103.04</v>
      </c>
      <c r="AA11" s="28">
        <v>25723900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500000</v>
      </c>
      <c r="Y13" s="21">
        <v>-500000</v>
      </c>
      <c r="Z13" s="6">
        <v>-100</v>
      </c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118107500</v>
      </c>
      <c r="F15" s="18">
        <f t="shared" si="2"/>
        <v>118107500</v>
      </c>
      <c r="G15" s="18">
        <f t="shared" si="2"/>
        <v>110340</v>
      </c>
      <c r="H15" s="18">
        <f t="shared" si="2"/>
        <v>255379</v>
      </c>
      <c r="I15" s="18">
        <f t="shared" si="2"/>
        <v>18921204</v>
      </c>
      <c r="J15" s="18">
        <f t="shared" si="2"/>
        <v>19286923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19286923</v>
      </c>
      <c r="X15" s="18">
        <f t="shared" si="2"/>
        <v>9300000</v>
      </c>
      <c r="Y15" s="18">
        <f t="shared" si="2"/>
        <v>9986923</v>
      </c>
      <c r="Z15" s="4">
        <f>+IF(X15&lt;&gt;0,+(Y15/X15)*100,0)</f>
        <v>107.3862688172043</v>
      </c>
      <c r="AA15" s="30">
        <f>SUM(AA16:AA18)</f>
        <v>118107500</v>
      </c>
    </row>
    <row r="16" spans="1:27" ht="12.75">
      <c r="A16" s="5" t="s">
        <v>42</v>
      </c>
      <c r="B16" s="3"/>
      <c r="C16" s="19"/>
      <c r="D16" s="19"/>
      <c r="E16" s="20">
        <v>7000000</v>
      </c>
      <c r="F16" s="21">
        <v>7000000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7000000</v>
      </c>
    </row>
    <row r="17" spans="1:27" ht="12.75">
      <c r="A17" s="5" t="s">
        <v>43</v>
      </c>
      <c r="B17" s="3"/>
      <c r="C17" s="19"/>
      <c r="D17" s="19"/>
      <c r="E17" s="20">
        <v>111107500</v>
      </c>
      <c r="F17" s="21">
        <v>111107500</v>
      </c>
      <c r="G17" s="21">
        <v>110340</v>
      </c>
      <c r="H17" s="21">
        <v>255379</v>
      </c>
      <c r="I17" s="21">
        <v>18921204</v>
      </c>
      <c r="J17" s="21">
        <v>19286923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19286923</v>
      </c>
      <c r="X17" s="21">
        <v>9300000</v>
      </c>
      <c r="Y17" s="21">
        <v>9986923</v>
      </c>
      <c r="Z17" s="6">
        <v>107.39</v>
      </c>
      <c r="AA17" s="28">
        <v>111107500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279565700</v>
      </c>
      <c r="F19" s="18">
        <f t="shared" si="3"/>
        <v>279565700</v>
      </c>
      <c r="G19" s="18">
        <f t="shared" si="3"/>
        <v>0</v>
      </c>
      <c r="H19" s="18">
        <f t="shared" si="3"/>
        <v>157112</v>
      </c>
      <c r="I19" s="18">
        <f t="shared" si="3"/>
        <v>8492631</v>
      </c>
      <c r="J19" s="18">
        <f t="shared" si="3"/>
        <v>8649743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8649743</v>
      </c>
      <c r="X19" s="18">
        <f t="shared" si="3"/>
        <v>31700000</v>
      </c>
      <c r="Y19" s="18">
        <f t="shared" si="3"/>
        <v>-23050257</v>
      </c>
      <c r="Z19" s="4">
        <f>+IF(X19&lt;&gt;0,+(Y19/X19)*100,0)</f>
        <v>-72.71374447949526</v>
      </c>
      <c r="AA19" s="30">
        <f>SUM(AA20:AA23)</f>
        <v>279565700</v>
      </c>
    </row>
    <row r="20" spans="1:27" ht="12.75">
      <c r="A20" s="5" t="s">
        <v>46</v>
      </c>
      <c r="B20" s="3"/>
      <c r="C20" s="19"/>
      <c r="D20" s="19"/>
      <c r="E20" s="20">
        <v>128900000</v>
      </c>
      <c r="F20" s="21">
        <v>128900000</v>
      </c>
      <c r="G20" s="21"/>
      <c r="H20" s="21"/>
      <c r="I20" s="21">
        <v>135100</v>
      </c>
      <c r="J20" s="21">
        <v>135100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135100</v>
      </c>
      <c r="X20" s="21">
        <v>10000000</v>
      </c>
      <c r="Y20" s="21">
        <v>-9864900</v>
      </c>
      <c r="Z20" s="6">
        <v>-98.65</v>
      </c>
      <c r="AA20" s="28">
        <v>128900000</v>
      </c>
    </row>
    <row r="21" spans="1:27" ht="12.75">
      <c r="A21" s="5" t="s">
        <v>47</v>
      </c>
      <c r="B21" s="3"/>
      <c r="C21" s="19"/>
      <c r="D21" s="19"/>
      <c r="E21" s="20">
        <v>103043300</v>
      </c>
      <c r="F21" s="21">
        <v>103043300</v>
      </c>
      <c r="G21" s="21"/>
      <c r="H21" s="21">
        <v>565877</v>
      </c>
      <c r="I21" s="21">
        <v>2483602</v>
      </c>
      <c r="J21" s="21">
        <v>3049479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3049479</v>
      </c>
      <c r="X21" s="21">
        <v>12100000</v>
      </c>
      <c r="Y21" s="21">
        <v>-9050521</v>
      </c>
      <c r="Z21" s="6">
        <v>-74.8</v>
      </c>
      <c r="AA21" s="28">
        <v>103043300</v>
      </c>
    </row>
    <row r="22" spans="1:27" ht="12.75">
      <c r="A22" s="5" t="s">
        <v>48</v>
      </c>
      <c r="B22" s="3"/>
      <c r="C22" s="22"/>
      <c r="D22" s="22"/>
      <c r="E22" s="23">
        <v>44122400</v>
      </c>
      <c r="F22" s="24">
        <v>44122400</v>
      </c>
      <c r="G22" s="24"/>
      <c r="H22" s="24">
        <v>-408765</v>
      </c>
      <c r="I22" s="24">
        <v>5873929</v>
      </c>
      <c r="J22" s="24">
        <v>5465164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5465164</v>
      </c>
      <c r="X22" s="24">
        <v>9600000</v>
      </c>
      <c r="Y22" s="24">
        <v>-4134836</v>
      </c>
      <c r="Z22" s="7">
        <v>-43.07</v>
      </c>
      <c r="AA22" s="29">
        <v>44122400</v>
      </c>
    </row>
    <row r="23" spans="1:27" ht="12.75">
      <c r="A23" s="5" t="s">
        <v>49</v>
      </c>
      <c r="B23" s="3"/>
      <c r="C23" s="19"/>
      <c r="D23" s="19"/>
      <c r="E23" s="20">
        <v>3500000</v>
      </c>
      <c r="F23" s="21">
        <v>3500000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3500000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479397100</v>
      </c>
      <c r="F25" s="53">
        <f t="shared" si="4"/>
        <v>479397100</v>
      </c>
      <c r="G25" s="53">
        <f t="shared" si="4"/>
        <v>4651340</v>
      </c>
      <c r="H25" s="53">
        <f t="shared" si="4"/>
        <v>6068704</v>
      </c>
      <c r="I25" s="53">
        <f t="shared" si="4"/>
        <v>32521958</v>
      </c>
      <c r="J25" s="53">
        <f t="shared" si="4"/>
        <v>43242002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43242002</v>
      </c>
      <c r="X25" s="53">
        <f t="shared" si="4"/>
        <v>56700000</v>
      </c>
      <c r="Y25" s="53">
        <f t="shared" si="4"/>
        <v>-13457998</v>
      </c>
      <c r="Z25" s="54">
        <f>+IF(X25&lt;&gt;0,+(Y25/X25)*100,0)</f>
        <v>-23.735446208112876</v>
      </c>
      <c r="AA25" s="55">
        <f>+AA5+AA9+AA15+AA19+AA24</f>
        <v>479397100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145747100</v>
      </c>
      <c r="F28" s="21">
        <v>145747100</v>
      </c>
      <c r="G28" s="21"/>
      <c r="H28" s="21">
        <v>10442325</v>
      </c>
      <c r="I28" s="21">
        <v>1348775</v>
      </c>
      <c r="J28" s="21">
        <v>11791100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11791100</v>
      </c>
      <c r="X28" s="21">
        <v>28200000</v>
      </c>
      <c r="Y28" s="21">
        <v>-16408900</v>
      </c>
      <c r="Z28" s="6">
        <v>-58.19</v>
      </c>
      <c r="AA28" s="19">
        <v>145747100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145747100</v>
      </c>
      <c r="F32" s="27">
        <f t="shared" si="5"/>
        <v>145747100</v>
      </c>
      <c r="G32" s="27">
        <f t="shared" si="5"/>
        <v>0</v>
      </c>
      <c r="H32" s="27">
        <f t="shared" si="5"/>
        <v>10442325</v>
      </c>
      <c r="I32" s="27">
        <f t="shared" si="5"/>
        <v>1348775</v>
      </c>
      <c r="J32" s="27">
        <f t="shared" si="5"/>
        <v>11791100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11791100</v>
      </c>
      <c r="X32" s="27">
        <f t="shared" si="5"/>
        <v>28200000</v>
      </c>
      <c r="Y32" s="27">
        <f t="shared" si="5"/>
        <v>-16408900</v>
      </c>
      <c r="Z32" s="13">
        <f>+IF(X32&lt;&gt;0,+(Y32/X32)*100,0)</f>
        <v>-58.18758865248227</v>
      </c>
      <c r="AA32" s="31">
        <f>SUM(AA28:AA31)</f>
        <v>145747100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>
        <v>200000000</v>
      </c>
      <c r="F34" s="21">
        <v>200000000</v>
      </c>
      <c r="G34" s="21">
        <v>4651340</v>
      </c>
      <c r="H34" s="21">
        <v>-6031095</v>
      </c>
      <c r="I34" s="21">
        <v>9693533</v>
      </c>
      <c r="J34" s="21">
        <v>8313778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8313778</v>
      </c>
      <c r="X34" s="21">
        <v>10500000</v>
      </c>
      <c r="Y34" s="21">
        <v>-2186222</v>
      </c>
      <c r="Z34" s="6">
        <v>-20.82</v>
      </c>
      <c r="AA34" s="28">
        <v>200000000</v>
      </c>
    </row>
    <row r="35" spans="1:27" ht="12.75">
      <c r="A35" s="60" t="s">
        <v>63</v>
      </c>
      <c r="B35" s="3"/>
      <c r="C35" s="19"/>
      <c r="D35" s="19"/>
      <c r="E35" s="20">
        <v>133650000</v>
      </c>
      <c r="F35" s="21">
        <v>133650000</v>
      </c>
      <c r="G35" s="21"/>
      <c r="H35" s="21">
        <v>1657474</v>
      </c>
      <c r="I35" s="21">
        <v>21479650</v>
      </c>
      <c r="J35" s="21">
        <v>23137124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23137124</v>
      </c>
      <c r="X35" s="21">
        <v>18000000</v>
      </c>
      <c r="Y35" s="21">
        <v>5137124</v>
      </c>
      <c r="Z35" s="6">
        <v>28.54</v>
      </c>
      <c r="AA35" s="28">
        <v>133650000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479397100</v>
      </c>
      <c r="F36" s="64">
        <f t="shared" si="6"/>
        <v>479397100</v>
      </c>
      <c r="G36" s="64">
        <f t="shared" si="6"/>
        <v>4651340</v>
      </c>
      <c r="H36" s="64">
        <f t="shared" si="6"/>
        <v>6068704</v>
      </c>
      <c r="I36" s="64">
        <f t="shared" si="6"/>
        <v>32521958</v>
      </c>
      <c r="J36" s="64">
        <f t="shared" si="6"/>
        <v>43242002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43242002</v>
      </c>
      <c r="X36" s="64">
        <f t="shared" si="6"/>
        <v>56700000</v>
      </c>
      <c r="Y36" s="64">
        <f t="shared" si="6"/>
        <v>-13457998</v>
      </c>
      <c r="Z36" s="65">
        <f>+IF(X36&lt;&gt;0,+(Y36/X36)*100,0)</f>
        <v>-23.735446208112876</v>
      </c>
      <c r="AA36" s="66">
        <f>SUM(AA32:AA35)</f>
        <v>479397100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104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8608325</v>
      </c>
      <c r="D5" s="16">
        <f>SUM(D6:D8)</f>
        <v>0</v>
      </c>
      <c r="E5" s="17">
        <f t="shared" si="0"/>
        <v>5397910</v>
      </c>
      <c r="F5" s="18">
        <f t="shared" si="0"/>
        <v>5397910</v>
      </c>
      <c r="G5" s="18">
        <f t="shared" si="0"/>
        <v>0</v>
      </c>
      <c r="H5" s="18">
        <f t="shared" si="0"/>
        <v>0</v>
      </c>
      <c r="I5" s="18">
        <f t="shared" si="0"/>
        <v>789</v>
      </c>
      <c r="J5" s="18">
        <f t="shared" si="0"/>
        <v>789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789</v>
      </c>
      <c r="X5" s="18">
        <f t="shared" si="0"/>
        <v>2340000</v>
      </c>
      <c r="Y5" s="18">
        <f t="shared" si="0"/>
        <v>-2339211</v>
      </c>
      <c r="Z5" s="4">
        <f>+IF(X5&lt;&gt;0,+(Y5/X5)*100,0)</f>
        <v>-99.96628205128205</v>
      </c>
      <c r="AA5" s="16">
        <f>SUM(AA6:AA8)</f>
        <v>5397910</v>
      </c>
    </row>
    <row r="6" spans="1:27" ht="12.75">
      <c r="A6" s="5" t="s">
        <v>32</v>
      </c>
      <c r="B6" s="3"/>
      <c r="C6" s="19">
        <v>823422</v>
      </c>
      <c r="D6" s="19"/>
      <c r="E6" s="20">
        <v>750000</v>
      </c>
      <c r="F6" s="21">
        <v>750000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750000</v>
      </c>
    </row>
    <row r="7" spans="1:27" ht="12.75">
      <c r="A7" s="5" t="s">
        <v>33</v>
      </c>
      <c r="B7" s="3"/>
      <c r="C7" s="22">
        <v>2852232</v>
      </c>
      <c r="D7" s="22"/>
      <c r="E7" s="23">
        <v>1380910</v>
      </c>
      <c r="F7" s="24">
        <v>1380910</v>
      </c>
      <c r="G7" s="24"/>
      <c r="H7" s="24"/>
      <c r="I7" s="24">
        <v>789</v>
      </c>
      <c r="J7" s="24">
        <v>789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789</v>
      </c>
      <c r="X7" s="24">
        <v>20000</v>
      </c>
      <c r="Y7" s="24">
        <v>-19211</v>
      </c>
      <c r="Z7" s="7">
        <v>-96.06</v>
      </c>
      <c r="AA7" s="29">
        <v>1380910</v>
      </c>
    </row>
    <row r="8" spans="1:27" ht="12.75">
      <c r="A8" s="5" t="s">
        <v>34</v>
      </c>
      <c r="B8" s="3"/>
      <c r="C8" s="19">
        <v>4932671</v>
      </c>
      <c r="D8" s="19"/>
      <c r="E8" s="20">
        <v>3267000</v>
      </c>
      <c r="F8" s="21">
        <v>3267000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2320000</v>
      </c>
      <c r="Y8" s="21">
        <v>-2320000</v>
      </c>
      <c r="Z8" s="6">
        <v>-100</v>
      </c>
      <c r="AA8" s="28">
        <v>3267000</v>
      </c>
    </row>
    <row r="9" spans="1:27" ht="12.75">
      <c r="A9" s="2" t="s">
        <v>35</v>
      </c>
      <c r="B9" s="3"/>
      <c r="C9" s="16">
        <f aca="true" t="shared" si="1" ref="C9:Y9">SUM(C10:C14)</f>
        <v>30499797</v>
      </c>
      <c r="D9" s="16">
        <f>SUM(D10:D14)</f>
        <v>0</v>
      </c>
      <c r="E9" s="17">
        <f t="shared" si="1"/>
        <v>17040000</v>
      </c>
      <c r="F9" s="18">
        <f t="shared" si="1"/>
        <v>17040000</v>
      </c>
      <c r="G9" s="18">
        <f t="shared" si="1"/>
        <v>0</v>
      </c>
      <c r="H9" s="18">
        <f t="shared" si="1"/>
        <v>3549122</v>
      </c>
      <c r="I9" s="18">
        <f t="shared" si="1"/>
        <v>126684</v>
      </c>
      <c r="J9" s="18">
        <f t="shared" si="1"/>
        <v>3675806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3675806</v>
      </c>
      <c r="X9" s="18">
        <f t="shared" si="1"/>
        <v>3600000</v>
      </c>
      <c r="Y9" s="18">
        <f t="shared" si="1"/>
        <v>75806</v>
      </c>
      <c r="Z9" s="4">
        <f>+IF(X9&lt;&gt;0,+(Y9/X9)*100,0)</f>
        <v>2.1057222222222225</v>
      </c>
      <c r="AA9" s="30">
        <f>SUM(AA10:AA14)</f>
        <v>17040000</v>
      </c>
    </row>
    <row r="10" spans="1:27" ht="12.75">
      <c r="A10" s="5" t="s">
        <v>36</v>
      </c>
      <c r="B10" s="3"/>
      <c r="C10" s="19">
        <v>5212124</v>
      </c>
      <c r="D10" s="19"/>
      <c r="E10" s="20">
        <v>4690000</v>
      </c>
      <c r="F10" s="21">
        <v>4690000</v>
      </c>
      <c r="G10" s="21"/>
      <c r="H10" s="21">
        <v>440010</v>
      </c>
      <c r="I10" s="21">
        <v>36105</v>
      </c>
      <c r="J10" s="21">
        <v>476115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476115</v>
      </c>
      <c r="X10" s="21"/>
      <c r="Y10" s="21">
        <v>476115</v>
      </c>
      <c r="Z10" s="6"/>
      <c r="AA10" s="28">
        <v>4690000</v>
      </c>
    </row>
    <row r="11" spans="1:27" ht="12.75">
      <c r="A11" s="5" t="s">
        <v>37</v>
      </c>
      <c r="B11" s="3"/>
      <c r="C11" s="19">
        <v>21913777</v>
      </c>
      <c r="D11" s="19"/>
      <c r="E11" s="20">
        <v>10370000</v>
      </c>
      <c r="F11" s="21">
        <v>10370000</v>
      </c>
      <c r="G11" s="21"/>
      <c r="H11" s="21">
        <v>3109112</v>
      </c>
      <c r="I11" s="21"/>
      <c r="J11" s="21">
        <v>3109112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3109112</v>
      </c>
      <c r="X11" s="21">
        <v>3600000</v>
      </c>
      <c r="Y11" s="21">
        <v>-490888</v>
      </c>
      <c r="Z11" s="6">
        <v>-13.64</v>
      </c>
      <c r="AA11" s="28">
        <v>10370000</v>
      </c>
    </row>
    <row r="12" spans="1:27" ht="12.75">
      <c r="A12" s="5" t="s">
        <v>38</v>
      </c>
      <c r="B12" s="3"/>
      <c r="C12" s="19">
        <v>3141477</v>
      </c>
      <c r="D12" s="19"/>
      <c r="E12" s="20">
        <v>440000</v>
      </c>
      <c r="F12" s="21">
        <v>440000</v>
      </c>
      <c r="G12" s="21"/>
      <c r="H12" s="21"/>
      <c r="I12" s="21">
        <v>999</v>
      </c>
      <c r="J12" s="21">
        <v>999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999</v>
      </c>
      <c r="X12" s="21"/>
      <c r="Y12" s="21">
        <v>999</v>
      </c>
      <c r="Z12" s="6"/>
      <c r="AA12" s="28">
        <v>440000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>
        <v>232419</v>
      </c>
      <c r="D14" s="22"/>
      <c r="E14" s="23">
        <v>1540000</v>
      </c>
      <c r="F14" s="24">
        <v>1540000</v>
      </c>
      <c r="G14" s="24"/>
      <c r="H14" s="24"/>
      <c r="I14" s="24">
        <v>89580</v>
      </c>
      <c r="J14" s="24">
        <v>89580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89580</v>
      </c>
      <c r="X14" s="24"/>
      <c r="Y14" s="24">
        <v>89580</v>
      </c>
      <c r="Z14" s="7"/>
      <c r="AA14" s="29">
        <v>1540000</v>
      </c>
    </row>
    <row r="15" spans="1:27" ht="12.75">
      <c r="A15" s="2" t="s">
        <v>41</v>
      </c>
      <c r="B15" s="8"/>
      <c r="C15" s="16">
        <f aca="true" t="shared" si="2" ref="C15:Y15">SUM(C16:C18)</f>
        <v>24858819</v>
      </c>
      <c r="D15" s="16">
        <f>SUM(D16:D18)</f>
        <v>0</v>
      </c>
      <c r="E15" s="17">
        <f t="shared" si="2"/>
        <v>48069530</v>
      </c>
      <c r="F15" s="18">
        <f t="shared" si="2"/>
        <v>48069530</v>
      </c>
      <c r="G15" s="18">
        <f t="shared" si="2"/>
        <v>2165243</v>
      </c>
      <c r="H15" s="18">
        <f t="shared" si="2"/>
        <v>3594806</v>
      </c>
      <c r="I15" s="18">
        <f t="shared" si="2"/>
        <v>247535</v>
      </c>
      <c r="J15" s="18">
        <f t="shared" si="2"/>
        <v>6007584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6007584</v>
      </c>
      <c r="X15" s="18">
        <f t="shared" si="2"/>
        <v>10592360</v>
      </c>
      <c r="Y15" s="18">
        <f t="shared" si="2"/>
        <v>-4584776</v>
      </c>
      <c r="Z15" s="4">
        <f>+IF(X15&lt;&gt;0,+(Y15/X15)*100,0)</f>
        <v>-43.28380077716392</v>
      </c>
      <c r="AA15" s="30">
        <f>SUM(AA16:AA18)</f>
        <v>48069530</v>
      </c>
    </row>
    <row r="16" spans="1:27" ht="12.75">
      <c r="A16" s="5" t="s">
        <v>42</v>
      </c>
      <c r="B16" s="3"/>
      <c r="C16" s="19">
        <v>792381</v>
      </c>
      <c r="D16" s="19"/>
      <c r="E16" s="20">
        <v>2498680</v>
      </c>
      <c r="F16" s="21">
        <v>2498680</v>
      </c>
      <c r="G16" s="21">
        <v>631</v>
      </c>
      <c r="H16" s="21"/>
      <c r="I16" s="21"/>
      <c r="J16" s="21">
        <v>631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631</v>
      </c>
      <c r="X16" s="21"/>
      <c r="Y16" s="21">
        <v>631</v>
      </c>
      <c r="Z16" s="6"/>
      <c r="AA16" s="28">
        <v>2498680</v>
      </c>
    </row>
    <row r="17" spans="1:27" ht="12.75">
      <c r="A17" s="5" t="s">
        <v>43</v>
      </c>
      <c r="B17" s="3"/>
      <c r="C17" s="19">
        <v>24066438</v>
      </c>
      <c r="D17" s="19"/>
      <c r="E17" s="20">
        <v>45570850</v>
      </c>
      <c r="F17" s="21">
        <v>45570850</v>
      </c>
      <c r="G17" s="21">
        <v>2164612</v>
      </c>
      <c r="H17" s="21">
        <v>3594806</v>
      </c>
      <c r="I17" s="21">
        <v>247535</v>
      </c>
      <c r="J17" s="21">
        <v>6006953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6006953</v>
      </c>
      <c r="X17" s="21">
        <v>10592360</v>
      </c>
      <c r="Y17" s="21">
        <v>-4585407</v>
      </c>
      <c r="Z17" s="6">
        <v>-43.29</v>
      </c>
      <c r="AA17" s="28">
        <v>45570850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4514263</v>
      </c>
      <c r="D19" s="16">
        <f>SUM(D20:D23)</f>
        <v>0</v>
      </c>
      <c r="E19" s="17">
        <f t="shared" si="3"/>
        <v>6500000</v>
      </c>
      <c r="F19" s="18">
        <f t="shared" si="3"/>
        <v>6500000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20000</v>
      </c>
      <c r="Y19" s="18">
        <f t="shared" si="3"/>
        <v>-20000</v>
      </c>
      <c r="Z19" s="4">
        <f>+IF(X19&lt;&gt;0,+(Y19/X19)*100,0)</f>
        <v>-100</v>
      </c>
      <c r="AA19" s="30">
        <f>SUM(AA20:AA23)</f>
        <v>6500000</v>
      </c>
    </row>
    <row r="20" spans="1:27" ht="12.75">
      <c r="A20" s="5" t="s">
        <v>46</v>
      </c>
      <c r="B20" s="3"/>
      <c r="C20" s="19">
        <v>3488873</v>
      </c>
      <c r="D20" s="19"/>
      <c r="E20" s="20">
        <v>1560000</v>
      </c>
      <c r="F20" s="21">
        <v>1560000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20000</v>
      </c>
      <c r="Y20" s="21">
        <v>-20000</v>
      </c>
      <c r="Z20" s="6">
        <v>-100</v>
      </c>
      <c r="AA20" s="28">
        <v>1560000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1025390</v>
      </c>
      <c r="D23" s="19"/>
      <c r="E23" s="20">
        <v>4940000</v>
      </c>
      <c r="F23" s="21">
        <v>4940000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4940000</v>
      </c>
    </row>
    <row r="24" spans="1:27" ht="12.75">
      <c r="A24" s="2" t="s">
        <v>50</v>
      </c>
      <c r="B24" s="8"/>
      <c r="C24" s="16">
        <v>20845</v>
      </c>
      <c r="D24" s="16"/>
      <c r="E24" s="17">
        <v>280000</v>
      </c>
      <c r="F24" s="18">
        <v>280000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280000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68502049</v>
      </c>
      <c r="D25" s="51">
        <f>+D5+D9+D15+D19+D24</f>
        <v>0</v>
      </c>
      <c r="E25" s="52">
        <f t="shared" si="4"/>
        <v>77287440</v>
      </c>
      <c r="F25" s="53">
        <f t="shared" si="4"/>
        <v>77287440</v>
      </c>
      <c r="G25" s="53">
        <f t="shared" si="4"/>
        <v>2165243</v>
      </c>
      <c r="H25" s="53">
        <f t="shared" si="4"/>
        <v>7143928</v>
      </c>
      <c r="I25" s="53">
        <f t="shared" si="4"/>
        <v>375008</v>
      </c>
      <c r="J25" s="53">
        <f t="shared" si="4"/>
        <v>9684179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9684179</v>
      </c>
      <c r="X25" s="53">
        <f t="shared" si="4"/>
        <v>16552360</v>
      </c>
      <c r="Y25" s="53">
        <f t="shared" si="4"/>
        <v>-6868181</v>
      </c>
      <c r="Z25" s="54">
        <f>+IF(X25&lt;&gt;0,+(Y25/X25)*100,0)</f>
        <v>-41.49366615999169</v>
      </c>
      <c r="AA25" s="55">
        <f>+AA5+AA9+AA15+AA19+AA24</f>
        <v>77287440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68502049</v>
      </c>
      <c r="D28" s="19"/>
      <c r="E28" s="20">
        <v>77287440</v>
      </c>
      <c r="F28" s="21">
        <v>77287440</v>
      </c>
      <c r="G28" s="21">
        <v>2165243</v>
      </c>
      <c r="H28" s="21">
        <v>7143928</v>
      </c>
      <c r="I28" s="21">
        <v>140212</v>
      </c>
      <c r="J28" s="21">
        <v>9449383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9449383</v>
      </c>
      <c r="X28" s="21"/>
      <c r="Y28" s="21">
        <v>9449383</v>
      </c>
      <c r="Z28" s="6"/>
      <c r="AA28" s="19">
        <v>77287440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>
        <v>234796</v>
      </c>
      <c r="J29" s="21">
        <v>234796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234796</v>
      </c>
      <c r="X29" s="21"/>
      <c r="Y29" s="21">
        <v>234796</v>
      </c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68502049</v>
      </c>
      <c r="D32" s="25">
        <f>SUM(D28:D31)</f>
        <v>0</v>
      </c>
      <c r="E32" s="26">
        <f t="shared" si="5"/>
        <v>77287440</v>
      </c>
      <c r="F32" s="27">
        <f t="shared" si="5"/>
        <v>77287440</v>
      </c>
      <c r="G32" s="27">
        <f t="shared" si="5"/>
        <v>2165243</v>
      </c>
      <c r="H32" s="27">
        <f t="shared" si="5"/>
        <v>7143928</v>
      </c>
      <c r="I32" s="27">
        <f t="shared" si="5"/>
        <v>375008</v>
      </c>
      <c r="J32" s="27">
        <f t="shared" si="5"/>
        <v>9684179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9684179</v>
      </c>
      <c r="X32" s="27">
        <f t="shared" si="5"/>
        <v>0</v>
      </c>
      <c r="Y32" s="27">
        <f t="shared" si="5"/>
        <v>9684179</v>
      </c>
      <c r="Z32" s="13">
        <f>+IF(X32&lt;&gt;0,+(Y32/X32)*100,0)</f>
        <v>0</v>
      </c>
      <c r="AA32" s="31">
        <f>SUM(AA28:AA31)</f>
        <v>77287440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68502049</v>
      </c>
      <c r="D36" s="62">
        <f>SUM(D32:D35)</f>
        <v>0</v>
      </c>
      <c r="E36" s="63">
        <f t="shared" si="6"/>
        <v>77287440</v>
      </c>
      <c r="F36" s="64">
        <f t="shared" si="6"/>
        <v>77287440</v>
      </c>
      <c r="G36" s="64">
        <f t="shared" si="6"/>
        <v>2165243</v>
      </c>
      <c r="H36" s="64">
        <f t="shared" si="6"/>
        <v>7143928</v>
      </c>
      <c r="I36" s="64">
        <f t="shared" si="6"/>
        <v>375008</v>
      </c>
      <c r="J36" s="64">
        <f t="shared" si="6"/>
        <v>9684179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9684179</v>
      </c>
      <c r="X36" s="64">
        <f t="shared" si="6"/>
        <v>0</v>
      </c>
      <c r="Y36" s="64">
        <f t="shared" si="6"/>
        <v>9684179</v>
      </c>
      <c r="Z36" s="65">
        <f>+IF(X36&lt;&gt;0,+(Y36/X36)*100,0)</f>
        <v>0</v>
      </c>
      <c r="AA36" s="66">
        <f>SUM(AA32:AA35)</f>
        <v>77287440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105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1205600</v>
      </c>
      <c r="F5" s="18">
        <f t="shared" si="0"/>
        <v>1205600</v>
      </c>
      <c r="G5" s="18">
        <f t="shared" si="0"/>
        <v>0</v>
      </c>
      <c r="H5" s="18">
        <f t="shared" si="0"/>
        <v>1219921</v>
      </c>
      <c r="I5" s="18">
        <f t="shared" si="0"/>
        <v>76475</v>
      </c>
      <c r="J5" s="18">
        <f t="shared" si="0"/>
        <v>1296396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1296396</v>
      </c>
      <c r="X5" s="18">
        <f t="shared" si="0"/>
        <v>301401</v>
      </c>
      <c r="Y5" s="18">
        <f t="shared" si="0"/>
        <v>994995</v>
      </c>
      <c r="Z5" s="4">
        <f>+IF(X5&lt;&gt;0,+(Y5/X5)*100,0)</f>
        <v>330.1233240765625</v>
      </c>
      <c r="AA5" s="16">
        <f>SUM(AA6:AA8)</f>
        <v>1205600</v>
      </c>
    </row>
    <row r="6" spans="1:27" ht="12.75">
      <c r="A6" s="5" t="s">
        <v>32</v>
      </c>
      <c r="B6" s="3"/>
      <c r="C6" s="19"/>
      <c r="D6" s="19"/>
      <c r="E6" s="20">
        <v>981500</v>
      </c>
      <c r="F6" s="21">
        <v>981500</v>
      </c>
      <c r="G6" s="21"/>
      <c r="H6" s="21">
        <v>1219921</v>
      </c>
      <c r="I6" s="21">
        <v>76475</v>
      </c>
      <c r="J6" s="21">
        <v>1296396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1296396</v>
      </c>
      <c r="X6" s="21">
        <v>245376</v>
      </c>
      <c r="Y6" s="21">
        <v>1051020</v>
      </c>
      <c r="Z6" s="6">
        <v>428.33</v>
      </c>
      <c r="AA6" s="28">
        <v>981500</v>
      </c>
    </row>
    <row r="7" spans="1:27" ht="12.75">
      <c r="A7" s="5" t="s">
        <v>33</v>
      </c>
      <c r="B7" s="3"/>
      <c r="C7" s="22"/>
      <c r="D7" s="22"/>
      <c r="E7" s="23">
        <v>61100</v>
      </c>
      <c r="F7" s="24">
        <v>61100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15276</v>
      </c>
      <c r="Y7" s="24">
        <v>-15276</v>
      </c>
      <c r="Z7" s="7">
        <v>-100</v>
      </c>
      <c r="AA7" s="29">
        <v>61100</v>
      </c>
    </row>
    <row r="8" spans="1:27" ht="12.75">
      <c r="A8" s="5" t="s">
        <v>34</v>
      </c>
      <c r="B8" s="3"/>
      <c r="C8" s="19"/>
      <c r="D8" s="19"/>
      <c r="E8" s="20">
        <v>163000</v>
      </c>
      <c r="F8" s="21">
        <v>163000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40749</v>
      </c>
      <c r="Y8" s="21">
        <v>-40749</v>
      </c>
      <c r="Z8" s="6">
        <v>-100</v>
      </c>
      <c r="AA8" s="28">
        <v>163000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3219976</v>
      </c>
      <c r="F9" s="18">
        <f t="shared" si="1"/>
        <v>3219976</v>
      </c>
      <c r="G9" s="18">
        <f t="shared" si="1"/>
        <v>90595</v>
      </c>
      <c r="H9" s="18">
        <f t="shared" si="1"/>
        <v>0</v>
      </c>
      <c r="I9" s="18">
        <f t="shared" si="1"/>
        <v>9555</v>
      </c>
      <c r="J9" s="18">
        <f t="shared" si="1"/>
        <v>100150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100150</v>
      </c>
      <c r="X9" s="18">
        <f t="shared" si="1"/>
        <v>804993</v>
      </c>
      <c r="Y9" s="18">
        <f t="shared" si="1"/>
        <v>-704843</v>
      </c>
      <c r="Z9" s="4">
        <f>+IF(X9&lt;&gt;0,+(Y9/X9)*100,0)</f>
        <v>-87.55889802768472</v>
      </c>
      <c r="AA9" s="30">
        <f>SUM(AA10:AA14)</f>
        <v>3219976</v>
      </c>
    </row>
    <row r="10" spans="1:27" ht="12.75">
      <c r="A10" s="5" t="s">
        <v>36</v>
      </c>
      <c r="B10" s="3"/>
      <c r="C10" s="19"/>
      <c r="D10" s="19"/>
      <c r="E10" s="20">
        <v>3219976</v>
      </c>
      <c r="F10" s="21">
        <v>3219976</v>
      </c>
      <c r="G10" s="21">
        <v>90595</v>
      </c>
      <c r="H10" s="21"/>
      <c r="I10" s="21">
        <v>9555</v>
      </c>
      <c r="J10" s="21">
        <v>100150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100150</v>
      </c>
      <c r="X10" s="21">
        <v>804993</v>
      </c>
      <c r="Y10" s="21">
        <v>-704843</v>
      </c>
      <c r="Z10" s="6">
        <v>-87.56</v>
      </c>
      <c r="AA10" s="28">
        <v>3219976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19316000</v>
      </c>
      <c r="F15" s="18">
        <f t="shared" si="2"/>
        <v>19316000</v>
      </c>
      <c r="G15" s="18">
        <f t="shared" si="2"/>
        <v>0</v>
      </c>
      <c r="H15" s="18">
        <f t="shared" si="2"/>
        <v>1498064</v>
      </c>
      <c r="I15" s="18">
        <f t="shared" si="2"/>
        <v>3932687</v>
      </c>
      <c r="J15" s="18">
        <f t="shared" si="2"/>
        <v>5430751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5430751</v>
      </c>
      <c r="X15" s="18">
        <f t="shared" si="2"/>
        <v>4829001</v>
      </c>
      <c r="Y15" s="18">
        <f t="shared" si="2"/>
        <v>601750</v>
      </c>
      <c r="Z15" s="4">
        <f>+IF(X15&lt;&gt;0,+(Y15/X15)*100,0)</f>
        <v>12.46116950483133</v>
      </c>
      <c r="AA15" s="30">
        <f>SUM(AA16:AA18)</f>
        <v>19316000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>
        <v>1261983</v>
      </c>
      <c r="J16" s="21">
        <v>1261983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1261983</v>
      </c>
      <c r="X16" s="21"/>
      <c r="Y16" s="21">
        <v>1261983</v>
      </c>
      <c r="Z16" s="6"/>
      <c r="AA16" s="28"/>
    </row>
    <row r="17" spans="1:27" ht="12.75">
      <c r="A17" s="5" t="s">
        <v>43</v>
      </c>
      <c r="B17" s="3"/>
      <c r="C17" s="19"/>
      <c r="D17" s="19"/>
      <c r="E17" s="20">
        <v>19316000</v>
      </c>
      <c r="F17" s="21">
        <v>19316000</v>
      </c>
      <c r="G17" s="21"/>
      <c r="H17" s="21">
        <v>1498064</v>
      </c>
      <c r="I17" s="21">
        <v>2670704</v>
      </c>
      <c r="J17" s="21">
        <v>4168768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4168768</v>
      </c>
      <c r="X17" s="21">
        <v>4829001</v>
      </c>
      <c r="Y17" s="21">
        <v>-660233</v>
      </c>
      <c r="Z17" s="6">
        <v>-13.67</v>
      </c>
      <c r="AA17" s="28">
        <v>19316000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10500000</v>
      </c>
      <c r="F19" s="18">
        <f t="shared" si="3"/>
        <v>10500000</v>
      </c>
      <c r="G19" s="18">
        <f t="shared" si="3"/>
        <v>0</v>
      </c>
      <c r="H19" s="18">
        <f t="shared" si="3"/>
        <v>1198317</v>
      </c>
      <c r="I19" s="18">
        <f t="shared" si="3"/>
        <v>0</v>
      </c>
      <c r="J19" s="18">
        <f t="shared" si="3"/>
        <v>1198317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1198317</v>
      </c>
      <c r="X19" s="18">
        <f t="shared" si="3"/>
        <v>2199999</v>
      </c>
      <c r="Y19" s="18">
        <f t="shared" si="3"/>
        <v>-1001682</v>
      </c>
      <c r="Z19" s="4">
        <f>+IF(X19&lt;&gt;0,+(Y19/X19)*100,0)</f>
        <v>-45.5310206959185</v>
      </c>
      <c r="AA19" s="30">
        <f>SUM(AA20:AA23)</f>
        <v>10500000</v>
      </c>
    </row>
    <row r="20" spans="1:27" ht="12.75">
      <c r="A20" s="5" t="s">
        <v>46</v>
      </c>
      <c r="B20" s="3"/>
      <c r="C20" s="19"/>
      <c r="D20" s="19"/>
      <c r="E20" s="20">
        <v>8800000</v>
      </c>
      <c r="F20" s="21">
        <v>8800000</v>
      </c>
      <c r="G20" s="21"/>
      <c r="H20" s="21">
        <v>1198317</v>
      </c>
      <c r="I20" s="21"/>
      <c r="J20" s="21">
        <v>1198317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1198317</v>
      </c>
      <c r="X20" s="21">
        <v>2199999</v>
      </c>
      <c r="Y20" s="21">
        <v>-1001682</v>
      </c>
      <c r="Z20" s="6">
        <v>-45.53</v>
      </c>
      <c r="AA20" s="28">
        <v>8800000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1700000</v>
      </c>
      <c r="F23" s="21">
        <v>1700000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1700000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34241576</v>
      </c>
      <c r="F25" s="53">
        <f t="shared" si="4"/>
        <v>34241576</v>
      </c>
      <c r="G25" s="53">
        <f t="shared" si="4"/>
        <v>90595</v>
      </c>
      <c r="H25" s="53">
        <f t="shared" si="4"/>
        <v>3916302</v>
      </c>
      <c r="I25" s="53">
        <f t="shared" si="4"/>
        <v>4018717</v>
      </c>
      <c r="J25" s="53">
        <f t="shared" si="4"/>
        <v>8025614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8025614</v>
      </c>
      <c r="X25" s="53">
        <f t="shared" si="4"/>
        <v>8135394</v>
      </c>
      <c r="Y25" s="53">
        <f t="shared" si="4"/>
        <v>-109780</v>
      </c>
      <c r="Z25" s="54">
        <f>+IF(X25&lt;&gt;0,+(Y25/X25)*100,0)</f>
        <v>-1.349412210398169</v>
      </c>
      <c r="AA25" s="55">
        <f>+AA5+AA9+AA15+AA19+AA24</f>
        <v>34241576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27399000</v>
      </c>
      <c r="F28" s="21">
        <v>27399000</v>
      </c>
      <c r="G28" s="21"/>
      <c r="H28" s="21">
        <v>2696381</v>
      </c>
      <c r="I28" s="21">
        <v>3932687</v>
      </c>
      <c r="J28" s="21">
        <v>6629068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6629068</v>
      </c>
      <c r="X28" s="21">
        <v>6849750</v>
      </c>
      <c r="Y28" s="21">
        <v>-220682</v>
      </c>
      <c r="Z28" s="6">
        <v>-3.22</v>
      </c>
      <c r="AA28" s="19">
        <v>27399000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27399000</v>
      </c>
      <c r="F32" s="27">
        <f t="shared" si="5"/>
        <v>27399000</v>
      </c>
      <c r="G32" s="27">
        <f t="shared" si="5"/>
        <v>0</v>
      </c>
      <c r="H32" s="27">
        <f t="shared" si="5"/>
        <v>2696381</v>
      </c>
      <c r="I32" s="27">
        <f t="shared" si="5"/>
        <v>3932687</v>
      </c>
      <c r="J32" s="27">
        <f t="shared" si="5"/>
        <v>6629068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6629068</v>
      </c>
      <c r="X32" s="27">
        <f t="shared" si="5"/>
        <v>6849750</v>
      </c>
      <c r="Y32" s="27">
        <f t="shared" si="5"/>
        <v>-220682</v>
      </c>
      <c r="Z32" s="13">
        <f>+IF(X32&lt;&gt;0,+(Y32/X32)*100,0)</f>
        <v>-3.221752618708712</v>
      </c>
      <c r="AA32" s="31">
        <f>SUM(AA28:AA31)</f>
        <v>27399000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6842576</v>
      </c>
      <c r="F35" s="21">
        <v>6842576</v>
      </c>
      <c r="G35" s="21">
        <v>90595</v>
      </c>
      <c r="H35" s="21">
        <v>1219921</v>
      </c>
      <c r="I35" s="21">
        <v>86030</v>
      </c>
      <c r="J35" s="21">
        <v>1396546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1396546</v>
      </c>
      <c r="X35" s="21">
        <v>1710645</v>
      </c>
      <c r="Y35" s="21">
        <v>-314099</v>
      </c>
      <c r="Z35" s="6">
        <v>-18.36</v>
      </c>
      <c r="AA35" s="28">
        <v>6842576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34241576</v>
      </c>
      <c r="F36" s="64">
        <f t="shared" si="6"/>
        <v>34241576</v>
      </c>
      <c r="G36" s="64">
        <f t="shared" si="6"/>
        <v>90595</v>
      </c>
      <c r="H36" s="64">
        <f t="shared" si="6"/>
        <v>3916302</v>
      </c>
      <c r="I36" s="64">
        <f t="shared" si="6"/>
        <v>4018717</v>
      </c>
      <c r="J36" s="64">
        <f t="shared" si="6"/>
        <v>8025614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8025614</v>
      </c>
      <c r="X36" s="64">
        <f t="shared" si="6"/>
        <v>8560395</v>
      </c>
      <c r="Y36" s="64">
        <f t="shared" si="6"/>
        <v>-534781</v>
      </c>
      <c r="Z36" s="65">
        <f>+IF(X36&lt;&gt;0,+(Y36/X36)*100,0)</f>
        <v>-6.247153314771105</v>
      </c>
      <c r="AA36" s="66">
        <f>SUM(AA32:AA35)</f>
        <v>34241576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106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489372</v>
      </c>
      <c r="D5" s="16">
        <f>SUM(D6:D8)</f>
        <v>0</v>
      </c>
      <c r="E5" s="17">
        <f t="shared" si="0"/>
        <v>3507010</v>
      </c>
      <c r="F5" s="18">
        <f t="shared" si="0"/>
        <v>3507010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373000</v>
      </c>
      <c r="Y5" s="18">
        <f t="shared" si="0"/>
        <v>-373000</v>
      </c>
      <c r="Z5" s="4">
        <f>+IF(X5&lt;&gt;0,+(Y5/X5)*100,0)</f>
        <v>-100</v>
      </c>
      <c r="AA5" s="16">
        <f>SUM(AA6:AA8)</f>
        <v>3507010</v>
      </c>
    </row>
    <row r="6" spans="1:27" ht="12.75">
      <c r="A6" s="5" t="s">
        <v>32</v>
      </c>
      <c r="B6" s="3"/>
      <c r="C6" s="19"/>
      <c r="D6" s="19"/>
      <c r="E6" s="20">
        <v>10</v>
      </c>
      <c r="F6" s="21">
        <v>10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833</v>
      </c>
      <c r="Y6" s="21">
        <v>-833</v>
      </c>
      <c r="Z6" s="6">
        <v>-100</v>
      </c>
      <c r="AA6" s="28">
        <v>10</v>
      </c>
    </row>
    <row r="7" spans="1:27" ht="12.75">
      <c r="A7" s="5" t="s">
        <v>33</v>
      </c>
      <c r="B7" s="3"/>
      <c r="C7" s="22">
        <v>489372</v>
      </c>
      <c r="D7" s="22"/>
      <c r="E7" s="23">
        <v>507000</v>
      </c>
      <c r="F7" s="24">
        <v>507000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122167</v>
      </c>
      <c r="Y7" s="24">
        <v>-122167</v>
      </c>
      <c r="Z7" s="7">
        <v>-100</v>
      </c>
      <c r="AA7" s="29">
        <v>507000</v>
      </c>
    </row>
    <row r="8" spans="1:27" ht="12.75">
      <c r="A8" s="5" t="s">
        <v>34</v>
      </c>
      <c r="B8" s="3"/>
      <c r="C8" s="19"/>
      <c r="D8" s="19"/>
      <c r="E8" s="20">
        <v>3000000</v>
      </c>
      <c r="F8" s="21">
        <v>3000000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250000</v>
      </c>
      <c r="Y8" s="21">
        <v>-250000</v>
      </c>
      <c r="Z8" s="6">
        <v>-100</v>
      </c>
      <c r="AA8" s="28">
        <v>3000000</v>
      </c>
    </row>
    <row r="9" spans="1:27" ht="12.75">
      <c r="A9" s="2" t="s">
        <v>35</v>
      </c>
      <c r="B9" s="3"/>
      <c r="C9" s="16">
        <f aca="true" t="shared" si="1" ref="C9:Y9">SUM(C10:C14)</f>
        <v>783013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>
        <v>783013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66082375</v>
      </c>
      <c r="D15" s="16">
        <f>SUM(D16:D18)</f>
        <v>0</v>
      </c>
      <c r="E15" s="17">
        <f t="shared" si="2"/>
        <v>39795000</v>
      </c>
      <c r="F15" s="18">
        <f t="shared" si="2"/>
        <v>39795000</v>
      </c>
      <c r="G15" s="18">
        <f t="shared" si="2"/>
        <v>5199180</v>
      </c>
      <c r="H15" s="18">
        <f t="shared" si="2"/>
        <v>149591</v>
      </c>
      <c r="I15" s="18">
        <f t="shared" si="2"/>
        <v>8694683</v>
      </c>
      <c r="J15" s="18">
        <f t="shared" si="2"/>
        <v>14043454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14043454</v>
      </c>
      <c r="X15" s="18">
        <f t="shared" si="2"/>
        <v>9948750</v>
      </c>
      <c r="Y15" s="18">
        <f t="shared" si="2"/>
        <v>4094704</v>
      </c>
      <c r="Z15" s="4">
        <f>+IF(X15&lt;&gt;0,+(Y15/X15)*100,0)</f>
        <v>41.15797461992713</v>
      </c>
      <c r="AA15" s="30">
        <f>SUM(AA16:AA18)</f>
        <v>39795000</v>
      </c>
    </row>
    <row r="16" spans="1:27" ht="12.75">
      <c r="A16" s="5" t="s">
        <v>42</v>
      </c>
      <c r="B16" s="3"/>
      <c r="C16" s="19">
        <v>66082375</v>
      </c>
      <c r="D16" s="19"/>
      <c r="E16" s="20">
        <v>39795000</v>
      </c>
      <c r="F16" s="21">
        <v>39795000</v>
      </c>
      <c r="G16" s="21">
        <v>5199180</v>
      </c>
      <c r="H16" s="21">
        <v>149591</v>
      </c>
      <c r="I16" s="21">
        <v>8694683</v>
      </c>
      <c r="J16" s="21">
        <v>14043454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14043454</v>
      </c>
      <c r="X16" s="21">
        <v>9948750</v>
      </c>
      <c r="Y16" s="21">
        <v>4094704</v>
      </c>
      <c r="Z16" s="6">
        <v>41.16</v>
      </c>
      <c r="AA16" s="28">
        <v>39795000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67354760</v>
      </c>
      <c r="D25" s="51">
        <f>+D5+D9+D15+D19+D24</f>
        <v>0</v>
      </c>
      <c r="E25" s="52">
        <f t="shared" si="4"/>
        <v>43302010</v>
      </c>
      <c r="F25" s="53">
        <f t="shared" si="4"/>
        <v>43302010</v>
      </c>
      <c r="G25" s="53">
        <f t="shared" si="4"/>
        <v>5199180</v>
      </c>
      <c r="H25" s="53">
        <f t="shared" si="4"/>
        <v>149591</v>
      </c>
      <c r="I25" s="53">
        <f t="shared" si="4"/>
        <v>8694683</v>
      </c>
      <c r="J25" s="53">
        <f t="shared" si="4"/>
        <v>14043454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14043454</v>
      </c>
      <c r="X25" s="53">
        <f t="shared" si="4"/>
        <v>10321750</v>
      </c>
      <c r="Y25" s="53">
        <f t="shared" si="4"/>
        <v>3721704</v>
      </c>
      <c r="Z25" s="54">
        <f>+IF(X25&lt;&gt;0,+(Y25/X25)*100,0)</f>
        <v>36.056908954392426</v>
      </c>
      <c r="AA25" s="55">
        <f>+AA5+AA9+AA15+AA19+AA24</f>
        <v>43302010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65139613</v>
      </c>
      <c r="D28" s="19"/>
      <c r="E28" s="20">
        <v>39795010</v>
      </c>
      <c r="F28" s="21">
        <v>39795010</v>
      </c>
      <c r="G28" s="21">
        <v>5199180</v>
      </c>
      <c r="H28" s="21">
        <v>149591</v>
      </c>
      <c r="I28" s="21"/>
      <c r="J28" s="21">
        <v>5348771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5348771</v>
      </c>
      <c r="X28" s="21">
        <v>9948750</v>
      </c>
      <c r="Y28" s="21">
        <v>-4599979</v>
      </c>
      <c r="Z28" s="6">
        <v>-46.24</v>
      </c>
      <c r="AA28" s="19">
        <v>39795010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65139613</v>
      </c>
      <c r="D32" s="25">
        <f>SUM(D28:D31)</f>
        <v>0</v>
      </c>
      <c r="E32" s="26">
        <f t="shared" si="5"/>
        <v>39795010</v>
      </c>
      <c r="F32" s="27">
        <f t="shared" si="5"/>
        <v>39795010</v>
      </c>
      <c r="G32" s="27">
        <f t="shared" si="5"/>
        <v>5199180</v>
      </c>
      <c r="H32" s="27">
        <f t="shared" si="5"/>
        <v>149591</v>
      </c>
      <c r="I32" s="27">
        <f t="shared" si="5"/>
        <v>0</v>
      </c>
      <c r="J32" s="27">
        <f t="shared" si="5"/>
        <v>5348771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5348771</v>
      </c>
      <c r="X32" s="27">
        <f t="shared" si="5"/>
        <v>9948750</v>
      </c>
      <c r="Y32" s="27">
        <f t="shared" si="5"/>
        <v>-4599979</v>
      </c>
      <c r="Z32" s="13">
        <f>+IF(X32&lt;&gt;0,+(Y32/X32)*100,0)</f>
        <v>-46.236753360974994</v>
      </c>
      <c r="AA32" s="31">
        <f>SUM(AA28:AA31)</f>
        <v>39795010</v>
      </c>
    </row>
    <row r="33" spans="1:27" ht="12.75">
      <c r="A33" s="60" t="s">
        <v>59</v>
      </c>
      <c r="B33" s="3" t="s">
        <v>60</v>
      </c>
      <c r="C33" s="19"/>
      <c r="D33" s="19"/>
      <c r="E33" s="20">
        <v>3507000</v>
      </c>
      <c r="F33" s="21">
        <v>3507000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3507000</v>
      </c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2215147</v>
      </c>
      <c r="D35" s="19"/>
      <c r="E35" s="20"/>
      <c r="F35" s="21"/>
      <c r="G35" s="21"/>
      <c r="H35" s="21"/>
      <c r="I35" s="21">
        <v>8694683</v>
      </c>
      <c r="J35" s="21">
        <v>8694683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8694683</v>
      </c>
      <c r="X35" s="21"/>
      <c r="Y35" s="21">
        <v>8694683</v>
      </c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67354760</v>
      </c>
      <c r="D36" s="62">
        <f>SUM(D32:D35)</f>
        <v>0</v>
      </c>
      <c r="E36" s="63">
        <f t="shared" si="6"/>
        <v>43302010</v>
      </c>
      <c r="F36" s="64">
        <f t="shared" si="6"/>
        <v>43302010</v>
      </c>
      <c r="G36" s="64">
        <f t="shared" si="6"/>
        <v>5199180</v>
      </c>
      <c r="H36" s="64">
        <f t="shared" si="6"/>
        <v>149591</v>
      </c>
      <c r="I36" s="64">
        <f t="shared" si="6"/>
        <v>8694683</v>
      </c>
      <c r="J36" s="64">
        <f t="shared" si="6"/>
        <v>14043454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14043454</v>
      </c>
      <c r="X36" s="64">
        <f t="shared" si="6"/>
        <v>9948750</v>
      </c>
      <c r="Y36" s="64">
        <f t="shared" si="6"/>
        <v>4094704</v>
      </c>
      <c r="Z36" s="65">
        <f>+IF(X36&lt;&gt;0,+(Y36/X36)*100,0)</f>
        <v>41.15797461992713</v>
      </c>
      <c r="AA36" s="66">
        <f>SUM(AA32:AA35)</f>
        <v>43302010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107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23068978</v>
      </c>
      <c r="D5" s="16">
        <f>SUM(D6:D8)</f>
        <v>0</v>
      </c>
      <c r="E5" s="17">
        <f t="shared" si="0"/>
        <v>10900000</v>
      </c>
      <c r="F5" s="18">
        <f t="shared" si="0"/>
        <v>13577170</v>
      </c>
      <c r="G5" s="18">
        <f t="shared" si="0"/>
        <v>0</v>
      </c>
      <c r="H5" s="18">
        <f t="shared" si="0"/>
        <v>0</v>
      </c>
      <c r="I5" s="18">
        <f t="shared" si="0"/>
        <v>806347</v>
      </c>
      <c r="J5" s="18">
        <f t="shared" si="0"/>
        <v>806347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806347</v>
      </c>
      <c r="X5" s="18">
        <f t="shared" si="0"/>
        <v>2725002</v>
      </c>
      <c r="Y5" s="18">
        <f t="shared" si="0"/>
        <v>-1918655</v>
      </c>
      <c r="Z5" s="4">
        <f>+IF(X5&lt;&gt;0,+(Y5/X5)*100,0)</f>
        <v>-70.40930612161019</v>
      </c>
      <c r="AA5" s="16">
        <f>SUM(AA6:AA8)</f>
        <v>13577170</v>
      </c>
    </row>
    <row r="6" spans="1:27" ht="12.75">
      <c r="A6" s="5" t="s">
        <v>32</v>
      </c>
      <c r="B6" s="3"/>
      <c r="C6" s="19">
        <v>122710</v>
      </c>
      <c r="D6" s="19"/>
      <c r="E6" s="20">
        <v>3200000</v>
      </c>
      <c r="F6" s="21">
        <v>3200000</v>
      </c>
      <c r="G6" s="21"/>
      <c r="H6" s="21"/>
      <c r="I6" s="21">
        <v>710292</v>
      </c>
      <c r="J6" s="21">
        <v>710292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710292</v>
      </c>
      <c r="X6" s="21">
        <v>800001</v>
      </c>
      <c r="Y6" s="21">
        <v>-89709</v>
      </c>
      <c r="Z6" s="6">
        <v>-11.21</v>
      </c>
      <c r="AA6" s="28">
        <v>3200000</v>
      </c>
    </row>
    <row r="7" spans="1:27" ht="12.75">
      <c r="A7" s="5" t="s">
        <v>33</v>
      </c>
      <c r="B7" s="3"/>
      <c r="C7" s="22">
        <v>4317778</v>
      </c>
      <c r="D7" s="22"/>
      <c r="E7" s="23">
        <v>6350000</v>
      </c>
      <c r="F7" s="24">
        <v>6969159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1587501</v>
      </c>
      <c r="Y7" s="24">
        <v>-1587501</v>
      </c>
      <c r="Z7" s="7">
        <v>-100</v>
      </c>
      <c r="AA7" s="29">
        <v>6969159</v>
      </c>
    </row>
    <row r="8" spans="1:27" ht="12.75">
      <c r="A8" s="5" t="s">
        <v>34</v>
      </c>
      <c r="B8" s="3"/>
      <c r="C8" s="19">
        <v>18628490</v>
      </c>
      <c r="D8" s="19"/>
      <c r="E8" s="20">
        <v>1350000</v>
      </c>
      <c r="F8" s="21">
        <v>3408011</v>
      </c>
      <c r="G8" s="21"/>
      <c r="H8" s="21"/>
      <c r="I8" s="21">
        <v>96055</v>
      </c>
      <c r="J8" s="21">
        <v>96055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96055</v>
      </c>
      <c r="X8" s="21">
        <v>337500</v>
      </c>
      <c r="Y8" s="21">
        <v>-241445</v>
      </c>
      <c r="Z8" s="6">
        <v>-71.54</v>
      </c>
      <c r="AA8" s="28">
        <v>3408011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680000</v>
      </c>
      <c r="F9" s="18">
        <f t="shared" si="1"/>
        <v>10891440</v>
      </c>
      <c r="G9" s="18">
        <f t="shared" si="1"/>
        <v>0</v>
      </c>
      <c r="H9" s="18">
        <f t="shared" si="1"/>
        <v>0</v>
      </c>
      <c r="I9" s="18">
        <f t="shared" si="1"/>
        <v>741336</v>
      </c>
      <c r="J9" s="18">
        <f t="shared" si="1"/>
        <v>741336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741336</v>
      </c>
      <c r="X9" s="18">
        <f t="shared" si="1"/>
        <v>170001</v>
      </c>
      <c r="Y9" s="18">
        <f t="shared" si="1"/>
        <v>571335</v>
      </c>
      <c r="Z9" s="4">
        <f>+IF(X9&lt;&gt;0,+(Y9/X9)*100,0)</f>
        <v>336.07743483861856</v>
      </c>
      <c r="AA9" s="30">
        <f>SUM(AA10:AA14)</f>
        <v>10891440</v>
      </c>
    </row>
    <row r="10" spans="1:27" ht="12.75">
      <c r="A10" s="5" t="s">
        <v>36</v>
      </c>
      <c r="B10" s="3"/>
      <c r="C10" s="19"/>
      <c r="D10" s="19"/>
      <c r="E10" s="20">
        <v>380000</v>
      </c>
      <c r="F10" s="21">
        <v>8666497</v>
      </c>
      <c r="G10" s="21"/>
      <c r="H10" s="21"/>
      <c r="I10" s="21">
        <v>741336</v>
      </c>
      <c r="J10" s="21">
        <v>741336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741336</v>
      </c>
      <c r="X10" s="21">
        <v>95001</v>
      </c>
      <c r="Y10" s="21">
        <v>646335</v>
      </c>
      <c r="Z10" s="6">
        <v>680.35</v>
      </c>
      <c r="AA10" s="28">
        <v>8666497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>
        <v>1777513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1777513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>
        <v>300000</v>
      </c>
      <c r="F14" s="24">
        <v>447430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75000</v>
      </c>
      <c r="Y14" s="24">
        <v>-75000</v>
      </c>
      <c r="Z14" s="7">
        <v>-100</v>
      </c>
      <c r="AA14" s="29">
        <v>447430</v>
      </c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100000</v>
      </c>
      <c r="F15" s="18">
        <f t="shared" si="2"/>
        <v>100000</v>
      </c>
      <c r="G15" s="18">
        <f t="shared" si="2"/>
        <v>0</v>
      </c>
      <c r="H15" s="18">
        <f t="shared" si="2"/>
        <v>8200</v>
      </c>
      <c r="I15" s="18">
        <f t="shared" si="2"/>
        <v>0</v>
      </c>
      <c r="J15" s="18">
        <f t="shared" si="2"/>
        <v>8200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8200</v>
      </c>
      <c r="X15" s="18">
        <f t="shared" si="2"/>
        <v>99999</v>
      </c>
      <c r="Y15" s="18">
        <f t="shared" si="2"/>
        <v>-91799</v>
      </c>
      <c r="Z15" s="4">
        <f>+IF(X15&lt;&gt;0,+(Y15/X15)*100,0)</f>
        <v>-91.79991799918</v>
      </c>
      <c r="AA15" s="30">
        <f>SUM(AA16:AA18)</f>
        <v>100000</v>
      </c>
    </row>
    <row r="16" spans="1:27" ht="12.75">
      <c r="A16" s="5" t="s">
        <v>42</v>
      </c>
      <c r="B16" s="3"/>
      <c r="C16" s="19"/>
      <c r="D16" s="19"/>
      <c r="E16" s="20">
        <v>100000</v>
      </c>
      <c r="F16" s="21">
        <v>100000</v>
      </c>
      <c r="G16" s="21"/>
      <c r="H16" s="21">
        <v>8200</v>
      </c>
      <c r="I16" s="21"/>
      <c r="J16" s="21">
        <v>8200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8200</v>
      </c>
      <c r="X16" s="21">
        <v>99999</v>
      </c>
      <c r="Y16" s="21">
        <v>-91799</v>
      </c>
      <c r="Z16" s="6">
        <v>-91.8</v>
      </c>
      <c r="AA16" s="28">
        <v>100000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368968394</v>
      </c>
      <c r="D19" s="16">
        <f>SUM(D20:D23)</f>
        <v>0</v>
      </c>
      <c r="E19" s="17">
        <f t="shared" si="3"/>
        <v>454512495</v>
      </c>
      <c r="F19" s="18">
        <f t="shared" si="3"/>
        <v>469091971</v>
      </c>
      <c r="G19" s="18">
        <f t="shared" si="3"/>
        <v>32458663</v>
      </c>
      <c r="H19" s="18">
        <f t="shared" si="3"/>
        <v>-9033934</v>
      </c>
      <c r="I19" s="18">
        <f t="shared" si="3"/>
        <v>37761084</v>
      </c>
      <c r="J19" s="18">
        <f t="shared" si="3"/>
        <v>61185813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61185813</v>
      </c>
      <c r="X19" s="18">
        <f t="shared" si="3"/>
        <v>113628123</v>
      </c>
      <c r="Y19" s="18">
        <f t="shared" si="3"/>
        <v>-52442310</v>
      </c>
      <c r="Z19" s="4">
        <f>+IF(X19&lt;&gt;0,+(Y19/X19)*100,0)</f>
        <v>-46.15257967431179</v>
      </c>
      <c r="AA19" s="30">
        <f>SUM(AA20:AA23)</f>
        <v>469091971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368190517</v>
      </c>
      <c r="D21" s="19"/>
      <c r="E21" s="20">
        <v>451211500</v>
      </c>
      <c r="F21" s="21">
        <v>460169532</v>
      </c>
      <c r="G21" s="21">
        <v>32458663</v>
      </c>
      <c r="H21" s="21">
        <v>-9033934</v>
      </c>
      <c r="I21" s="21">
        <v>37732431</v>
      </c>
      <c r="J21" s="21">
        <v>61157160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61157160</v>
      </c>
      <c r="X21" s="21">
        <v>112802874</v>
      </c>
      <c r="Y21" s="21">
        <v>-51645714</v>
      </c>
      <c r="Z21" s="6">
        <v>-45.78</v>
      </c>
      <c r="AA21" s="28">
        <v>460169532</v>
      </c>
    </row>
    <row r="22" spans="1:27" ht="12.75">
      <c r="A22" s="5" t="s">
        <v>48</v>
      </c>
      <c r="B22" s="3"/>
      <c r="C22" s="22">
        <v>777877</v>
      </c>
      <c r="D22" s="22"/>
      <c r="E22" s="23">
        <v>50000</v>
      </c>
      <c r="F22" s="24">
        <v>4994146</v>
      </c>
      <c r="G22" s="24"/>
      <c r="H22" s="24"/>
      <c r="I22" s="24">
        <v>28653</v>
      </c>
      <c r="J22" s="24">
        <v>28653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28653</v>
      </c>
      <c r="X22" s="24">
        <v>12501</v>
      </c>
      <c r="Y22" s="24">
        <v>16152</v>
      </c>
      <c r="Z22" s="7">
        <v>129.21</v>
      </c>
      <c r="AA22" s="29">
        <v>4994146</v>
      </c>
    </row>
    <row r="23" spans="1:27" ht="12.75">
      <c r="A23" s="5" t="s">
        <v>49</v>
      </c>
      <c r="B23" s="3"/>
      <c r="C23" s="19"/>
      <c r="D23" s="19"/>
      <c r="E23" s="20">
        <v>3250995</v>
      </c>
      <c r="F23" s="21">
        <v>3928293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812748</v>
      </c>
      <c r="Y23" s="21">
        <v>-812748</v>
      </c>
      <c r="Z23" s="6">
        <v>-100</v>
      </c>
      <c r="AA23" s="28">
        <v>3928293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392037372</v>
      </c>
      <c r="D25" s="51">
        <f>+D5+D9+D15+D19+D24</f>
        <v>0</v>
      </c>
      <c r="E25" s="52">
        <f t="shared" si="4"/>
        <v>466192495</v>
      </c>
      <c r="F25" s="53">
        <f t="shared" si="4"/>
        <v>493660581</v>
      </c>
      <c r="G25" s="53">
        <f t="shared" si="4"/>
        <v>32458663</v>
      </c>
      <c r="H25" s="53">
        <f t="shared" si="4"/>
        <v>-9025734</v>
      </c>
      <c r="I25" s="53">
        <f t="shared" si="4"/>
        <v>39308767</v>
      </c>
      <c r="J25" s="53">
        <f t="shared" si="4"/>
        <v>62741696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62741696</v>
      </c>
      <c r="X25" s="53">
        <f t="shared" si="4"/>
        <v>116623125</v>
      </c>
      <c r="Y25" s="53">
        <f t="shared" si="4"/>
        <v>-53881429</v>
      </c>
      <c r="Z25" s="54">
        <f>+IF(X25&lt;&gt;0,+(Y25/X25)*100,0)</f>
        <v>-46.20132499450688</v>
      </c>
      <c r="AA25" s="55">
        <f>+AA5+AA9+AA15+AA19+AA24</f>
        <v>493660581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358309037</v>
      </c>
      <c r="D28" s="19"/>
      <c r="E28" s="20">
        <v>428711500</v>
      </c>
      <c r="F28" s="21">
        <v>428711500</v>
      </c>
      <c r="G28" s="21">
        <v>32176101</v>
      </c>
      <c r="H28" s="21">
        <v>-9292297</v>
      </c>
      <c r="I28" s="21">
        <v>37144345</v>
      </c>
      <c r="J28" s="21">
        <v>60028149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60028149</v>
      </c>
      <c r="X28" s="21">
        <v>107177874</v>
      </c>
      <c r="Y28" s="21">
        <v>-47149725</v>
      </c>
      <c r="Z28" s="6">
        <v>-43.99</v>
      </c>
      <c r="AA28" s="19">
        <v>428711500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358309037</v>
      </c>
      <c r="D32" s="25">
        <f>SUM(D28:D31)</f>
        <v>0</v>
      </c>
      <c r="E32" s="26">
        <f t="shared" si="5"/>
        <v>428711500</v>
      </c>
      <c r="F32" s="27">
        <f t="shared" si="5"/>
        <v>428711500</v>
      </c>
      <c r="G32" s="27">
        <f t="shared" si="5"/>
        <v>32176101</v>
      </c>
      <c r="H32" s="27">
        <f t="shared" si="5"/>
        <v>-9292297</v>
      </c>
      <c r="I32" s="27">
        <f t="shared" si="5"/>
        <v>37144345</v>
      </c>
      <c r="J32" s="27">
        <f t="shared" si="5"/>
        <v>60028149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60028149</v>
      </c>
      <c r="X32" s="27">
        <f t="shared" si="5"/>
        <v>107177874</v>
      </c>
      <c r="Y32" s="27">
        <f t="shared" si="5"/>
        <v>-47149725</v>
      </c>
      <c r="Z32" s="13">
        <f>+IF(X32&lt;&gt;0,+(Y32/X32)*100,0)</f>
        <v>-43.99203234801989</v>
      </c>
      <c r="AA32" s="31">
        <f>SUM(AA28:AA31)</f>
        <v>428711500</v>
      </c>
    </row>
    <row r="33" spans="1:27" ht="12.75">
      <c r="A33" s="60" t="s">
        <v>59</v>
      </c>
      <c r="B33" s="3" t="s">
        <v>60</v>
      </c>
      <c r="C33" s="19">
        <v>189254</v>
      </c>
      <c r="D33" s="19"/>
      <c r="E33" s="20">
        <v>6000000</v>
      </c>
      <c r="F33" s="21">
        <v>6000000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1500000</v>
      </c>
      <c r="Y33" s="21">
        <v>-1500000</v>
      </c>
      <c r="Z33" s="6">
        <v>-100</v>
      </c>
      <c r="AA33" s="28">
        <v>6000000</v>
      </c>
    </row>
    <row r="34" spans="1:27" ht="12.75">
      <c r="A34" s="60" t="s">
        <v>61</v>
      </c>
      <c r="B34" s="3" t="s">
        <v>62</v>
      </c>
      <c r="C34" s="19">
        <v>1806524</v>
      </c>
      <c r="D34" s="19"/>
      <c r="E34" s="20"/>
      <c r="F34" s="21">
        <v>968582</v>
      </c>
      <c r="G34" s="21"/>
      <c r="H34" s="21"/>
      <c r="I34" s="21">
        <v>28653</v>
      </c>
      <c r="J34" s="21">
        <v>28653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28653</v>
      </c>
      <c r="X34" s="21"/>
      <c r="Y34" s="21">
        <v>28653</v>
      </c>
      <c r="Z34" s="6"/>
      <c r="AA34" s="28">
        <v>968582</v>
      </c>
    </row>
    <row r="35" spans="1:27" ht="12.75">
      <c r="A35" s="60" t="s">
        <v>63</v>
      </c>
      <c r="B35" s="3"/>
      <c r="C35" s="19">
        <v>31732557</v>
      </c>
      <c r="D35" s="19"/>
      <c r="E35" s="20">
        <v>31480995</v>
      </c>
      <c r="F35" s="21">
        <v>57980499</v>
      </c>
      <c r="G35" s="21">
        <v>282562</v>
      </c>
      <c r="H35" s="21">
        <v>266563</v>
      </c>
      <c r="I35" s="21">
        <v>2135769</v>
      </c>
      <c r="J35" s="21">
        <v>2684894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2684894</v>
      </c>
      <c r="X35" s="21">
        <v>7945248</v>
      </c>
      <c r="Y35" s="21">
        <v>-5260354</v>
      </c>
      <c r="Z35" s="6">
        <v>-66.21</v>
      </c>
      <c r="AA35" s="28">
        <v>57980499</v>
      </c>
    </row>
    <row r="36" spans="1:27" ht="12.75">
      <c r="A36" s="61" t="s">
        <v>64</v>
      </c>
      <c r="B36" s="10"/>
      <c r="C36" s="62">
        <f aca="true" t="shared" si="6" ref="C36:Y36">SUM(C32:C35)</f>
        <v>392037372</v>
      </c>
      <c r="D36" s="62">
        <f>SUM(D32:D35)</f>
        <v>0</v>
      </c>
      <c r="E36" s="63">
        <f t="shared" si="6"/>
        <v>466192495</v>
      </c>
      <c r="F36" s="64">
        <f t="shared" si="6"/>
        <v>493660581</v>
      </c>
      <c r="G36" s="64">
        <f t="shared" si="6"/>
        <v>32458663</v>
      </c>
      <c r="H36" s="64">
        <f t="shared" si="6"/>
        <v>-9025734</v>
      </c>
      <c r="I36" s="64">
        <f t="shared" si="6"/>
        <v>39308767</v>
      </c>
      <c r="J36" s="64">
        <f t="shared" si="6"/>
        <v>62741696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62741696</v>
      </c>
      <c r="X36" s="64">
        <f t="shared" si="6"/>
        <v>116623122</v>
      </c>
      <c r="Y36" s="64">
        <f t="shared" si="6"/>
        <v>-53881426</v>
      </c>
      <c r="Z36" s="65">
        <f>+IF(X36&lt;&gt;0,+(Y36/X36)*100,0)</f>
        <v>-46.20132361059584</v>
      </c>
      <c r="AA36" s="66">
        <f>SUM(AA32:AA35)</f>
        <v>493660581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108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2160000</v>
      </c>
      <c r="F5" s="18">
        <f t="shared" si="0"/>
        <v>2160000</v>
      </c>
      <c r="G5" s="18">
        <f t="shared" si="0"/>
        <v>671322</v>
      </c>
      <c r="H5" s="18">
        <f t="shared" si="0"/>
        <v>0</v>
      </c>
      <c r="I5" s="18">
        <f t="shared" si="0"/>
        <v>90846</v>
      </c>
      <c r="J5" s="18">
        <f t="shared" si="0"/>
        <v>762168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762168</v>
      </c>
      <c r="X5" s="18">
        <f t="shared" si="0"/>
        <v>540000</v>
      </c>
      <c r="Y5" s="18">
        <f t="shared" si="0"/>
        <v>222168</v>
      </c>
      <c r="Z5" s="4">
        <f>+IF(X5&lt;&gt;0,+(Y5/X5)*100,0)</f>
        <v>41.14222222222222</v>
      </c>
      <c r="AA5" s="16">
        <f>SUM(AA6:AA8)</f>
        <v>2160000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>
        <v>671322</v>
      </c>
      <c r="H7" s="24"/>
      <c r="I7" s="24">
        <v>90846</v>
      </c>
      <c r="J7" s="24">
        <v>762168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762168</v>
      </c>
      <c r="X7" s="24"/>
      <c r="Y7" s="24">
        <v>762168</v>
      </c>
      <c r="Z7" s="7"/>
      <c r="AA7" s="29"/>
    </row>
    <row r="8" spans="1:27" ht="12.75">
      <c r="A8" s="5" t="s">
        <v>34</v>
      </c>
      <c r="B8" s="3"/>
      <c r="C8" s="19"/>
      <c r="D8" s="19"/>
      <c r="E8" s="20">
        <v>2160000</v>
      </c>
      <c r="F8" s="21">
        <v>2160000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540000</v>
      </c>
      <c r="Y8" s="21">
        <v>-540000</v>
      </c>
      <c r="Z8" s="6">
        <v>-100</v>
      </c>
      <c r="AA8" s="28">
        <v>2160000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2450000</v>
      </c>
      <c r="F9" s="18">
        <f t="shared" si="1"/>
        <v>2450000</v>
      </c>
      <c r="G9" s="18">
        <f t="shared" si="1"/>
        <v>15221</v>
      </c>
      <c r="H9" s="18">
        <f t="shared" si="1"/>
        <v>20313</v>
      </c>
      <c r="I9" s="18">
        <f t="shared" si="1"/>
        <v>238143</v>
      </c>
      <c r="J9" s="18">
        <f t="shared" si="1"/>
        <v>273677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273677</v>
      </c>
      <c r="X9" s="18">
        <f t="shared" si="1"/>
        <v>725001</v>
      </c>
      <c r="Y9" s="18">
        <f t="shared" si="1"/>
        <v>-451324</v>
      </c>
      <c r="Z9" s="4">
        <f>+IF(X9&lt;&gt;0,+(Y9/X9)*100,0)</f>
        <v>-62.25150034275815</v>
      </c>
      <c r="AA9" s="30">
        <f>SUM(AA10:AA14)</f>
        <v>2450000</v>
      </c>
    </row>
    <row r="10" spans="1:27" ht="12.75">
      <c r="A10" s="5" t="s">
        <v>36</v>
      </c>
      <c r="B10" s="3"/>
      <c r="C10" s="19"/>
      <c r="D10" s="19"/>
      <c r="E10" s="20">
        <v>2150000</v>
      </c>
      <c r="F10" s="21">
        <v>2150000</v>
      </c>
      <c r="G10" s="21">
        <v>15221</v>
      </c>
      <c r="H10" s="21">
        <v>20313</v>
      </c>
      <c r="I10" s="21">
        <v>60000</v>
      </c>
      <c r="J10" s="21">
        <v>95534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95534</v>
      </c>
      <c r="X10" s="21">
        <v>537501</v>
      </c>
      <c r="Y10" s="21">
        <v>-441967</v>
      </c>
      <c r="Z10" s="6">
        <v>-82.23</v>
      </c>
      <c r="AA10" s="28">
        <v>2150000</v>
      </c>
    </row>
    <row r="11" spans="1:27" ht="12.75">
      <c r="A11" s="5" t="s">
        <v>37</v>
      </c>
      <c r="B11" s="3"/>
      <c r="C11" s="19"/>
      <c r="D11" s="19"/>
      <c r="E11" s="20">
        <v>300000</v>
      </c>
      <c r="F11" s="21">
        <v>300000</v>
      </c>
      <c r="G11" s="21"/>
      <c r="H11" s="21"/>
      <c r="I11" s="21">
        <v>178143</v>
      </c>
      <c r="J11" s="21">
        <v>178143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178143</v>
      </c>
      <c r="X11" s="21">
        <v>187500</v>
      </c>
      <c r="Y11" s="21">
        <v>-9357</v>
      </c>
      <c r="Z11" s="6">
        <v>-4.99</v>
      </c>
      <c r="AA11" s="28">
        <v>300000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711879634</v>
      </c>
      <c r="D15" s="16">
        <f>SUM(D16:D18)</f>
        <v>0</v>
      </c>
      <c r="E15" s="17">
        <f t="shared" si="2"/>
        <v>44622000</v>
      </c>
      <c r="F15" s="18">
        <f t="shared" si="2"/>
        <v>44622000</v>
      </c>
      <c r="G15" s="18">
        <f t="shared" si="2"/>
        <v>3881051</v>
      </c>
      <c r="H15" s="18">
        <f t="shared" si="2"/>
        <v>2874750</v>
      </c>
      <c r="I15" s="18">
        <f t="shared" si="2"/>
        <v>1533199</v>
      </c>
      <c r="J15" s="18">
        <f t="shared" si="2"/>
        <v>8289000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8289000</v>
      </c>
      <c r="X15" s="18">
        <f t="shared" si="2"/>
        <v>11155500</v>
      </c>
      <c r="Y15" s="18">
        <f t="shared" si="2"/>
        <v>-2866500</v>
      </c>
      <c r="Z15" s="4">
        <f>+IF(X15&lt;&gt;0,+(Y15/X15)*100,0)</f>
        <v>-25.695845098830173</v>
      </c>
      <c r="AA15" s="30">
        <f>SUM(AA16:AA18)</f>
        <v>44622000</v>
      </c>
    </row>
    <row r="16" spans="1:27" ht="12.75">
      <c r="A16" s="5" t="s">
        <v>42</v>
      </c>
      <c r="B16" s="3"/>
      <c r="C16" s="19">
        <v>711879634</v>
      </c>
      <c r="D16" s="19"/>
      <c r="E16" s="20">
        <v>8665000</v>
      </c>
      <c r="F16" s="21">
        <v>8665000</v>
      </c>
      <c r="G16" s="21">
        <v>668037</v>
      </c>
      <c r="H16" s="21">
        <v>1258246</v>
      </c>
      <c r="I16" s="21"/>
      <c r="J16" s="21">
        <v>1926283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1926283</v>
      </c>
      <c r="X16" s="21">
        <v>2166249</v>
      </c>
      <c r="Y16" s="21">
        <v>-239966</v>
      </c>
      <c r="Z16" s="6">
        <v>-11.08</v>
      </c>
      <c r="AA16" s="28">
        <v>8665000</v>
      </c>
    </row>
    <row r="17" spans="1:27" ht="12.75">
      <c r="A17" s="5" t="s">
        <v>43</v>
      </c>
      <c r="B17" s="3"/>
      <c r="C17" s="19"/>
      <c r="D17" s="19"/>
      <c r="E17" s="20">
        <v>35757000</v>
      </c>
      <c r="F17" s="21">
        <v>35757000</v>
      </c>
      <c r="G17" s="21">
        <v>3213014</v>
      </c>
      <c r="H17" s="21">
        <v>1616504</v>
      </c>
      <c r="I17" s="21">
        <v>1533199</v>
      </c>
      <c r="J17" s="21">
        <v>6362717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6362717</v>
      </c>
      <c r="X17" s="21">
        <v>8939250</v>
      </c>
      <c r="Y17" s="21">
        <v>-2576533</v>
      </c>
      <c r="Z17" s="6">
        <v>-28.82</v>
      </c>
      <c r="AA17" s="28">
        <v>35757000</v>
      </c>
    </row>
    <row r="18" spans="1:27" ht="12.75">
      <c r="A18" s="5" t="s">
        <v>44</v>
      </c>
      <c r="B18" s="3"/>
      <c r="C18" s="19"/>
      <c r="D18" s="19"/>
      <c r="E18" s="20">
        <v>200000</v>
      </c>
      <c r="F18" s="21">
        <v>200000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50001</v>
      </c>
      <c r="Y18" s="21">
        <v>-50001</v>
      </c>
      <c r="Z18" s="6">
        <v>-100</v>
      </c>
      <c r="AA18" s="28">
        <v>200000</v>
      </c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1500000</v>
      </c>
      <c r="F19" s="18">
        <f t="shared" si="3"/>
        <v>1500000</v>
      </c>
      <c r="G19" s="18">
        <f t="shared" si="3"/>
        <v>0</v>
      </c>
      <c r="H19" s="18">
        <f t="shared" si="3"/>
        <v>1499132</v>
      </c>
      <c r="I19" s="18">
        <f t="shared" si="3"/>
        <v>308484</v>
      </c>
      <c r="J19" s="18">
        <f t="shared" si="3"/>
        <v>1807616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1807616</v>
      </c>
      <c r="X19" s="18">
        <f t="shared" si="3"/>
        <v>375000</v>
      </c>
      <c r="Y19" s="18">
        <f t="shared" si="3"/>
        <v>1432616</v>
      </c>
      <c r="Z19" s="4">
        <f>+IF(X19&lt;&gt;0,+(Y19/X19)*100,0)</f>
        <v>382.03093333333334</v>
      </c>
      <c r="AA19" s="30">
        <f>SUM(AA20:AA23)</f>
        <v>1500000</v>
      </c>
    </row>
    <row r="20" spans="1:27" ht="12.75">
      <c r="A20" s="5" t="s">
        <v>46</v>
      </c>
      <c r="B20" s="3"/>
      <c r="C20" s="19"/>
      <c r="D20" s="19"/>
      <c r="E20" s="20">
        <v>1500000</v>
      </c>
      <c r="F20" s="21">
        <v>1500000</v>
      </c>
      <c r="G20" s="21"/>
      <c r="H20" s="21">
        <v>1499132</v>
      </c>
      <c r="I20" s="21">
        <v>308484</v>
      </c>
      <c r="J20" s="21">
        <v>1807616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1807616</v>
      </c>
      <c r="X20" s="21">
        <v>375000</v>
      </c>
      <c r="Y20" s="21">
        <v>1432616</v>
      </c>
      <c r="Z20" s="6">
        <v>382.03</v>
      </c>
      <c r="AA20" s="28">
        <v>1500000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711879634</v>
      </c>
      <c r="D25" s="51">
        <f>+D5+D9+D15+D19+D24</f>
        <v>0</v>
      </c>
      <c r="E25" s="52">
        <f t="shared" si="4"/>
        <v>50732000</v>
      </c>
      <c r="F25" s="53">
        <f t="shared" si="4"/>
        <v>50732000</v>
      </c>
      <c r="G25" s="53">
        <f t="shared" si="4"/>
        <v>4567594</v>
      </c>
      <c r="H25" s="53">
        <f t="shared" si="4"/>
        <v>4394195</v>
      </c>
      <c r="I25" s="53">
        <f t="shared" si="4"/>
        <v>2170672</v>
      </c>
      <c r="J25" s="53">
        <f t="shared" si="4"/>
        <v>11132461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11132461</v>
      </c>
      <c r="X25" s="53">
        <f t="shared" si="4"/>
        <v>12795501</v>
      </c>
      <c r="Y25" s="53">
        <f t="shared" si="4"/>
        <v>-1663040</v>
      </c>
      <c r="Z25" s="54">
        <f>+IF(X25&lt;&gt;0,+(Y25/X25)*100,0)</f>
        <v>-12.997068266416454</v>
      </c>
      <c r="AA25" s="55">
        <f>+AA5+AA9+AA15+AA19+AA24</f>
        <v>50732000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33757000</v>
      </c>
      <c r="F28" s="21">
        <v>33757000</v>
      </c>
      <c r="G28" s="21">
        <v>3283762</v>
      </c>
      <c r="H28" s="21">
        <v>3115636</v>
      </c>
      <c r="I28" s="21">
        <v>1841683</v>
      </c>
      <c r="J28" s="21">
        <v>8241081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8241081</v>
      </c>
      <c r="X28" s="21"/>
      <c r="Y28" s="21">
        <v>8241081</v>
      </c>
      <c r="Z28" s="6"/>
      <c r="AA28" s="19">
        <v>33757000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>
        <v>15221</v>
      </c>
      <c r="H29" s="21">
        <v>120313</v>
      </c>
      <c r="I29" s="21">
        <v>328989</v>
      </c>
      <c r="J29" s="21">
        <v>464523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464523</v>
      </c>
      <c r="X29" s="21"/>
      <c r="Y29" s="21">
        <v>464523</v>
      </c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33757000</v>
      </c>
      <c r="F32" s="27">
        <f t="shared" si="5"/>
        <v>33757000</v>
      </c>
      <c r="G32" s="27">
        <f t="shared" si="5"/>
        <v>3298983</v>
      </c>
      <c r="H32" s="27">
        <f t="shared" si="5"/>
        <v>3235949</v>
      </c>
      <c r="I32" s="27">
        <f t="shared" si="5"/>
        <v>2170672</v>
      </c>
      <c r="J32" s="27">
        <f t="shared" si="5"/>
        <v>8705604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8705604</v>
      </c>
      <c r="X32" s="27">
        <f t="shared" si="5"/>
        <v>0</v>
      </c>
      <c r="Y32" s="27">
        <f t="shared" si="5"/>
        <v>8705604</v>
      </c>
      <c r="Z32" s="13">
        <f>+IF(X32&lt;&gt;0,+(Y32/X32)*100,0)</f>
        <v>0</v>
      </c>
      <c r="AA32" s="31">
        <f>SUM(AA28:AA31)</f>
        <v>33757000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711879634</v>
      </c>
      <c r="D35" s="19"/>
      <c r="E35" s="20">
        <v>16975000</v>
      </c>
      <c r="F35" s="21">
        <v>16975000</v>
      </c>
      <c r="G35" s="21">
        <v>1268611</v>
      </c>
      <c r="H35" s="21">
        <v>1158246</v>
      </c>
      <c r="I35" s="21"/>
      <c r="J35" s="21">
        <v>2426857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2426857</v>
      </c>
      <c r="X35" s="21"/>
      <c r="Y35" s="21">
        <v>2426857</v>
      </c>
      <c r="Z35" s="6"/>
      <c r="AA35" s="28">
        <v>16975000</v>
      </c>
    </row>
    <row r="36" spans="1:27" ht="12.75">
      <c r="A36" s="61" t="s">
        <v>64</v>
      </c>
      <c r="B36" s="10"/>
      <c r="C36" s="62">
        <f aca="true" t="shared" si="6" ref="C36:Y36">SUM(C32:C35)</f>
        <v>711879634</v>
      </c>
      <c r="D36" s="62">
        <f>SUM(D32:D35)</f>
        <v>0</v>
      </c>
      <c r="E36" s="63">
        <f t="shared" si="6"/>
        <v>50732000</v>
      </c>
      <c r="F36" s="64">
        <f t="shared" si="6"/>
        <v>50732000</v>
      </c>
      <c r="G36" s="64">
        <f t="shared" si="6"/>
        <v>4567594</v>
      </c>
      <c r="H36" s="64">
        <f t="shared" si="6"/>
        <v>4394195</v>
      </c>
      <c r="I36" s="64">
        <f t="shared" si="6"/>
        <v>2170672</v>
      </c>
      <c r="J36" s="64">
        <f t="shared" si="6"/>
        <v>11132461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11132461</v>
      </c>
      <c r="X36" s="64">
        <f t="shared" si="6"/>
        <v>0</v>
      </c>
      <c r="Y36" s="64">
        <f t="shared" si="6"/>
        <v>11132461</v>
      </c>
      <c r="Z36" s="65">
        <f>+IF(X36&lt;&gt;0,+(Y36/X36)*100,0)</f>
        <v>0</v>
      </c>
      <c r="AA36" s="66">
        <f>SUM(AA32:AA35)</f>
        <v>50732000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109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18650000</v>
      </c>
      <c r="F5" s="18">
        <f t="shared" si="0"/>
        <v>18650000</v>
      </c>
      <c r="G5" s="18">
        <f t="shared" si="0"/>
        <v>0</v>
      </c>
      <c r="H5" s="18">
        <f t="shared" si="0"/>
        <v>1031035</v>
      </c>
      <c r="I5" s="18">
        <f t="shared" si="0"/>
        <v>90062</v>
      </c>
      <c r="J5" s="18">
        <f t="shared" si="0"/>
        <v>1121097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1121097</v>
      </c>
      <c r="X5" s="18">
        <f t="shared" si="0"/>
        <v>9050000</v>
      </c>
      <c r="Y5" s="18">
        <f t="shared" si="0"/>
        <v>-7928903</v>
      </c>
      <c r="Z5" s="4">
        <f>+IF(X5&lt;&gt;0,+(Y5/X5)*100,0)</f>
        <v>-87.61218784530386</v>
      </c>
      <c r="AA5" s="16">
        <f>SUM(AA6:AA8)</f>
        <v>18650000</v>
      </c>
    </row>
    <row r="6" spans="1:27" ht="12.75">
      <c r="A6" s="5" t="s">
        <v>32</v>
      </c>
      <c r="B6" s="3"/>
      <c r="C6" s="19"/>
      <c r="D6" s="19"/>
      <c r="E6" s="20">
        <v>13650000</v>
      </c>
      <c r="F6" s="21">
        <v>13650000</v>
      </c>
      <c r="G6" s="21"/>
      <c r="H6" s="21"/>
      <c r="I6" s="21">
        <v>11149</v>
      </c>
      <c r="J6" s="21">
        <v>11149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11149</v>
      </c>
      <c r="X6" s="21">
        <v>9050000</v>
      </c>
      <c r="Y6" s="21">
        <v>-9038851</v>
      </c>
      <c r="Z6" s="6">
        <v>-99.88</v>
      </c>
      <c r="AA6" s="28">
        <v>13650000</v>
      </c>
    </row>
    <row r="7" spans="1:27" ht="12.75">
      <c r="A7" s="5" t="s">
        <v>33</v>
      </c>
      <c r="B7" s="3"/>
      <c r="C7" s="22"/>
      <c r="D7" s="22"/>
      <c r="E7" s="23">
        <v>1660000</v>
      </c>
      <c r="F7" s="24">
        <v>1660000</v>
      </c>
      <c r="G7" s="24"/>
      <c r="H7" s="24">
        <v>1031035</v>
      </c>
      <c r="I7" s="24">
        <v>70694</v>
      </c>
      <c r="J7" s="24">
        <v>1101729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1101729</v>
      </c>
      <c r="X7" s="24"/>
      <c r="Y7" s="24">
        <v>1101729</v>
      </c>
      <c r="Z7" s="7"/>
      <c r="AA7" s="29">
        <v>1660000</v>
      </c>
    </row>
    <row r="8" spans="1:27" ht="12.75">
      <c r="A8" s="5" t="s">
        <v>34</v>
      </c>
      <c r="B8" s="3"/>
      <c r="C8" s="19"/>
      <c r="D8" s="19"/>
      <c r="E8" s="20">
        <v>3340000</v>
      </c>
      <c r="F8" s="21">
        <v>3340000</v>
      </c>
      <c r="G8" s="21"/>
      <c r="H8" s="21"/>
      <c r="I8" s="21">
        <v>8219</v>
      </c>
      <c r="J8" s="21">
        <v>8219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8219</v>
      </c>
      <c r="X8" s="21"/>
      <c r="Y8" s="21">
        <v>8219</v>
      </c>
      <c r="Z8" s="6"/>
      <c r="AA8" s="28">
        <v>3340000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34921000</v>
      </c>
      <c r="F9" s="18">
        <f t="shared" si="1"/>
        <v>34921000</v>
      </c>
      <c r="G9" s="18">
        <f t="shared" si="1"/>
        <v>0</v>
      </c>
      <c r="H9" s="18">
        <f t="shared" si="1"/>
        <v>31930</v>
      </c>
      <c r="I9" s="18">
        <f t="shared" si="1"/>
        <v>436880</v>
      </c>
      <c r="J9" s="18">
        <f t="shared" si="1"/>
        <v>468810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468810</v>
      </c>
      <c r="X9" s="18">
        <f t="shared" si="1"/>
        <v>4752000</v>
      </c>
      <c r="Y9" s="18">
        <f t="shared" si="1"/>
        <v>-4283190</v>
      </c>
      <c r="Z9" s="4">
        <f>+IF(X9&lt;&gt;0,+(Y9/X9)*100,0)</f>
        <v>-90.1344696969697</v>
      </c>
      <c r="AA9" s="30">
        <f>SUM(AA10:AA14)</f>
        <v>34921000</v>
      </c>
    </row>
    <row r="10" spans="1:27" ht="12.75">
      <c r="A10" s="5" t="s">
        <v>36</v>
      </c>
      <c r="B10" s="3"/>
      <c r="C10" s="19"/>
      <c r="D10" s="19"/>
      <c r="E10" s="20">
        <v>21203000</v>
      </c>
      <c r="F10" s="21">
        <v>21203000</v>
      </c>
      <c r="G10" s="21"/>
      <c r="H10" s="21">
        <v>31930</v>
      </c>
      <c r="I10" s="21">
        <v>1562</v>
      </c>
      <c r="J10" s="21">
        <v>33492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33492</v>
      </c>
      <c r="X10" s="21">
        <v>4155000</v>
      </c>
      <c r="Y10" s="21">
        <v>-4121508</v>
      </c>
      <c r="Z10" s="6">
        <v>-99.19</v>
      </c>
      <c r="AA10" s="28">
        <v>21203000</v>
      </c>
    </row>
    <row r="11" spans="1:27" ht="12.75">
      <c r="A11" s="5" t="s">
        <v>37</v>
      </c>
      <c r="B11" s="3"/>
      <c r="C11" s="19"/>
      <c r="D11" s="19"/>
      <c r="E11" s="20">
        <v>5757000</v>
      </c>
      <c r="F11" s="21">
        <v>5757000</v>
      </c>
      <c r="G11" s="21"/>
      <c r="H11" s="21"/>
      <c r="I11" s="21">
        <v>361190</v>
      </c>
      <c r="J11" s="21">
        <v>361190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361190</v>
      </c>
      <c r="X11" s="21">
        <v>350000</v>
      </c>
      <c r="Y11" s="21">
        <v>11190</v>
      </c>
      <c r="Z11" s="6">
        <v>3.2</v>
      </c>
      <c r="AA11" s="28">
        <v>5757000</v>
      </c>
    </row>
    <row r="12" spans="1:27" ht="12.75">
      <c r="A12" s="5" t="s">
        <v>38</v>
      </c>
      <c r="B12" s="3"/>
      <c r="C12" s="19"/>
      <c r="D12" s="19"/>
      <c r="E12" s="20">
        <v>6826000</v>
      </c>
      <c r="F12" s="21">
        <v>6826000</v>
      </c>
      <c r="G12" s="21"/>
      <c r="H12" s="21"/>
      <c r="I12" s="21">
        <v>74128</v>
      </c>
      <c r="J12" s="21">
        <v>74128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74128</v>
      </c>
      <c r="X12" s="21">
        <v>232000</v>
      </c>
      <c r="Y12" s="21">
        <v>-157872</v>
      </c>
      <c r="Z12" s="6">
        <v>-68.05</v>
      </c>
      <c r="AA12" s="28">
        <v>6826000</v>
      </c>
    </row>
    <row r="13" spans="1:27" ht="12.75">
      <c r="A13" s="5" t="s">
        <v>39</v>
      </c>
      <c r="B13" s="3"/>
      <c r="C13" s="19"/>
      <c r="D13" s="19"/>
      <c r="E13" s="20">
        <v>1135000</v>
      </c>
      <c r="F13" s="21">
        <v>1135000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15000</v>
      </c>
      <c r="Y13" s="21">
        <v>-15000</v>
      </c>
      <c r="Z13" s="6">
        <v>-100</v>
      </c>
      <c r="AA13" s="28">
        <v>1135000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192679427</v>
      </c>
      <c r="F15" s="18">
        <f t="shared" si="2"/>
        <v>192679427</v>
      </c>
      <c r="G15" s="18">
        <f t="shared" si="2"/>
        <v>0</v>
      </c>
      <c r="H15" s="18">
        <f t="shared" si="2"/>
        <v>41944792</v>
      </c>
      <c r="I15" s="18">
        <f t="shared" si="2"/>
        <v>23578472</v>
      </c>
      <c r="J15" s="18">
        <f t="shared" si="2"/>
        <v>65523264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65523264</v>
      </c>
      <c r="X15" s="18">
        <f t="shared" si="2"/>
        <v>12306088</v>
      </c>
      <c r="Y15" s="18">
        <f t="shared" si="2"/>
        <v>53217176</v>
      </c>
      <c r="Z15" s="4">
        <f>+IF(X15&lt;&gt;0,+(Y15/X15)*100,0)</f>
        <v>432.44592432623597</v>
      </c>
      <c r="AA15" s="30">
        <f>SUM(AA16:AA18)</f>
        <v>192679427</v>
      </c>
    </row>
    <row r="16" spans="1:27" ht="12.75">
      <c r="A16" s="5" t="s">
        <v>42</v>
      </c>
      <c r="B16" s="3"/>
      <c r="C16" s="19"/>
      <c r="D16" s="19"/>
      <c r="E16" s="20">
        <v>5000000</v>
      </c>
      <c r="F16" s="21">
        <v>5000000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250000</v>
      </c>
      <c r="Y16" s="21">
        <v>-250000</v>
      </c>
      <c r="Z16" s="6">
        <v>-100</v>
      </c>
      <c r="AA16" s="28">
        <v>5000000</v>
      </c>
    </row>
    <row r="17" spans="1:27" ht="12.75">
      <c r="A17" s="5" t="s">
        <v>43</v>
      </c>
      <c r="B17" s="3"/>
      <c r="C17" s="19"/>
      <c r="D17" s="19"/>
      <c r="E17" s="20">
        <v>187679427</v>
      </c>
      <c r="F17" s="21">
        <v>187679427</v>
      </c>
      <c r="G17" s="21"/>
      <c r="H17" s="21">
        <v>41944792</v>
      </c>
      <c r="I17" s="21">
        <v>23578472</v>
      </c>
      <c r="J17" s="21">
        <v>65523264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65523264</v>
      </c>
      <c r="X17" s="21">
        <v>12056088</v>
      </c>
      <c r="Y17" s="21">
        <v>53467176</v>
      </c>
      <c r="Z17" s="6">
        <v>443.49</v>
      </c>
      <c r="AA17" s="28">
        <v>187679427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56907380</v>
      </c>
      <c r="F19" s="18">
        <f t="shared" si="3"/>
        <v>56907380</v>
      </c>
      <c r="G19" s="18">
        <f t="shared" si="3"/>
        <v>0</v>
      </c>
      <c r="H19" s="18">
        <f t="shared" si="3"/>
        <v>3697036</v>
      </c>
      <c r="I19" s="18">
        <f t="shared" si="3"/>
        <v>1219511</v>
      </c>
      <c r="J19" s="18">
        <f t="shared" si="3"/>
        <v>4916547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4916547</v>
      </c>
      <c r="X19" s="18">
        <f t="shared" si="3"/>
        <v>5736438</v>
      </c>
      <c r="Y19" s="18">
        <f t="shared" si="3"/>
        <v>-819891</v>
      </c>
      <c r="Z19" s="4">
        <f>+IF(X19&lt;&gt;0,+(Y19/X19)*100,0)</f>
        <v>-14.292684763611147</v>
      </c>
      <c r="AA19" s="30">
        <f>SUM(AA20:AA23)</f>
        <v>56907380</v>
      </c>
    </row>
    <row r="20" spans="1:27" ht="12.75">
      <c r="A20" s="5" t="s">
        <v>46</v>
      </c>
      <c r="B20" s="3"/>
      <c r="C20" s="19"/>
      <c r="D20" s="19"/>
      <c r="E20" s="20">
        <v>56587380</v>
      </c>
      <c r="F20" s="21">
        <v>56587380</v>
      </c>
      <c r="G20" s="21"/>
      <c r="H20" s="21">
        <v>3697036</v>
      </c>
      <c r="I20" s="21">
        <v>1219511</v>
      </c>
      <c r="J20" s="21">
        <v>4916547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4916547</v>
      </c>
      <c r="X20" s="21">
        <v>5736438</v>
      </c>
      <c r="Y20" s="21">
        <v>-819891</v>
      </c>
      <c r="Z20" s="6">
        <v>-14.29</v>
      </c>
      <c r="AA20" s="28">
        <v>56587380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320000</v>
      </c>
      <c r="F23" s="21">
        <v>320000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320000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303157807</v>
      </c>
      <c r="F25" s="53">
        <f t="shared" si="4"/>
        <v>303157807</v>
      </c>
      <c r="G25" s="53">
        <f t="shared" si="4"/>
        <v>0</v>
      </c>
      <c r="H25" s="53">
        <f t="shared" si="4"/>
        <v>46704793</v>
      </c>
      <c r="I25" s="53">
        <f t="shared" si="4"/>
        <v>25324925</v>
      </c>
      <c r="J25" s="53">
        <f t="shared" si="4"/>
        <v>72029718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72029718</v>
      </c>
      <c r="X25" s="53">
        <f t="shared" si="4"/>
        <v>31844526</v>
      </c>
      <c r="Y25" s="53">
        <f t="shared" si="4"/>
        <v>40185192</v>
      </c>
      <c r="Z25" s="54">
        <f>+IF(X25&lt;&gt;0,+(Y25/X25)*100,0)</f>
        <v>126.19183592181588</v>
      </c>
      <c r="AA25" s="55">
        <f>+AA5+AA9+AA15+AA19+AA24</f>
        <v>303157807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67863500</v>
      </c>
      <c r="F28" s="21">
        <v>67863500</v>
      </c>
      <c r="G28" s="21"/>
      <c r="H28" s="21">
        <v>30826305</v>
      </c>
      <c r="I28" s="21">
        <v>10173695</v>
      </c>
      <c r="J28" s="21">
        <v>41000000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41000000</v>
      </c>
      <c r="X28" s="21">
        <v>15971037</v>
      </c>
      <c r="Y28" s="21">
        <v>25028963</v>
      </c>
      <c r="Z28" s="6">
        <v>156.71</v>
      </c>
      <c r="AA28" s="19">
        <v>67863500</v>
      </c>
    </row>
    <row r="29" spans="1:27" ht="12.75">
      <c r="A29" s="57" t="s">
        <v>55</v>
      </c>
      <c r="B29" s="3"/>
      <c r="C29" s="19"/>
      <c r="D29" s="19"/>
      <c r="E29" s="20">
        <v>385000</v>
      </c>
      <c r="F29" s="21">
        <v>385000</v>
      </c>
      <c r="G29" s="21"/>
      <c r="H29" s="21"/>
      <c r="I29" s="21">
        <v>60632</v>
      </c>
      <c r="J29" s="21">
        <v>60632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60632</v>
      </c>
      <c r="X29" s="21">
        <v>15000</v>
      </c>
      <c r="Y29" s="21">
        <v>45632</v>
      </c>
      <c r="Z29" s="6">
        <v>304.21</v>
      </c>
      <c r="AA29" s="28">
        <v>385000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68248500</v>
      </c>
      <c r="F32" s="27">
        <f t="shared" si="5"/>
        <v>68248500</v>
      </c>
      <c r="G32" s="27">
        <f t="shared" si="5"/>
        <v>0</v>
      </c>
      <c r="H32" s="27">
        <f t="shared" si="5"/>
        <v>30826305</v>
      </c>
      <c r="I32" s="27">
        <f t="shared" si="5"/>
        <v>10234327</v>
      </c>
      <c r="J32" s="27">
        <f t="shared" si="5"/>
        <v>41060632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41060632</v>
      </c>
      <c r="X32" s="27">
        <f t="shared" si="5"/>
        <v>15986037</v>
      </c>
      <c r="Y32" s="27">
        <f t="shared" si="5"/>
        <v>25074595</v>
      </c>
      <c r="Z32" s="13">
        <f>+IF(X32&lt;&gt;0,+(Y32/X32)*100,0)</f>
        <v>156.8531024918809</v>
      </c>
      <c r="AA32" s="31">
        <f>SUM(AA28:AA31)</f>
        <v>68248500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>
        <v>2186000</v>
      </c>
      <c r="F34" s="21">
        <v>2186000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2186000</v>
      </c>
    </row>
    <row r="35" spans="1:27" ht="12.75">
      <c r="A35" s="60" t="s">
        <v>63</v>
      </c>
      <c r="B35" s="3"/>
      <c r="C35" s="19"/>
      <c r="D35" s="19"/>
      <c r="E35" s="20">
        <v>232723307</v>
      </c>
      <c r="F35" s="21">
        <v>232723307</v>
      </c>
      <c r="G35" s="21"/>
      <c r="H35" s="21">
        <v>15878488</v>
      </c>
      <c r="I35" s="21">
        <v>15090598</v>
      </c>
      <c r="J35" s="21">
        <v>30969086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30969086</v>
      </c>
      <c r="X35" s="21">
        <v>15858489</v>
      </c>
      <c r="Y35" s="21">
        <v>15110597</v>
      </c>
      <c r="Z35" s="6">
        <v>95.28</v>
      </c>
      <c r="AA35" s="28">
        <v>232723307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303157807</v>
      </c>
      <c r="F36" s="64">
        <f t="shared" si="6"/>
        <v>303157807</v>
      </c>
      <c r="G36" s="64">
        <f t="shared" si="6"/>
        <v>0</v>
      </c>
      <c r="H36" s="64">
        <f t="shared" si="6"/>
        <v>46704793</v>
      </c>
      <c r="I36" s="64">
        <f t="shared" si="6"/>
        <v>25324925</v>
      </c>
      <c r="J36" s="64">
        <f t="shared" si="6"/>
        <v>72029718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72029718</v>
      </c>
      <c r="X36" s="64">
        <f t="shared" si="6"/>
        <v>31844526</v>
      </c>
      <c r="Y36" s="64">
        <f t="shared" si="6"/>
        <v>40185192</v>
      </c>
      <c r="Z36" s="65">
        <f>+IF(X36&lt;&gt;0,+(Y36/X36)*100,0)</f>
        <v>126.19183592181588</v>
      </c>
      <c r="AA36" s="66">
        <f>SUM(AA32:AA35)</f>
        <v>303157807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54919628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949782</v>
      </c>
      <c r="I5" s="18">
        <f t="shared" si="0"/>
        <v>555647</v>
      </c>
      <c r="J5" s="18">
        <f t="shared" si="0"/>
        <v>1505429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1505429</v>
      </c>
      <c r="X5" s="18">
        <f t="shared" si="0"/>
        <v>3936363</v>
      </c>
      <c r="Y5" s="18">
        <f t="shared" si="0"/>
        <v>-2430934</v>
      </c>
      <c r="Z5" s="4">
        <f>+IF(X5&lt;&gt;0,+(Y5/X5)*100,0)</f>
        <v>-61.75583908293011</v>
      </c>
      <c r="AA5" s="16">
        <f>SUM(AA6:AA8)</f>
        <v>0</v>
      </c>
    </row>
    <row r="6" spans="1:27" ht="12.75">
      <c r="A6" s="5" t="s">
        <v>32</v>
      </c>
      <c r="B6" s="3"/>
      <c r="C6" s="19">
        <v>54919628</v>
      </c>
      <c r="D6" s="19"/>
      <c r="E6" s="20"/>
      <c r="F6" s="21"/>
      <c r="G6" s="21"/>
      <c r="H6" s="21">
        <v>949782</v>
      </c>
      <c r="I6" s="21">
        <v>535709</v>
      </c>
      <c r="J6" s="21">
        <v>1485491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1485491</v>
      </c>
      <c r="X6" s="21">
        <v>3572727</v>
      </c>
      <c r="Y6" s="21">
        <v>-2087236</v>
      </c>
      <c r="Z6" s="6">
        <v>-58.42</v>
      </c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50001</v>
      </c>
      <c r="Y7" s="24">
        <v>-50001</v>
      </c>
      <c r="Z7" s="7">
        <v>-100</v>
      </c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>
        <v>19938</v>
      </c>
      <c r="J8" s="21">
        <v>19938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19938</v>
      </c>
      <c r="X8" s="21">
        <v>313635</v>
      </c>
      <c r="Y8" s="21">
        <v>-293697</v>
      </c>
      <c r="Z8" s="6">
        <v>-93.64</v>
      </c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248587</v>
      </c>
      <c r="H15" s="18">
        <f t="shared" si="2"/>
        <v>521630</v>
      </c>
      <c r="I15" s="18">
        <f t="shared" si="2"/>
        <v>3489764</v>
      </c>
      <c r="J15" s="18">
        <f t="shared" si="2"/>
        <v>4259981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4259981</v>
      </c>
      <c r="X15" s="18">
        <f t="shared" si="2"/>
        <v>7667478</v>
      </c>
      <c r="Y15" s="18">
        <f t="shared" si="2"/>
        <v>-3407497</v>
      </c>
      <c r="Z15" s="4">
        <f>+IF(X15&lt;&gt;0,+(Y15/X15)*100,0)</f>
        <v>-44.44091003586838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182727</v>
      </c>
      <c r="Y16" s="21">
        <v>-182727</v>
      </c>
      <c r="Z16" s="6">
        <v>-100</v>
      </c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>
        <v>248587</v>
      </c>
      <c r="H17" s="21">
        <v>521630</v>
      </c>
      <c r="I17" s="21">
        <v>3489764</v>
      </c>
      <c r="J17" s="21">
        <v>4259981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4259981</v>
      </c>
      <c r="X17" s="21">
        <v>7484751</v>
      </c>
      <c r="Y17" s="21">
        <v>-3224770</v>
      </c>
      <c r="Z17" s="6">
        <v>-43.08</v>
      </c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1409569</v>
      </c>
      <c r="I19" s="18">
        <f t="shared" si="3"/>
        <v>3330600</v>
      </c>
      <c r="J19" s="18">
        <f t="shared" si="3"/>
        <v>4740169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4740169</v>
      </c>
      <c r="X19" s="18">
        <f t="shared" si="3"/>
        <v>2000001</v>
      </c>
      <c r="Y19" s="18">
        <f t="shared" si="3"/>
        <v>2740168</v>
      </c>
      <c r="Z19" s="4">
        <f>+IF(X19&lt;&gt;0,+(Y19/X19)*100,0)</f>
        <v>137.00833149583426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>
        <v>1409569</v>
      </c>
      <c r="I20" s="21">
        <v>3330600</v>
      </c>
      <c r="J20" s="21">
        <v>4740169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4740169</v>
      </c>
      <c r="X20" s="21">
        <v>2000001</v>
      </c>
      <c r="Y20" s="21">
        <v>2740168</v>
      </c>
      <c r="Z20" s="6">
        <v>137.01</v>
      </c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5874999</v>
      </c>
      <c r="Y24" s="18">
        <v>-5874999</v>
      </c>
      <c r="Z24" s="4">
        <v>-100</v>
      </c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54919628</v>
      </c>
      <c r="D25" s="51">
        <f>+D5+D9+D15+D19+D24</f>
        <v>0</v>
      </c>
      <c r="E25" s="52">
        <f t="shared" si="4"/>
        <v>0</v>
      </c>
      <c r="F25" s="53">
        <f t="shared" si="4"/>
        <v>0</v>
      </c>
      <c r="G25" s="53">
        <f t="shared" si="4"/>
        <v>248587</v>
      </c>
      <c r="H25" s="53">
        <f t="shared" si="4"/>
        <v>2880981</v>
      </c>
      <c r="I25" s="53">
        <f t="shared" si="4"/>
        <v>7376011</v>
      </c>
      <c r="J25" s="53">
        <f t="shared" si="4"/>
        <v>10505579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10505579</v>
      </c>
      <c r="X25" s="53">
        <f t="shared" si="4"/>
        <v>19478841</v>
      </c>
      <c r="Y25" s="53">
        <f t="shared" si="4"/>
        <v>-8973262</v>
      </c>
      <c r="Z25" s="54">
        <f>+IF(X25&lt;&gt;0,+(Y25/X25)*100,0)</f>
        <v>-46.06671413355651</v>
      </c>
      <c r="AA25" s="55">
        <f>+AA5+AA9+AA15+AA19+AA24</f>
        <v>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54919628</v>
      </c>
      <c r="D28" s="19"/>
      <c r="E28" s="20"/>
      <c r="F28" s="21"/>
      <c r="G28" s="21">
        <v>248587</v>
      </c>
      <c r="H28" s="21">
        <v>1931199</v>
      </c>
      <c r="I28" s="21">
        <v>5600747</v>
      </c>
      <c r="J28" s="21">
        <v>7780533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7780533</v>
      </c>
      <c r="X28" s="21">
        <v>11862750</v>
      </c>
      <c r="Y28" s="21">
        <v>-4082217</v>
      </c>
      <c r="Z28" s="6">
        <v>-34.41</v>
      </c>
      <c r="AA28" s="19"/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54919628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248587</v>
      </c>
      <c r="H32" s="27">
        <f t="shared" si="5"/>
        <v>1931199</v>
      </c>
      <c r="I32" s="27">
        <f t="shared" si="5"/>
        <v>5600747</v>
      </c>
      <c r="J32" s="27">
        <f t="shared" si="5"/>
        <v>7780533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7780533</v>
      </c>
      <c r="X32" s="27">
        <f t="shared" si="5"/>
        <v>11862750</v>
      </c>
      <c r="Y32" s="27">
        <f t="shared" si="5"/>
        <v>-4082217</v>
      </c>
      <c r="Z32" s="13">
        <f>+IF(X32&lt;&gt;0,+(Y32/X32)*100,0)</f>
        <v>-34.41206297022191</v>
      </c>
      <c r="AA32" s="31">
        <f>SUM(AA28:AA31)</f>
        <v>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>
        <v>949782</v>
      </c>
      <c r="I35" s="21">
        <v>1775264</v>
      </c>
      <c r="J35" s="21">
        <v>2725046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2725046</v>
      </c>
      <c r="X35" s="21">
        <v>7905000</v>
      </c>
      <c r="Y35" s="21">
        <v>-5179954</v>
      </c>
      <c r="Z35" s="6">
        <v>-65.53</v>
      </c>
      <c r="AA35" s="28"/>
    </row>
    <row r="36" spans="1:27" ht="12.75">
      <c r="A36" s="61" t="s">
        <v>64</v>
      </c>
      <c r="B36" s="10"/>
      <c r="C36" s="62">
        <f aca="true" t="shared" si="6" ref="C36:Y36">SUM(C32:C35)</f>
        <v>54919628</v>
      </c>
      <c r="D36" s="62">
        <f>SUM(D32:D35)</f>
        <v>0</v>
      </c>
      <c r="E36" s="63">
        <f t="shared" si="6"/>
        <v>0</v>
      </c>
      <c r="F36" s="64">
        <f t="shared" si="6"/>
        <v>0</v>
      </c>
      <c r="G36" s="64">
        <f t="shared" si="6"/>
        <v>248587</v>
      </c>
      <c r="H36" s="64">
        <f t="shared" si="6"/>
        <v>2880981</v>
      </c>
      <c r="I36" s="64">
        <f t="shared" si="6"/>
        <v>7376011</v>
      </c>
      <c r="J36" s="64">
        <f t="shared" si="6"/>
        <v>10505579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10505579</v>
      </c>
      <c r="X36" s="64">
        <f t="shared" si="6"/>
        <v>19767750</v>
      </c>
      <c r="Y36" s="64">
        <f t="shared" si="6"/>
        <v>-9262171</v>
      </c>
      <c r="Z36" s="65">
        <f>+IF(X36&lt;&gt;0,+(Y36/X36)*100,0)</f>
        <v>-46.85495820212214</v>
      </c>
      <c r="AA36" s="66">
        <f>SUM(AA32:AA35)</f>
        <v>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887554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2515000</v>
      </c>
      <c r="Y5" s="18">
        <f t="shared" si="0"/>
        <v>-2515000</v>
      </c>
      <c r="Z5" s="4">
        <f>+IF(X5&lt;&gt;0,+(Y5/X5)*100,0)</f>
        <v>-100</v>
      </c>
      <c r="AA5" s="16">
        <f>SUM(AA6:AA8)</f>
        <v>0</v>
      </c>
    </row>
    <row r="6" spans="1:27" ht="12.75">
      <c r="A6" s="5" t="s">
        <v>32</v>
      </c>
      <c r="B6" s="3"/>
      <c r="C6" s="19">
        <v>25000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1880000</v>
      </c>
      <c r="Y6" s="21">
        <v>-1880000</v>
      </c>
      <c r="Z6" s="6">
        <v>-100</v>
      </c>
      <c r="AA6" s="28"/>
    </row>
    <row r="7" spans="1:27" ht="12.75">
      <c r="A7" s="5" t="s">
        <v>33</v>
      </c>
      <c r="B7" s="3"/>
      <c r="C7" s="22">
        <v>270551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245000</v>
      </c>
      <c r="Y7" s="24">
        <v>-245000</v>
      </c>
      <c r="Z7" s="7">
        <v>-100</v>
      </c>
      <c r="AA7" s="29"/>
    </row>
    <row r="8" spans="1:27" ht="12.75">
      <c r="A8" s="5" t="s">
        <v>34</v>
      </c>
      <c r="B8" s="3"/>
      <c r="C8" s="19">
        <v>592003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390000</v>
      </c>
      <c r="Y8" s="21">
        <v>-390000</v>
      </c>
      <c r="Z8" s="6">
        <v>-100</v>
      </c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470000</v>
      </c>
      <c r="Y9" s="18">
        <f t="shared" si="1"/>
        <v>-470000</v>
      </c>
      <c r="Z9" s="4">
        <f>+IF(X9&lt;&gt;0,+(Y9/X9)*100,0)</f>
        <v>-100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230000</v>
      </c>
      <c r="Y10" s="21">
        <v>-230000</v>
      </c>
      <c r="Z10" s="6">
        <v>-100</v>
      </c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240000</v>
      </c>
      <c r="Y13" s="21">
        <v>-240000</v>
      </c>
      <c r="Z13" s="6">
        <v>-100</v>
      </c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26501276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5529868</v>
      </c>
      <c r="H15" s="18">
        <f t="shared" si="2"/>
        <v>0</v>
      </c>
      <c r="I15" s="18">
        <f t="shared" si="2"/>
        <v>4836766</v>
      </c>
      <c r="J15" s="18">
        <f t="shared" si="2"/>
        <v>10366634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10366634</v>
      </c>
      <c r="X15" s="18">
        <f t="shared" si="2"/>
        <v>4582000</v>
      </c>
      <c r="Y15" s="18">
        <f t="shared" si="2"/>
        <v>5784634</v>
      </c>
      <c r="Z15" s="4">
        <f>+IF(X15&lt;&gt;0,+(Y15/X15)*100,0)</f>
        <v>126.24692274116107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15000</v>
      </c>
      <c r="Y16" s="21">
        <v>-15000</v>
      </c>
      <c r="Z16" s="6">
        <v>-100</v>
      </c>
      <c r="AA16" s="28"/>
    </row>
    <row r="17" spans="1:27" ht="12.75">
      <c r="A17" s="5" t="s">
        <v>43</v>
      </c>
      <c r="B17" s="3"/>
      <c r="C17" s="19">
        <v>26501276</v>
      </c>
      <c r="D17" s="19"/>
      <c r="E17" s="20"/>
      <c r="F17" s="21"/>
      <c r="G17" s="21">
        <v>5529868</v>
      </c>
      <c r="H17" s="21"/>
      <c r="I17" s="21">
        <v>4836766</v>
      </c>
      <c r="J17" s="21">
        <v>10366634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10366634</v>
      </c>
      <c r="X17" s="21">
        <v>4567000</v>
      </c>
      <c r="Y17" s="21">
        <v>5799634</v>
      </c>
      <c r="Z17" s="6">
        <v>126.99</v>
      </c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27388830</v>
      </c>
      <c r="D25" s="51">
        <f>+D5+D9+D15+D19+D24</f>
        <v>0</v>
      </c>
      <c r="E25" s="52">
        <f t="shared" si="4"/>
        <v>0</v>
      </c>
      <c r="F25" s="53">
        <f t="shared" si="4"/>
        <v>0</v>
      </c>
      <c r="G25" s="53">
        <f t="shared" si="4"/>
        <v>5529868</v>
      </c>
      <c r="H25" s="53">
        <f t="shared" si="4"/>
        <v>0</v>
      </c>
      <c r="I25" s="53">
        <f t="shared" si="4"/>
        <v>4836766</v>
      </c>
      <c r="J25" s="53">
        <f t="shared" si="4"/>
        <v>10366634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10366634</v>
      </c>
      <c r="X25" s="53">
        <f t="shared" si="4"/>
        <v>7567000</v>
      </c>
      <c r="Y25" s="53">
        <f t="shared" si="4"/>
        <v>2799634</v>
      </c>
      <c r="Z25" s="54">
        <f>+IF(X25&lt;&gt;0,+(Y25/X25)*100,0)</f>
        <v>36.99793841680983</v>
      </c>
      <c r="AA25" s="55">
        <f>+AA5+AA9+AA15+AA19+AA24</f>
        <v>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26501276</v>
      </c>
      <c r="D28" s="19"/>
      <c r="E28" s="20"/>
      <c r="F28" s="21"/>
      <c r="G28" s="21">
        <v>5529868</v>
      </c>
      <c r="H28" s="21"/>
      <c r="I28" s="21">
        <v>4836766</v>
      </c>
      <c r="J28" s="21">
        <v>10366634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10366634</v>
      </c>
      <c r="X28" s="21">
        <v>4337000</v>
      </c>
      <c r="Y28" s="21">
        <v>6029634</v>
      </c>
      <c r="Z28" s="6">
        <v>139.03</v>
      </c>
      <c r="AA28" s="19"/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26501276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5529868</v>
      </c>
      <c r="H32" s="27">
        <f t="shared" si="5"/>
        <v>0</v>
      </c>
      <c r="I32" s="27">
        <f t="shared" si="5"/>
        <v>4836766</v>
      </c>
      <c r="J32" s="27">
        <f t="shared" si="5"/>
        <v>10366634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10366634</v>
      </c>
      <c r="X32" s="27">
        <f t="shared" si="5"/>
        <v>4337000</v>
      </c>
      <c r="Y32" s="27">
        <f t="shared" si="5"/>
        <v>6029634</v>
      </c>
      <c r="Z32" s="13">
        <f>+IF(X32&lt;&gt;0,+(Y32/X32)*100,0)</f>
        <v>139.02776112520175</v>
      </c>
      <c r="AA32" s="31">
        <f>SUM(AA28:AA31)</f>
        <v>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3000000</v>
      </c>
      <c r="Y34" s="21">
        <v>-3000000</v>
      </c>
      <c r="Z34" s="6">
        <v>-100</v>
      </c>
      <c r="AA34" s="28"/>
    </row>
    <row r="35" spans="1:27" ht="12.75">
      <c r="A35" s="60" t="s">
        <v>63</v>
      </c>
      <c r="B35" s="3"/>
      <c r="C35" s="19">
        <v>887554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230000</v>
      </c>
      <c r="Y35" s="21">
        <v>-230000</v>
      </c>
      <c r="Z35" s="6">
        <v>-100</v>
      </c>
      <c r="AA35" s="28"/>
    </row>
    <row r="36" spans="1:27" ht="12.75">
      <c r="A36" s="61" t="s">
        <v>64</v>
      </c>
      <c r="B36" s="10"/>
      <c r="C36" s="62">
        <f aca="true" t="shared" si="6" ref="C36:Y36">SUM(C32:C35)</f>
        <v>27388830</v>
      </c>
      <c r="D36" s="62">
        <f>SUM(D32:D35)</f>
        <v>0</v>
      </c>
      <c r="E36" s="63">
        <f t="shared" si="6"/>
        <v>0</v>
      </c>
      <c r="F36" s="64">
        <f t="shared" si="6"/>
        <v>0</v>
      </c>
      <c r="G36" s="64">
        <f t="shared" si="6"/>
        <v>5529868</v>
      </c>
      <c r="H36" s="64">
        <f t="shared" si="6"/>
        <v>0</v>
      </c>
      <c r="I36" s="64">
        <f t="shared" si="6"/>
        <v>4836766</v>
      </c>
      <c r="J36" s="64">
        <f t="shared" si="6"/>
        <v>10366634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10366634</v>
      </c>
      <c r="X36" s="64">
        <f t="shared" si="6"/>
        <v>7567000</v>
      </c>
      <c r="Y36" s="64">
        <f t="shared" si="6"/>
        <v>2799634</v>
      </c>
      <c r="Z36" s="65">
        <f>+IF(X36&lt;&gt;0,+(Y36/X36)*100,0)</f>
        <v>36.99793841680983</v>
      </c>
      <c r="AA36" s="66">
        <f>SUM(AA32:AA35)</f>
        <v>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22540843</v>
      </c>
      <c r="D5" s="16">
        <f>SUM(D6:D8)</f>
        <v>0</v>
      </c>
      <c r="E5" s="17">
        <f t="shared" si="0"/>
        <v>22535000</v>
      </c>
      <c r="F5" s="18">
        <f t="shared" si="0"/>
        <v>22535000</v>
      </c>
      <c r="G5" s="18">
        <f t="shared" si="0"/>
        <v>7000</v>
      </c>
      <c r="H5" s="18">
        <f t="shared" si="0"/>
        <v>7000</v>
      </c>
      <c r="I5" s="18">
        <f t="shared" si="0"/>
        <v>72910</v>
      </c>
      <c r="J5" s="18">
        <f t="shared" si="0"/>
        <v>86910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86910</v>
      </c>
      <c r="X5" s="18">
        <f t="shared" si="0"/>
        <v>5633748</v>
      </c>
      <c r="Y5" s="18">
        <f t="shared" si="0"/>
        <v>-5546838</v>
      </c>
      <c r="Z5" s="4">
        <f>+IF(X5&lt;&gt;0,+(Y5/X5)*100,0)</f>
        <v>-98.45733248984513</v>
      </c>
      <c r="AA5" s="16">
        <f>SUM(AA6:AA8)</f>
        <v>22535000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17036720</v>
      </c>
      <c r="D7" s="22"/>
      <c r="E7" s="23">
        <v>12775000</v>
      </c>
      <c r="F7" s="24">
        <v>12775000</v>
      </c>
      <c r="G7" s="24"/>
      <c r="H7" s="24"/>
      <c r="I7" s="24">
        <v>65910</v>
      </c>
      <c r="J7" s="24">
        <v>65910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65910</v>
      </c>
      <c r="X7" s="24">
        <v>3193749</v>
      </c>
      <c r="Y7" s="24">
        <v>-3127839</v>
      </c>
      <c r="Z7" s="7">
        <v>-97.94</v>
      </c>
      <c r="AA7" s="29">
        <v>12775000</v>
      </c>
    </row>
    <row r="8" spans="1:27" ht="12.75">
      <c r="A8" s="5" t="s">
        <v>34</v>
      </c>
      <c r="B8" s="3"/>
      <c r="C8" s="19">
        <v>5504123</v>
      </c>
      <c r="D8" s="19"/>
      <c r="E8" s="20">
        <v>9760000</v>
      </c>
      <c r="F8" s="21">
        <v>9760000</v>
      </c>
      <c r="G8" s="21">
        <v>7000</v>
      </c>
      <c r="H8" s="21">
        <v>7000</v>
      </c>
      <c r="I8" s="21">
        <v>7000</v>
      </c>
      <c r="J8" s="21">
        <v>21000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21000</v>
      </c>
      <c r="X8" s="21">
        <v>2439999</v>
      </c>
      <c r="Y8" s="21">
        <v>-2418999</v>
      </c>
      <c r="Z8" s="6">
        <v>-99.14</v>
      </c>
      <c r="AA8" s="28">
        <v>9760000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450956745</v>
      </c>
      <c r="D19" s="16">
        <f>SUM(D20:D23)</f>
        <v>0</v>
      </c>
      <c r="E19" s="17">
        <f t="shared" si="3"/>
        <v>325364377</v>
      </c>
      <c r="F19" s="18">
        <f t="shared" si="3"/>
        <v>325364377</v>
      </c>
      <c r="G19" s="18">
        <f t="shared" si="3"/>
        <v>24425032</v>
      </c>
      <c r="H19" s="18">
        <f t="shared" si="3"/>
        <v>16143978</v>
      </c>
      <c r="I19" s="18">
        <f t="shared" si="3"/>
        <v>77873617</v>
      </c>
      <c r="J19" s="18">
        <f t="shared" si="3"/>
        <v>118442627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118442627</v>
      </c>
      <c r="X19" s="18">
        <f t="shared" si="3"/>
        <v>81341094</v>
      </c>
      <c r="Y19" s="18">
        <f t="shared" si="3"/>
        <v>37101533</v>
      </c>
      <c r="Z19" s="4">
        <f>+IF(X19&lt;&gt;0,+(Y19/X19)*100,0)</f>
        <v>45.61228669975843</v>
      </c>
      <c r="AA19" s="30">
        <f>SUM(AA20:AA23)</f>
        <v>325364377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424126233</v>
      </c>
      <c r="D21" s="19"/>
      <c r="E21" s="20">
        <v>285864412</v>
      </c>
      <c r="F21" s="21">
        <v>285864412</v>
      </c>
      <c r="G21" s="21">
        <v>22730270</v>
      </c>
      <c r="H21" s="21">
        <v>16095316</v>
      </c>
      <c r="I21" s="21">
        <v>75535723</v>
      </c>
      <c r="J21" s="21">
        <v>114361309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114361309</v>
      </c>
      <c r="X21" s="21">
        <v>71466093</v>
      </c>
      <c r="Y21" s="21">
        <v>42895216</v>
      </c>
      <c r="Z21" s="6">
        <v>60.02</v>
      </c>
      <c r="AA21" s="28">
        <v>285864412</v>
      </c>
    </row>
    <row r="22" spans="1:27" ht="12.75">
      <c r="A22" s="5" t="s">
        <v>48</v>
      </c>
      <c r="B22" s="3"/>
      <c r="C22" s="22">
        <v>26830512</v>
      </c>
      <c r="D22" s="22"/>
      <c r="E22" s="23">
        <v>39499965</v>
      </c>
      <c r="F22" s="24">
        <v>39499965</v>
      </c>
      <c r="G22" s="24">
        <v>1694762</v>
      </c>
      <c r="H22" s="24">
        <v>48662</v>
      </c>
      <c r="I22" s="24">
        <v>2337894</v>
      </c>
      <c r="J22" s="24">
        <v>4081318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4081318</v>
      </c>
      <c r="X22" s="24">
        <v>9875001</v>
      </c>
      <c r="Y22" s="24">
        <v>-5793683</v>
      </c>
      <c r="Z22" s="7">
        <v>-58.67</v>
      </c>
      <c r="AA22" s="29">
        <v>39499965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473497588</v>
      </c>
      <c r="D25" s="51">
        <f>+D5+D9+D15+D19+D24</f>
        <v>0</v>
      </c>
      <c r="E25" s="52">
        <f t="shared" si="4"/>
        <v>347899377</v>
      </c>
      <c r="F25" s="53">
        <f t="shared" si="4"/>
        <v>347899377</v>
      </c>
      <c r="G25" s="53">
        <f t="shared" si="4"/>
        <v>24432032</v>
      </c>
      <c r="H25" s="53">
        <f t="shared" si="4"/>
        <v>16150978</v>
      </c>
      <c r="I25" s="53">
        <f t="shared" si="4"/>
        <v>77946527</v>
      </c>
      <c r="J25" s="53">
        <f t="shared" si="4"/>
        <v>118529537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118529537</v>
      </c>
      <c r="X25" s="53">
        <f t="shared" si="4"/>
        <v>86974842</v>
      </c>
      <c r="Y25" s="53">
        <f t="shared" si="4"/>
        <v>31554695</v>
      </c>
      <c r="Z25" s="54">
        <f>+IF(X25&lt;&gt;0,+(Y25/X25)*100,0)</f>
        <v>36.28025561690586</v>
      </c>
      <c r="AA25" s="55">
        <f>+AA5+AA9+AA15+AA19+AA24</f>
        <v>347899377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347139907</v>
      </c>
      <c r="D28" s="19"/>
      <c r="E28" s="20">
        <v>203945615</v>
      </c>
      <c r="F28" s="21">
        <v>203945615</v>
      </c>
      <c r="G28" s="21">
        <v>20994973</v>
      </c>
      <c r="H28" s="21">
        <v>12324242</v>
      </c>
      <c r="I28" s="21">
        <v>54249237</v>
      </c>
      <c r="J28" s="21">
        <v>87568452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87568452</v>
      </c>
      <c r="X28" s="21">
        <v>50986404</v>
      </c>
      <c r="Y28" s="21">
        <v>36582048</v>
      </c>
      <c r="Z28" s="6">
        <v>71.75</v>
      </c>
      <c r="AA28" s="19">
        <v>203945615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>
        <v>6008772</v>
      </c>
      <c r="F31" s="21">
        <v>6008772</v>
      </c>
      <c r="G31" s="21"/>
      <c r="H31" s="21"/>
      <c r="I31" s="21">
        <v>1340652</v>
      </c>
      <c r="J31" s="21">
        <v>1340652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1340652</v>
      </c>
      <c r="X31" s="21">
        <v>1502193</v>
      </c>
      <c r="Y31" s="21">
        <v>-161541</v>
      </c>
      <c r="Z31" s="6">
        <v>-10.75</v>
      </c>
      <c r="AA31" s="28">
        <v>6008772</v>
      </c>
    </row>
    <row r="32" spans="1:27" ht="12.75">
      <c r="A32" s="59" t="s">
        <v>58</v>
      </c>
      <c r="B32" s="3"/>
      <c r="C32" s="25">
        <f aca="true" t="shared" si="5" ref="C32:Y32">SUM(C28:C31)</f>
        <v>347139907</v>
      </c>
      <c r="D32" s="25">
        <f>SUM(D28:D31)</f>
        <v>0</v>
      </c>
      <c r="E32" s="26">
        <f t="shared" si="5"/>
        <v>209954387</v>
      </c>
      <c r="F32" s="27">
        <f t="shared" si="5"/>
        <v>209954387</v>
      </c>
      <c r="G32" s="27">
        <f t="shared" si="5"/>
        <v>20994973</v>
      </c>
      <c r="H32" s="27">
        <f t="shared" si="5"/>
        <v>12324242</v>
      </c>
      <c r="I32" s="27">
        <f t="shared" si="5"/>
        <v>55589889</v>
      </c>
      <c r="J32" s="27">
        <f t="shared" si="5"/>
        <v>88909104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88909104</v>
      </c>
      <c r="X32" s="27">
        <f t="shared" si="5"/>
        <v>52488597</v>
      </c>
      <c r="Y32" s="27">
        <f t="shared" si="5"/>
        <v>36420507</v>
      </c>
      <c r="Z32" s="13">
        <f>+IF(X32&lt;&gt;0,+(Y32/X32)*100,0)</f>
        <v>69.38746524316511</v>
      </c>
      <c r="AA32" s="31">
        <f>SUM(AA28:AA31)</f>
        <v>209954387</v>
      </c>
    </row>
    <row r="33" spans="1:27" ht="12.75">
      <c r="A33" s="60" t="s">
        <v>59</v>
      </c>
      <c r="B33" s="3" t="s">
        <v>60</v>
      </c>
      <c r="C33" s="19">
        <v>102856476</v>
      </c>
      <c r="D33" s="19"/>
      <c r="E33" s="20">
        <v>112509990</v>
      </c>
      <c r="F33" s="21">
        <v>112509990</v>
      </c>
      <c r="G33" s="21">
        <v>3430059</v>
      </c>
      <c r="H33" s="21">
        <v>3819736</v>
      </c>
      <c r="I33" s="21">
        <v>22283728</v>
      </c>
      <c r="J33" s="21">
        <v>29533523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29533523</v>
      </c>
      <c r="X33" s="21">
        <v>28127499</v>
      </c>
      <c r="Y33" s="21">
        <v>1406024</v>
      </c>
      <c r="Z33" s="6">
        <v>5</v>
      </c>
      <c r="AA33" s="28">
        <v>112509990</v>
      </c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23501205</v>
      </c>
      <c r="D35" s="19"/>
      <c r="E35" s="20">
        <v>25435000</v>
      </c>
      <c r="F35" s="21">
        <v>25435000</v>
      </c>
      <c r="G35" s="21">
        <v>7000</v>
      </c>
      <c r="H35" s="21">
        <v>7000</v>
      </c>
      <c r="I35" s="21">
        <v>72910</v>
      </c>
      <c r="J35" s="21">
        <v>86910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86910</v>
      </c>
      <c r="X35" s="21">
        <v>6358749</v>
      </c>
      <c r="Y35" s="21">
        <v>-6271839</v>
      </c>
      <c r="Z35" s="6">
        <v>-98.63</v>
      </c>
      <c r="AA35" s="28">
        <v>25435000</v>
      </c>
    </row>
    <row r="36" spans="1:27" ht="12.75">
      <c r="A36" s="61" t="s">
        <v>64</v>
      </c>
      <c r="B36" s="10"/>
      <c r="C36" s="62">
        <f aca="true" t="shared" si="6" ref="C36:Y36">SUM(C32:C35)</f>
        <v>473497588</v>
      </c>
      <c r="D36" s="62">
        <f>SUM(D32:D35)</f>
        <v>0</v>
      </c>
      <c r="E36" s="63">
        <f t="shared" si="6"/>
        <v>347899377</v>
      </c>
      <c r="F36" s="64">
        <f t="shared" si="6"/>
        <v>347899377</v>
      </c>
      <c r="G36" s="64">
        <f t="shared" si="6"/>
        <v>24432032</v>
      </c>
      <c r="H36" s="64">
        <f t="shared" si="6"/>
        <v>16150978</v>
      </c>
      <c r="I36" s="64">
        <f t="shared" si="6"/>
        <v>77946527</v>
      </c>
      <c r="J36" s="64">
        <f t="shared" si="6"/>
        <v>118529537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118529537</v>
      </c>
      <c r="X36" s="64">
        <f t="shared" si="6"/>
        <v>86974845</v>
      </c>
      <c r="Y36" s="64">
        <f t="shared" si="6"/>
        <v>31554692</v>
      </c>
      <c r="Z36" s="65">
        <f>+IF(X36&lt;&gt;0,+(Y36/X36)*100,0)</f>
        <v>36.28025091622756</v>
      </c>
      <c r="AA36" s="66">
        <f>SUM(AA32:AA35)</f>
        <v>347899377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20171099</v>
      </c>
      <c r="F5" s="18">
        <f t="shared" si="0"/>
        <v>20171099</v>
      </c>
      <c r="G5" s="18">
        <f t="shared" si="0"/>
        <v>19043</v>
      </c>
      <c r="H5" s="18">
        <f t="shared" si="0"/>
        <v>1872997</v>
      </c>
      <c r="I5" s="18">
        <f t="shared" si="0"/>
        <v>4658163</v>
      </c>
      <c r="J5" s="18">
        <f t="shared" si="0"/>
        <v>6550203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6550203</v>
      </c>
      <c r="X5" s="18">
        <f t="shared" si="0"/>
        <v>4730274</v>
      </c>
      <c r="Y5" s="18">
        <f t="shared" si="0"/>
        <v>1819929</v>
      </c>
      <c r="Z5" s="4">
        <f>+IF(X5&lt;&gt;0,+(Y5/X5)*100,0)</f>
        <v>38.47407148084868</v>
      </c>
      <c r="AA5" s="16">
        <f>SUM(AA6:AA8)</f>
        <v>20171099</v>
      </c>
    </row>
    <row r="6" spans="1:27" ht="12.75">
      <c r="A6" s="5" t="s">
        <v>32</v>
      </c>
      <c r="B6" s="3"/>
      <c r="C6" s="19"/>
      <c r="D6" s="19"/>
      <c r="E6" s="20">
        <v>18780099</v>
      </c>
      <c r="F6" s="21">
        <v>18780099</v>
      </c>
      <c r="G6" s="21">
        <v>19043</v>
      </c>
      <c r="H6" s="21">
        <v>1872997</v>
      </c>
      <c r="I6" s="21">
        <v>4658163</v>
      </c>
      <c r="J6" s="21">
        <v>6550203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6550203</v>
      </c>
      <c r="X6" s="21">
        <v>4507524</v>
      </c>
      <c r="Y6" s="21">
        <v>2042679</v>
      </c>
      <c r="Z6" s="6">
        <v>45.32</v>
      </c>
      <c r="AA6" s="28">
        <v>18780099</v>
      </c>
    </row>
    <row r="7" spans="1:27" ht="12.75">
      <c r="A7" s="5" t="s">
        <v>33</v>
      </c>
      <c r="B7" s="3"/>
      <c r="C7" s="22"/>
      <c r="D7" s="22"/>
      <c r="E7" s="23">
        <v>400000</v>
      </c>
      <c r="F7" s="24">
        <v>400000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37500</v>
      </c>
      <c r="Y7" s="24">
        <v>-37500</v>
      </c>
      <c r="Z7" s="7">
        <v>-100</v>
      </c>
      <c r="AA7" s="29">
        <v>400000</v>
      </c>
    </row>
    <row r="8" spans="1:27" ht="12.75">
      <c r="A8" s="5" t="s">
        <v>34</v>
      </c>
      <c r="B8" s="3"/>
      <c r="C8" s="19"/>
      <c r="D8" s="19"/>
      <c r="E8" s="20">
        <v>991000</v>
      </c>
      <c r="F8" s="21">
        <v>991000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185250</v>
      </c>
      <c r="Y8" s="21">
        <v>-185250</v>
      </c>
      <c r="Z8" s="6">
        <v>-100</v>
      </c>
      <c r="AA8" s="28">
        <v>991000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75842536</v>
      </c>
      <c r="F9" s="18">
        <f t="shared" si="1"/>
        <v>75842536</v>
      </c>
      <c r="G9" s="18">
        <f t="shared" si="1"/>
        <v>284</v>
      </c>
      <c r="H9" s="18">
        <f t="shared" si="1"/>
        <v>0</v>
      </c>
      <c r="I9" s="18">
        <f t="shared" si="1"/>
        <v>284</v>
      </c>
      <c r="J9" s="18">
        <f t="shared" si="1"/>
        <v>568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568</v>
      </c>
      <c r="X9" s="18">
        <f t="shared" si="1"/>
        <v>18960630</v>
      </c>
      <c r="Y9" s="18">
        <f t="shared" si="1"/>
        <v>-18960062</v>
      </c>
      <c r="Z9" s="4">
        <f>+IF(X9&lt;&gt;0,+(Y9/X9)*100,0)</f>
        <v>-99.99700431894932</v>
      </c>
      <c r="AA9" s="30">
        <f>SUM(AA10:AA14)</f>
        <v>75842536</v>
      </c>
    </row>
    <row r="10" spans="1:27" ht="12.75">
      <c r="A10" s="5" t="s">
        <v>36</v>
      </c>
      <c r="B10" s="3"/>
      <c r="C10" s="19"/>
      <c r="D10" s="19"/>
      <c r="E10" s="20">
        <v>11741261</v>
      </c>
      <c r="F10" s="21">
        <v>11741261</v>
      </c>
      <c r="G10" s="21">
        <v>284</v>
      </c>
      <c r="H10" s="21"/>
      <c r="I10" s="21">
        <v>284</v>
      </c>
      <c r="J10" s="21">
        <v>568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568</v>
      </c>
      <c r="X10" s="21">
        <v>2935314</v>
      </c>
      <c r="Y10" s="21">
        <v>-2934746</v>
      </c>
      <c r="Z10" s="6">
        <v>-99.98</v>
      </c>
      <c r="AA10" s="28">
        <v>11741261</v>
      </c>
    </row>
    <row r="11" spans="1:27" ht="12.75">
      <c r="A11" s="5" t="s">
        <v>37</v>
      </c>
      <c r="B11" s="3"/>
      <c r="C11" s="19"/>
      <c r="D11" s="19"/>
      <c r="E11" s="20">
        <v>8605840</v>
      </c>
      <c r="F11" s="21">
        <v>8605840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2151459</v>
      </c>
      <c r="Y11" s="21">
        <v>-2151459</v>
      </c>
      <c r="Z11" s="6">
        <v>-100</v>
      </c>
      <c r="AA11" s="28">
        <v>8605840</v>
      </c>
    </row>
    <row r="12" spans="1:27" ht="12.75">
      <c r="A12" s="5" t="s">
        <v>38</v>
      </c>
      <c r="B12" s="3"/>
      <c r="C12" s="19"/>
      <c r="D12" s="19"/>
      <c r="E12" s="20">
        <v>2814100</v>
      </c>
      <c r="F12" s="21">
        <v>2814100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703524</v>
      </c>
      <c r="Y12" s="21">
        <v>-703524</v>
      </c>
      <c r="Z12" s="6">
        <v>-100</v>
      </c>
      <c r="AA12" s="28">
        <v>2814100</v>
      </c>
    </row>
    <row r="13" spans="1:27" ht="12.75">
      <c r="A13" s="5" t="s">
        <v>39</v>
      </c>
      <c r="B13" s="3"/>
      <c r="C13" s="19"/>
      <c r="D13" s="19"/>
      <c r="E13" s="20">
        <v>52681335</v>
      </c>
      <c r="F13" s="21">
        <v>52681335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13170333</v>
      </c>
      <c r="Y13" s="21">
        <v>-13170333</v>
      </c>
      <c r="Z13" s="6">
        <v>-100</v>
      </c>
      <c r="AA13" s="28">
        <v>52681335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46384500</v>
      </c>
      <c r="F15" s="18">
        <f t="shared" si="2"/>
        <v>46384500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8245626</v>
      </c>
      <c r="Y15" s="18">
        <f t="shared" si="2"/>
        <v>-8245626</v>
      </c>
      <c r="Z15" s="4">
        <f>+IF(X15&lt;&gt;0,+(Y15/X15)*100,0)</f>
        <v>-100</v>
      </c>
      <c r="AA15" s="30">
        <f>SUM(AA16:AA18)</f>
        <v>46384500</v>
      </c>
    </row>
    <row r="16" spans="1:27" ht="12.75">
      <c r="A16" s="5" t="s">
        <v>42</v>
      </c>
      <c r="B16" s="3"/>
      <c r="C16" s="19"/>
      <c r="D16" s="19"/>
      <c r="E16" s="20">
        <v>10502000</v>
      </c>
      <c r="F16" s="21">
        <v>10502000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150000</v>
      </c>
      <c r="Y16" s="21">
        <v>-150000</v>
      </c>
      <c r="Z16" s="6">
        <v>-100</v>
      </c>
      <c r="AA16" s="28">
        <v>10502000</v>
      </c>
    </row>
    <row r="17" spans="1:27" ht="12.75">
      <c r="A17" s="5" t="s">
        <v>43</v>
      </c>
      <c r="B17" s="3"/>
      <c r="C17" s="19"/>
      <c r="D17" s="19"/>
      <c r="E17" s="20">
        <v>35882500</v>
      </c>
      <c r="F17" s="21">
        <v>35882500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8095626</v>
      </c>
      <c r="Y17" s="21">
        <v>-8095626</v>
      </c>
      <c r="Z17" s="6">
        <v>-100</v>
      </c>
      <c r="AA17" s="28">
        <v>35882500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4030000</v>
      </c>
      <c r="F19" s="18">
        <f t="shared" si="3"/>
        <v>4030000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1007499</v>
      </c>
      <c r="Y19" s="18">
        <f t="shared" si="3"/>
        <v>-1007499</v>
      </c>
      <c r="Z19" s="4">
        <f>+IF(X19&lt;&gt;0,+(Y19/X19)*100,0)</f>
        <v>-100</v>
      </c>
      <c r="AA19" s="30">
        <f>SUM(AA20:AA23)</f>
        <v>4030000</v>
      </c>
    </row>
    <row r="20" spans="1:27" ht="12.75">
      <c r="A20" s="5" t="s">
        <v>46</v>
      </c>
      <c r="B20" s="3"/>
      <c r="C20" s="19"/>
      <c r="D20" s="19"/>
      <c r="E20" s="20">
        <v>4030000</v>
      </c>
      <c r="F20" s="21">
        <v>4030000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1007499</v>
      </c>
      <c r="Y20" s="21">
        <v>-1007499</v>
      </c>
      <c r="Z20" s="6">
        <v>-100</v>
      </c>
      <c r="AA20" s="28">
        <v>4030000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146428135</v>
      </c>
      <c r="F25" s="53">
        <f t="shared" si="4"/>
        <v>146428135</v>
      </c>
      <c r="G25" s="53">
        <f t="shared" si="4"/>
        <v>19327</v>
      </c>
      <c r="H25" s="53">
        <f t="shared" si="4"/>
        <v>1872997</v>
      </c>
      <c r="I25" s="53">
        <f t="shared" si="4"/>
        <v>4658447</v>
      </c>
      <c r="J25" s="53">
        <f t="shared" si="4"/>
        <v>6550771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6550771</v>
      </c>
      <c r="X25" s="53">
        <f t="shared" si="4"/>
        <v>32944029</v>
      </c>
      <c r="Y25" s="53">
        <f t="shared" si="4"/>
        <v>-26393258</v>
      </c>
      <c r="Z25" s="54">
        <f>+IF(X25&lt;&gt;0,+(Y25/X25)*100,0)</f>
        <v>-80.11545278812133</v>
      </c>
      <c r="AA25" s="55">
        <f>+AA5+AA9+AA15+AA19+AA24</f>
        <v>146428135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57816601</v>
      </c>
      <c r="F28" s="21">
        <v>57816601</v>
      </c>
      <c r="G28" s="21">
        <v>1708</v>
      </c>
      <c r="H28" s="21">
        <v>1605183</v>
      </c>
      <c r="I28" s="21">
        <v>3563038</v>
      </c>
      <c r="J28" s="21">
        <v>5169929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5169929</v>
      </c>
      <c r="X28" s="21">
        <v>11103699</v>
      </c>
      <c r="Y28" s="21">
        <v>-5933770</v>
      </c>
      <c r="Z28" s="6">
        <v>-53.44</v>
      </c>
      <c r="AA28" s="19">
        <v>57816601</v>
      </c>
    </row>
    <row r="29" spans="1:27" ht="12.75">
      <c r="A29" s="57" t="s">
        <v>55</v>
      </c>
      <c r="B29" s="3"/>
      <c r="C29" s="19"/>
      <c r="D29" s="19"/>
      <c r="E29" s="20">
        <v>68681534</v>
      </c>
      <c r="F29" s="21">
        <v>68681534</v>
      </c>
      <c r="G29" s="21">
        <v>5498</v>
      </c>
      <c r="H29" s="21">
        <v>267814</v>
      </c>
      <c r="I29" s="21">
        <v>662117</v>
      </c>
      <c r="J29" s="21">
        <v>935429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935429</v>
      </c>
      <c r="X29" s="21">
        <v>17170335</v>
      </c>
      <c r="Y29" s="21">
        <v>-16234906</v>
      </c>
      <c r="Z29" s="6">
        <v>-94.55</v>
      </c>
      <c r="AA29" s="28">
        <v>68681534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126498135</v>
      </c>
      <c r="F32" s="27">
        <f t="shared" si="5"/>
        <v>126498135</v>
      </c>
      <c r="G32" s="27">
        <f t="shared" si="5"/>
        <v>7206</v>
      </c>
      <c r="H32" s="27">
        <f t="shared" si="5"/>
        <v>1872997</v>
      </c>
      <c r="I32" s="27">
        <f t="shared" si="5"/>
        <v>4225155</v>
      </c>
      <c r="J32" s="27">
        <f t="shared" si="5"/>
        <v>6105358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6105358</v>
      </c>
      <c r="X32" s="27">
        <f t="shared" si="5"/>
        <v>28274034</v>
      </c>
      <c r="Y32" s="27">
        <f t="shared" si="5"/>
        <v>-22168676</v>
      </c>
      <c r="Z32" s="13">
        <f>+IF(X32&lt;&gt;0,+(Y32/X32)*100,0)</f>
        <v>-78.40648419677221</v>
      </c>
      <c r="AA32" s="31">
        <f>SUM(AA28:AA31)</f>
        <v>126498135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19930000</v>
      </c>
      <c r="F35" s="21">
        <v>19930000</v>
      </c>
      <c r="G35" s="21">
        <v>12121</v>
      </c>
      <c r="H35" s="21"/>
      <c r="I35" s="21">
        <v>433292</v>
      </c>
      <c r="J35" s="21">
        <v>445413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445413</v>
      </c>
      <c r="X35" s="21">
        <v>4670001</v>
      </c>
      <c r="Y35" s="21">
        <v>-4224588</v>
      </c>
      <c r="Z35" s="6">
        <v>-90.46</v>
      </c>
      <c r="AA35" s="28">
        <v>19930000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146428135</v>
      </c>
      <c r="F36" s="64">
        <f t="shared" si="6"/>
        <v>146428135</v>
      </c>
      <c r="G36" s="64">
        <f t="shared" si="6"/>
        <v>19327</v>
      </c>
      <c r="H36" s="64">
        <f t="shared" si="6"/>
        <v>1872997</v>
      </c>
      <c r="I36" s="64">
        <f t="shared" si="6"/>
        <v>4658447</v>
      </c>
      <c r="J36" s="64">
        <f t="shared" si="6"/>
        <v>6550771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6550771</v>
      </c>
      <c r="X36" s="64">
        <f t="shared" si="6"/>
        <v>32944035</v>
      </c>
      <c r="Y36" s="64">
        <f t="shared" si="6"/>
        <v>-26393264</v>
      </c>
      <c r="Z36" s="65">
        <f>+IF(X36&lt;&gt;0,+(Y36/X36)*100,0)</f>
        <v>-80.11545640963531</v>
      </c>
      <c r="AA36" s="66">
        <f>SUM(AA32:AA35)</f>
        <v>146428135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2122750</v>
      </c>
      <c r="D5" s="16">
        <f>SUM(D6:D8)</f>
        <v>0</v>
      </c>
      <c r="E5" s="17">
        <f t="shared" si="0"/>
        <v>3050000</v>
      </c>
      <c r="F5" s="18">
        <f t="shared" si="0"/>
        <v>3050000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3050000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1595822</v>
      </c>
      <c r="D7" s="22"/>
      <c r="E7" s="23">
        <v>150000</v>
      </c>
      <c r="F7" s="24">
        <v>150000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150000</v>
      </c>
    </row>
    <row r="8" spans="1:27" ht="12.75">
      <c r="A8" s="5" t="s">
        <v>34</v>
      </c>
      <c r="B8" s="3"/>
      <c r="C8" s="19">
        <v>526928</v>
      </c>
      <c r="D8" s="19"/>
      <c r="E8" s="20">
        <v>2900000</v>
      </c>
      <c r="F8" s="21">
        <v>2900000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2900000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31367698</v>
      </c>
      <c r="D15" s="16">
        <f>SUM(D16:D18)</f>
        <v>0</v>
      </c>
      <c r="E15" s="17">
        <f t="shared" si="2"/>
        <v>32675000</v>
      </c>
      <c r="F15" s="18">
        <f t="shared" si="2"/>
        <v>32675000</v>
      </c>
      <c r="G15" s="18">
        <f t="shared" si="2"/>
        <v>3182282</v>
      </c>
      <c r="H15" s="18">
        <f t="shared" si="2"/>
        <v>657771</v>
      </c>
      <c r="I15" s="18">
        <f t="shared" si="2"/>
        <v>1380458</v>
      </c>
      <c r="J15" s="18">
        <f t="shared" si="2"/>
        <v>5220511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5220511</v>
      </c>
      <c r="X15" s="18">
        <f t="shared" si="2"/>
        <v>4627109</v>
      </c>
      <c r="Y15" s="18">
        <f t="shared" si="2"/>
        <v>593402</v>
      </c>
      <c r="Z15" s="4">
        <f>+IF(X15&lt;&gt;0,+(Y15/X15)*100,0)</f>
        <v>12.824465557219423</v>
      </c>
      <c r="AA15" s="30">
        <f>SUM(AA16:AA18)</f>
        <v>32675000</v>
      </c>
    </row>
    <row r="16" spans="1:27" ht="12.75">
      <c r="A16" s="5" t="s">
        <v>42</v>
      </c>
      <c r="B16" s="3"/>
      <c r="C16" s="19"/>
      <c r="D16" s="19"/>
      <c r="E16" s="20">
        <v>4500000</v>
      </c>
      <c r="F16" s="21">
        <v>4500000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4500000</v>
      </c>
    </row>
    <row r="17" spans="1:27" ht="12.75">
      <c r="A17" s="5" t="s">
        <v>43</v>
      </c>
      <c r="B17" s="3"/>
      <c r="C17" s="19">
        <v>31367698</v>
      </c>
      <c r="D17" s="19"/>
      <c r="E17" s="20">
        <v>28175000</v>
      </c>
      <c r="F17" s="21">
        <v>28175000</v>
      </c>
      <c r="G17" s="21">
        <v>3182282</v>
      </c>
      <c r="H17" s="21">
        <v>657771</v>
      </c>
      <c r="I17" s="21">
        <v>1380458</v>
      </c>
      <c r="J17" s="21">
        <v>5220511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5220511</v>
      </c>
      <c r="X17" s="21">
        <v>4627109</v>
      </c>
      <c r="Y17" s="21">
        <v>593402</v>
      </c>
      <c r="Z17" s="6">
        <v>12.82</v>
      </c>
      <c r="AA17" s="28">
        <v>28175000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9500000</v>
      </c>
      <c r="F19" s="18">
        <f t="shared" si="3"/>
        <v>9500000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9500000</v>
      </c>
    </row>
    <row r="20" spans="1:27" ht="12.75">
      <c r="A20" s="5" t="s">
        <v>46</v>
      </c>
      <c r="B20" s="3"/>
      <c r="C20" s="19"/>
      <c r="D20" s="19"/>
      <c r="E20" s="20">
        <v>5000000</v>
      </c>
      <c r="F20" s="21">
        <v>5000000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5000000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4500000</v>
      </c>
      <c r="F23" s="21">
        <v>4500000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4500000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33490448</v>
      </c>
      <c r="D25" s="51">
        <f>+D5+D9+D15+D19+D24</f>
        <v>0</v>
      </c>
      <c r="E25" s="52">
        <f t="shared" si="4"/>
        <v>45225000</v>
      </c>
      <c r="F25" s="53">
        <f t="shared" si="4"/>
        <v>45225000</v>
      </c>
      <c r="G25" s="53">
        <f t="shared" si="4"/>
        <v>3182282</v>
      </c>
      <c r="H25" s="53">
        <f t="shared" si="4"/>
        <v>657771</v>
      </c>
      <c r="I25" s="53">
        <f t="shared" si="4"/>
        <v>1380458</v>
      </c>
      <c r="J25" s="53">
        <f t="shared" si="4"/>
        <v>5220511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5220511</v>
      </c>
      <c r="X25" s="53">
        <f t="shared" si="4"/>
        <v>4627109</v>
      </c>
      <c r="Y25" s="53">
        <f t="shared" si="4"/>
        <v>593402</v>
      </c>
      <c r="Z25" s="54">
        <f>+IF(X25&lt;&gt;0,+(Y25/X25)*100,0)</f>
        <v>12.824465557219423</v>
      </c>
      <c r="AA25" s="55">
        <f>+AA5+AA9+AA15+AA19+AA24</f>
        <v>45225000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31525000</v>
      </c>
      <c r="F28" s="21">
        <v>31525000</v>
      </c>
      <c r="G28" s="21">
        <v>2931282</v>
      </c>
      <c r="H28" s="21">
        <v>657771</v>
      </c>
      <c r="I28" s="21">
        <v>442516</v>
      </c>
      <c r="J28" s="21">
        <v>4031569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4031569</v>
      </c>
      <c r="X28" s="21"/>
      <c r="Y28" s="21">
        <v>4031569</v>
      </c>
      <c r="Z28" s="6"/>
      <c r="AA28" s="19">
        <v>31525000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31525000</v>
      </c>
      <c r="F32" s="27">
        <f t="shared" si="5"/>
        <v>31525000</v>
      </c>
      <c r="G32" s="27">
        <f t="shared" si="5"/>
        <v>2931282</v>
      </c>
      <c r="H32" s="27">
        <f t="shared" si="5"/>
        <v>657771</v>
      </c>
      <c r="I32" s="27">
        <f t="shared" si="5"/>
        <v>442516</v>
      </c>
      <c r="J32" s="27">
        <f t="shared" si="5"/>
        <v>4031569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4031569</v>
      </c>
      <c r="X32" s="27">
        <f t="shared" si="5"/>
        <v>0</v>
      </c>
      <c r="Y32" s="27">
        <f t="shared" si="5"/>
        <v>4031569</v>
      </c>
      <c r="Z32" s="13">
        <f>+IF(X32&lt;&gt;0,+(Y32/X32)*100,0)</f>
        <v>0</v>
      </c>
      <c r="AA32" s="31">
        <f>SUM(AA28:AA31)</f>
        <v>31525000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33490448</v>
      </c>
      <c r="D35" s="19"/>
      <c r="E35" s="20">
        <v>13700000</v>
      </c>
      <c r="F35" s="21">
        <v>13700000</v>
      </c>
      <c r="G35" s="21">
        <v>251000</v>
      </c>
      <c r="H35" s="21"/>
      <c r="I35" s="21">
        <v>937942</v>
      </c>
      <c r="J35" s="21">
        <v>1188942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1188942</v>
      </c>
      <c r="X35" s="21"/>
      <c r="Y35" s="21">
        <v>1188942</v>
      </c>
      <c r="Z35" s="6"/>
      <c r="AA35" s="28">
        <v>13700000</v>
      </c>
    </row>
    <row r="36" spans="1:27" ht="12.75">
      <c r="A36" s="61" t="s">
        <v>64</v>
      </c>
      <c r="B36" s="10"/>
      <c r="C36" s="62">
        <f aca="true" t="shared" si="6" ref="C36:Y36">SUM(C32:C35)</f>
        <v>33490448</v>
      </c>
      <c r="D36" s="62">
        <f>SUM(D32:D35)</f>
        <v>0</v>
      </c>
      <c r="E36" s="63">
        <f t="shared" si="6"/>
        <v>45225000</v>
      </c>
      <c r="F36" s="64">
        <f t="shared" si="6"/>
        <v>45225000</v>
      </c>
      <c r="G36" s="64">
        <f t="shared" si="6"/>
        <v>3182282</v>
      </c>
      <c r="H36" s="64">
        <f t="shared" si="6"/>
        <v>657771</v>
      </c>
      <c r="I36" s="64">
        <f t="shared" si="6"/>
        <v>1380458</v>
      </c>
      <c r="J36" s="64">
        <f t="shared" si="6"/>
        <v>5220511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5220511</v>
      </c>
      <c r="X36" s="64">
        <f t="shared" si="6"/>
        <v>0</v>
      </c>
      <c r="Y36" s="64">
        <f t="shared" si="6"/>
        <v>5220511</v>
      </c>
      <c r="Z36" s="65">
        <f>+IF(X36&lt;&gt;0,+(Y36/X36)*100,0)</f>
        <v>0</v>
      </c>
      <c r="AA36" s="66">
        <f>SUM(AA32:AA35)</f>
        <v>45225000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3109737</v>
      </c>
      <c r="D5" s="16">
        <f>SUM(D6:D8)</f>
        <v>0</v>
      </c>
      <c r="E5" s="17">
        <f t="shared" si="0"/>
        <v>2270000</v>
      </c>
      <c r="F5" s="18">
        <f t="shared" si="0"/>
        <v>2270000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2270000</v>
      </c>
      <c r="Y5" s="18">
        <f t="shared" si="0"/>
        <v>-2270000</v>
      </c>
      <c r="Z5" s="4">
        <f>+IF(X5&lt;&gt;0,+(Y5/X5)*100,0)</f>
        <v>-100</v>
      </c>
      <c r="AA5" s="16">
        <f>SUM(AA6:AA8)</f>
        <v>2270000</v>
      </c>
    </row>
    <row r="6" spans="1:27" ht="12.75">
      <c r="A6" s="5" t="s">
        <v>32</v>
      </c>
      <c r="B6" s="3"/>
      <c r="C6" s="19">
        <v>260122</v>
      </c>
      <c r="D6" s="19"/>
      <c r="E6" s="20">
        <v>900000</v>
      </c>
      <c r="F6" s="21">
        <v>900000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900000</v>
      </c>
      <c r="Y6" s="21">
        <v>-900000</v>
      </c>
      <c r="Z6" s="6">
        <v>-100</v>
      </c>
      <c r="AA6" s="28">
        <v>900000</v>
      </c>
    </row>
    <row r="7" spans="1:27" ht="12.75">
      <c r="A7" s="5" t="s">
        <v>33</v>
      </c>
      <c r="B7" s="3"/>
      <c r="C7" s="22">
        <v>1178005</v>
      </c>
      <c r="D7" s="22"/>
      <c r="E7" s="23">
        <v>350000</v>
      </c>
      <c r="F7" s="24">
        <v>350000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350000</v>
      </c>
      <c r="Y7" s="24">
        <v>-350000</v>
      </c>
      <c r="Z7" s="7">
        <v>-100</v>
      </c>
      <c r="AA7" s="29">
        <v>350000</v>
      </c>
    </row>
    <row r="8" spans="1:27" ht="12.75">
      <c r="A8" s="5" t="s">
        <v>34</v>
      </c>
      <c r="B8" s="3"/>
      <c r="C8" s="19">
        <v>1671610</v>
      </c>
      <c r="D8" s="19"/>
      <c r="E8" s="20">
        <v>1020000</v>
      </c>
      <c r="F8" s="21">
        <v>1020000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1020000</v>
      </c>
      <c r="Y8" s="21">
        <v>-1020000</v>
      </c>
      <c r="Z8" s="6">
        <v>-100</v>
      </c>
      <c r="AA8" s="28">
        <v>1020000</v>
      </c>
    </row>
    <row r="9" spans="1:27" ht="12.75">
      <c r="A9" s="2" t="s">
        <v>35</v>
      </c>
      <c r="B9" s="3"/>
      <c r="C9" s="16">
        <f aca="true" t="shared" si="1" ref="C9:Y9">SUM(C10:C14)</f>
        <v>13226848</v>
      </c>
      <c r="D9" s="16">
        <f>SUM(D10:D14)</f>
        <v>0</v>
      </c>
      <c r="E9" s="17">
        <f t="shared" si="1"/>
        <v>19173503</v>
      </c>
      <c r="F9" s="18">
        <f t="shared" si="1"/>
        <v>19173503</v>
      </c>
      <c r="G9" s="18">
        <f t="shared" si="1"/>
        <v>0</v>
      </c>
      <c r="H9" s="18">
        <f t="shared" si="1"/>
        <v>1105275</v>
      </c>
      <c r="I9" s="18">
        <f t="shared" si="1"/>
        <v>1606020</v>
      </c>
      <c r="J9" s="18">
        <f t="shared" si="1"/>
        <v>2711295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2711295</v>
      </c>
      <c r="X9" s="18">
        <f t="shared" si="1"/>
        <v>12776895</v>
      </c>
      <c r="Y9" s="18">
        <f t="shared" si="1"/>
        <v>-10065600</v>
      </c>
      <c r="Z9" s="4">
        <f>+IF(X9&lt;&gt;0,+(Y9/X9)*100,0)</f>
        <v>-78.77970351951706</v>
      </c>
      <c r="AA9" s="30">
        <f>SUM(AA10:AA14)</f>
        <v>19173503</v>
      </c>
    </row>
    <row r="10" spans="1:27" ht="12.75">
      <c r="A10" s="5" t="s">
        <v>36</v>
      </c>
      <c r="B10" s="3"/>
      <c r="C10" s="19">
        <v>13226848</v>
      </c>
      <c r="D10" s="19"/>
      <c r="E10" s="20">
        <v>18173503</v>
      </c>
      <c r="F10" s="21">
        <v>18173503</v>
      </c>
      <c r="G10" s="21"/>
      <c r="H10" s="21">
        <v>1105275</v>
      </c>
      <c r="I10" s="21">
        <v>1606020</v>
      </c>
      <c r="J10" s="21">
        <v>2711295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2711295</v>
      </c>
      <c r="X10" s="21">
        <v>12776895</v>
      </c>
      <c r="Y10" s="21">
        <v>-10065600</v>
      </c>
      <c r="Z10" s="6">
        <v>-78.78</v>
      </c>
      <c r="AA10" s="28">
        <v>18173503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1000000</v>
      </c>
      <c r="F12" s="21">
        <v>1000000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1000000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65313562</v>
      </c>
      <c r="D15" s="16">
        <f>SUM(D16:D18)</f>
        <v>0</v>
      </c>
      <c r="E15" s="17">
        <f t="shared" si="2"/>
        <v>44468845</v>
      </c>
      <c r="F15" s="18">
        <f t="shared" si="2"/>
        <v>44468845</v>
      </c>
      <c r="G15" s="18">
        <f t="shared" si="2"/>
        <v>0</v>
      </c>
      <c r="H15" s="18">
        <f t="shared" si="2"/>
        <v>2499484</v>
      </c>
      <c r="I15" s="18">
        <f t="shared" si="2"/>
        <v>3249275</v>
      </c>
      <c r="J15" s="18">
        <f t="shared" si="2"/>
        <v>5748759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5748759</v>
      </c>
      <c r="X15" s="18">
        <f t="shared" si="2"/>
        <v>38309348</v>
      </c>
      <c r="Y15" s="18">
        <f t="shared" si="2"/>
        <v>-32560589</v>
      </c>
      <c r="Z15" s="4">
        <f>+IF(X15&lt;&gt;0,+(Y15/X15)*100,0)</f>
        <v>-84.99384797673926</v>
      </c>
      <c r="AA15" s="30">
        <f>SUM(AA16:AA18)</f>
        <v>44468845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>
        <v>2499484</v>
      </c>
      <c r="I16" s="21">
        <v>3249275</v>
      </c>
      <c r="J16" s="21">
        <v>5748759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5748759</v>
      </c>
      <c r="X16" s="21"/>
      <c r="Y16" s="21">
        <v>5748759</v>
      </c>
      <c r="Z16" s="6"/>
      <c r="AA16" s="28"/>
    </row>
    <row r="17" spans="1:27" ht="12.75">
      <c r="A17" s="5" t="s">
        <v>43</v>
      </c>
      <c r="B17" s="3"/>
      <c r="C17" s="19">
        <v>65313562</v>
      </c>
      <c r="D17" s="19"/>
      <c r="E17" s="20">
        <v>44468845</v>
      </c>
      <c r="F17" s="21">
        <v>44468845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38309348</v>
      </c>
      <c r="Y17" s="21">
        <v>-38309348</v>
      </c>
      <c r="Z17" s="6">
        <v>-100</v>
      </c>
      <c r="AA17" s="28">
        <v>44468845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81650147</v>
      </c>
      <c r="D25" s="51">
        <f>+D5+D9+D15+D19+D24</f>
        <v>0</v>
      </c>
      <c r="E25" s="52">
        <f t="shared" si="4"/>
        <v>65912348</v>
      </c>
      <c r="F25" s="53">
        <f t="shared" si="4"/>
        <v>65912348</v>
      </c>
      <c r="G25" s="53">
        <f t="shared" si="4"/>
        <v>0</v>
      </c>
      <c r="H25" s="53">
        <f t="shared" si="4"/>
        <v>3604759</v>
      </c>
      <c r="I25" s="53">
        <f t="shared" si="4"/>
        <v>4855295</v>
      </c>
      <c r="J25" s="53">
        <f t="shared" si="4"/>
        <v>8460054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8460054</v>
      </c>
      <c r="X25" s="53">
        <f t="shared" si="4"/>
        <v>53356243</v>
      </c>
      <c r="Y25" s="53">
        <f t="shared" si="4"/>
        <v>-44896189</v>
      </c>
      <c r="Z25" s="54">
        <f>+IF(X25&lt;&gt;0,+(Y25/X25)*100,0)</f>
        <v>-84.14420970382042</v>
      </c>
      <c r="AA25" s="55">
        <f>+AA5+AA9+AA15+AA19+AA24</f>
        <v>65912348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48332542</v>
      </c>
      <c r="D28" s="19"/>
      <c r="E28" s="20">
        <v>24705756</v>
      </c>
      <c r="F28" s="21">
        <v>24705756</v>
      </c>
      <c r="G28" s="21"/>
      <c r="H28" s="21">
        <v>2860639</v>
      </c>
      <c r="I28" s="21">
        <v>4756876</v>
      </c>
      <c r="J28" s="21">
        <v>7617515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7617515</v>
      </c>
      <c r="X28" s="21">
        <v>17568542</v>
      </c>
      <c r="Y28" s="21">
        <v>-9951027</v>
      </c>
      <c r="Z28" s="6">
        <v>-56.64</v>
      </c>
      <c r="AA28" s="19">
        <v>24705756</v>
      </c>
    </row>
    <row r="29" spans="1:27" ht="12.75">
      <c r="A29" s="57" t="s">
        <v>55</v>
      </c>
      <c r="B29" s="3"/>
      <c r="C29" s="19">
        <v>28603705</v>
      </c>
      <c r="D29" s="19"/>
      <c r="E29" s="20">
        <v>29999999</v>
      </c>
      <c r="F29" s="21">
        <v>29999999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29999999</v>
      </c>
      <c r="Y29" s="21">
        <v>-29999999</v>
      </c>
      <c r="Z29" s="6">
        <v>-100</v>
      </c>
      <c r="AA29" s="28">
        <v>29999999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76936247</v>
      </c>
      <c r="D32" s="25">
        <f>SUM(D28:D31)</f>
        <v>0</v>
      </c>
      <c r="E32" s="26">
        <f t="shared" si="5"/>
        <v>54705755</v>
      </c>
      <c r="F32" s="27">
        <f t="shared" si="5"/>
        <v>54705755</v>
      </c>
      <c r="G32" s="27">
        <f t="shared" si="5"/>
        <v>0</v>
      </c>
      <c r="H32" s="27">
        <f t="shared" si="5"/>
        <v>2860639</v>
      </c>
      <c r="I32" s="27">
        <f t="shared" si="5"/>
        <v>4756876</v>
      </c>
      <c r="J32" s="27">
        <f t="shared" si="5"/>
        <v>7617515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7617515</v>
      </c>
      <c r="X32" s="27">
        <f t="shared" si="5"/>
        <v>47568541</v>
      </c>
      <c r="Y32" s="27">
        <f t="shared" si="5"/>
        <v>-39951026</v>
      </c>
      <c r="Z32" s="13">
        <f>+IF(X32&lt;&gt;0,+(Y32/X32)*100,0)</f>
        <v>-83.98623367489871</v>
      </c>
      <c r="AA32" s="31">
        <f>SUM(AA28:AA31)</f>
        <v>54705755</v>
      </c>
    </row>
    <row r="33" spans="1:27" ht="12.75">
      <c r="A33" s="60" t="s">
        <v>59</v>
      </c>
      <c r="B33" s="3" t="s">
        <v>60</v>
      </c>
      <c r="C33" s="19">
        <v>294666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4419234</v>
      </c>
      <c r="D35" s="19"/>
      <c r="E35" s="20">
        <v>11206593</v>
      </c>
      <c r="F35" s="21">
        <v>11206593</v>
      </c>
      <c r="G35" s="21"/>
      <c r="H35" s="21">
        <v>744120</v>
      </c>
      <c r="I35" s="21">
        <v>98419</v>
      </c>
      <c r="J35" s="21">
        <v>842539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842539</v>
      </c>
      <c r="X35" s="21">
        <v>5787702</v>
      </c>
      <c r="Y35" s="21">
        <v>-4945163</v>
      </c>
      <c r="Z35" s="6">
        <v>-85.44</v>
      </c>
      <c r="AA35" s="28">
        <v>11206593</v>
      </c>
    </row>
    <row r="36" spans="1:27" ht="12.75">
      <c r="A36" s="61" t="s">
        <v>64</v>
      </c>
      <c r="B36" s="10"/>
      <c r="C36" s="62">
        <f aca="true" t="shared" si="6" ref="C36:Y36">SUM(C32:C35)</f>
        <v>81650147</v>
      </c>
      <c r="D36" s="62">
        <f>SUM(D32:D35)</f>
        <v>0</v>
      </c>
      <c r="E36" s="63">
        <f t="shared" si="6"/>
        <v>65912348</v>
      </c>
      <c r="F36" s="64">
        <f t="shared" si="6"/>
        <v>65912348</v>
      </c>
      <c r="G36" s="64">
        <f t="shared" si="6"/>
        <v>0</v>
      </c>
      <c r="H36" s="64">
        <f t="shared" si="6"/>
        <v>3604759</v>
      </c>
      <c r="I36" s="64">
        <f t="shared" si="6"/>
        <v>4855295</v>
      </c>
      <c r="J36" s="64">
        <f t="shared" si="6"/>
        <v>8460054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8460054</v>
      </c>
      <c r="X36" s="64">
        <f t="shared" si="6"/>
        <v>53356243</v>
      </c>
      <c r="Y36" s="64">
        <f t="shared" si="6"/>
        <v>-44896189</v>
      </c>
      <c r="Z36" s="65">
        <f>+IF(X36&lt;&gt;0,+(Y36/X36)*100,0)</f>
        <v>-84.14420970382042</v>
      </c>
      <c r="AA36" s="66">
        <f>SUM(AA32:AA35)</f>
        <v>65912348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3959501</v>
      </c>
      <c r="D5" s="16">
        <f>SUM(D6:D8)</f>
        <v>0</v>
      </c>
      <c r="E5" s="17">
        <f t="shared" si="0"/>
        <v>3657000</v>
      </c>
      <c r="F5" s="18">
        <f t="shared" si="0"/>
        <v>3657000</v>
      </c>
      <c r="G5" s="18">
        <f t="shared" si="0"/>
        <v>0</v>
      </c>
      <c r="H5" s="18">
        <f t="shared" si="0"/>
        <v>25792</v>
      </c>
      <c r="I5" s="18">
        <f t="shared" si="0"/>
        <v>33725</v>
      </c>
      <c r="J5" s="18">
        <f t="shared" si="0"/>
        <v>59517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59517</v>
      </c>
      <c r="X5" s="18">
        <f t="shared" si="0"/>
        <v>40000</v>
      </c>
      <c r="Y5" s="18">
        <f t="shared" si="0"/>
        <v>19517</v>
      </c>
      <c r="Z5" s="4">
        <f>+IF(X5&lt;&gt;0,+(Y5/X5)*100,0)</f>
        <v>48.7925</v>
      </c>
      <c r="AA5" s="16">
        <f>SUM(AA6:AA8)</f>
        <v>3657000</v>
      </c>
    </row>
    <row r="6" spans="1:27" ht="12.75">
      <c r="A6" s="5" t="s">
        <v>32</v>
      </c>
      <c r="B6" s="3"/>
      <c r="C6" s="19">
        <v>64148</v>
      </c>
      <c r="D6" s="19"/>
      <c r="E6" s="20">
        <v>2100000</v>
      </c>
      <c r="F6" s="21">
        <v>2100000</v>
      </c>
      <c r="G6" s="21"/>
      <c r="H6" s="21"/>
      <c r="I6" s="21">
        <v>8124</v>
      </c>
      <c r="J6" s="21">
        <v>8124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8124</v>
      </c>
      <c r="X6" s="21"/>
      <c r="Y6" s="21">
        <v>8124</v>
      </c>
      <c r="Z6" s="6"/>
      <c r="AA6" s="28">
        <v>2100000</v>
      </c>
    </row>
    <row r="7" spans="1:27" ht="12.75">
      <c r="A7" s="5" t="s">
        <v>33</v>
      </c>
      <c r="B7" s="3"/>
      <c r="C7" s="22">
        <v>419146</v>
      </c>
      <c r="D7" s="22"/>
      <c r="E7" s="23">
        <v>57000</v>
      </c>
      <c r="F7" s="24">
        <v>57000</v>
      </c>
      <c r="G7" s="24"/>
      <c r="H7" s="24">
        <v>25792</v>
      </c>
      <c r="I7" s="24">
        <v>11174</v>
      </c>
      <c r="J7" s="24">
        <v>36966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36966</v>
      </c>
      <c r="X7" s="24">
        <v>40000</v>
      </c>
      <c r="Y7" s="24">
        <v>-3034</v>
      </c>
      <c r="Z7" s="7">
        <v>-7.58</v>
      </c>
      <c r="AA7" s="29">
        <v>57000</v>
      </c>
    </row>
    <row r="8" spans="1:27" ht="12.75">
      <c r="A8" s="5" t="s">
        <v>34</v>
      </c>
      <c r="B8" s="3"/>
      <c r="C8" s="19">
        <v>3476207</v>
      </c>
      <c r="D8" s="19"/>
      <c r="E8" s="20">
        <v>1500000</v>
      </c>
      <c r="F8" s="21">
        <v>1500000</v>
      </c>
      <c r="G8" s="21"/>
      <c r="H8" s="21"/>
      <c r="I8" s="21">
        <v>14427</v>
      </c>
      <c r="J8" s="21">
        <v>14427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14427</v>
      </c>
      <c r="X8" s="21"/>
      <c r="Y8" s="21">
        <v>14427</v>
      </c>
      <c r="Z8" s="6"/>
      <c r="AA8" s="28">
        <v>1500000</v>
      </c>
    </row>
    <row r="9" spans="1:27" ht="12.75">
      <c r="A9" s="2" t="s">
        <v>35</v>
      </c>
      <c r="B9" s="3"/>
      <c r="C9" s="16">
        <f aca="true" t="shared" si="1" ref="C9:Y9">SUM(C10:C14)</f>
        <v>3513062</v>
      </c>
      <c r="D9" s="16">
        <f>SUM(D10:D14)</f>
        <v>0</v>
      </c>
      <c r="E9" s="17">
        <f t="shared" si="1"/>
        <v>1000000</v>
      </c>
      <c r="F9" s="18">
        <f t="shared" si="1"/>
        <v>1000000</v>
      </c>
      <c r="G9" s="18">
        <f t="shared" si="1"/>
        <v>0</v>
      </c>
      <c r="H9" s="18">
        <f t="shared" si="1"/>
        <v>11462</v>
      </c>
      <c r="I9" s="18">
        <f t="shared" si="1"/>
        <v>0</v>
      </c>
      <c r="J9" s="18">
        <f t="shared" si="1"/>
        <v>11462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11462</v>
      </c>
      <c r="X9" s="18">
        <f t="shared" si="1"/>
        <v>25000</v>
      </c>
      <c r="Y9" s="18">
        <f t="shared" si="1"/>
        <v>-13538</v>
      </c>
      <c r="Z9" s="4">
        <f>+IF(X9&lt;&gt;0,+(Y9/X9)*100,0)</f>
        <v>-54.152</v>
      </c>
      <c r="AA9" s="30">
        <f>SUM(AA10:AA14)</f>
        <v>1000000</v>
      </c>
    </row>
    <row r="10" spans="1:27" ht="12.75">
      <c r="A10" s="5" t="s">
        <v>36</v>
      </c>
      <c r="B10" s="3"/>
      <c r="C10" s="19">
        <v>3513062</v>
      </c>
      <c r="D10" s="19"/>
      <c r="E10" s="20">
        <v>1000000</v>
      </c>
      <c r="F10" s="21">
        <v>1000000</v>
      </c>
      <c r="G10" s="21"/>
      <c r="H10" s="21">
        <v>11462</v>
      </c>
      <c r="I10" s="21"/>
      <c r="J10" s="21">
        <v>11462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11462</v>
      </c>
      <c r="X10" s="21">
        <v>25000</v>
      </c>
      <c r="Y10" s="21">
        <v>-13538</v>
      </c>
      <c r="Z10" s="6">
        <v>-54.15</v>
      </c>
      <c r="AA10" s="28">
        <v>1000000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92873734</v>
      </c>
      <c r="D15" s="16">
        <f>SUM(D16:D18)</f>
        <v>0</v>
      </c>
      <c r="E15" s="17">
        <f t="shared" si="2"/>
        <v>52693040</v>
      </c>
      <c r="F15" s="18">
        <f t="shared" si="2"/>
        <v>52693040</v>
      </c>
      <c r="G15" s="18">
        <f t="shared" si="2"/>
        <v>1162800</v>
      </c>
      <c r="H15" s="18">
        <f t="shared" si="2"/>
        <v>4968689</v>
      </c>
      <c r="I15" s="18">
        <f t="shared" si="2"/>
        <v>5553074</v>
      </c>
      <c r="J15" s="18">
        <f t="shared" si="2"/>
        <v>11684563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11684563</v>
      </c>
      <c r="X15" s="18">
        <f t="shared" si="2"/>
        <v>14741720</v>
      </c>
      <c r="Y15" s="18">
        <f t="shared" si="2"/>
        <v>-3057157</v>
      </c>
      <c r="Z15" s="4">
        <f>+IF(X15&lt;&gt;0,+(Y15/X15)*100,0)</f>
        <v>-20.73812960767129</v>
      </c>
      <c r="AA15" s="30">
        <f>SUM(AA16:AA18)</f>
        <v>52693040</v>
      </c>
    </row>
    <row r="16" spans="1:27" ht="12.75">
      <c r="A16" s="5" t="s">
        <v>42</v>
      </c>
      <c r="B16" s="3"/>
      <c r="C16" s="19">
        <v>480054</v>
      </c>
      <c r="D16" s="19"/>
      <c r="E16" s="20">
        <v>450000</v>
      </c>
      <c r="F16" s="21">
        <v>450000</v>
      </c>
      <c r="G16" s="21"/>
      <c r="H16" s="21"/>
      <c r="I16" s="21">
        <v>21024</v>
      </c>
      <c r="J16" s="21">
        <v>21024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21024</v>
      </c>
      <c r="X16" s="21">
        <v>25000</v>
      </c>
      <c r="Y16" s="21">
        <v>-3976</v>
      </c>
      <c r="Z16" s="6">
        <v>-15.9</v>
      </c>
      <c r="AA16" s="28">
        <v>450000</v>
      </c>
    </row>
    <row r="17" spans="1:27" ht="12.75">
      <c r="A17" s="5" t="s">
        <v>43</v>
      </c>
      <c r="B17" s="3"/>
      <c r="C17" s="19">
        <v>92393680</v>
      </c>
      <c r="D17" s="19"/>
      <c r="E17" s="20">
        <v>52243040</v>
      </c>
      <c r="F17" s="21">
        <v>52243040</v>
      </c>
      <c r="G17" s="21">
        <v>1162800</v>
      </c>
      <c r="H17" s="21">
        <v>4968689</v>
      </c>
      <c r="I17" s="21">
        <v>5532050</v>
      </c>
      <c r="J17" s="21">
        <v>11663539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11663539</v>
      </c>
      <c r="X17" s="21">
        <v>14716720</v>
      </c>
      <c r="Y17" s="21">
        <v>-3053181</v>
      </c>
      <c r="Z17" s="6">
        <v>-20.75</v>
      </c>
      <c r="AA17" s="28">
        <v>52243040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100346297</v>
      </c>
      <c r="D25" s="51">
        <f>+D5+D9+D15+D19+D24</f>
        <v>0</v>
      </c>
      <c r="E25" s="52">
        <f t="shared" si="4"/>
        <v>57350040</v>
      </c>
      <c r="F25" s="53">
        <f t="shared" si="4"/>
        <v>57350040</v>
      </c>
      <c r="G25" s="53">
        <f t="shared" si="4"/>
        <v>1162800</v>
      </c>
      <c r="H25" s="53">
        <f t="shared" si="4"/>
        <v>5005943</v>
      </c>
      <c r="I25" s="53">
        <f t="shared" si="4"/>
        <v>5586799</v>
      </c>
      <c r="J25" s="53">
        <f t="shared" si="4"/>
        <v>11755542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11755542</v>
      </c>
      <c r="X25" s="53">
        <f t="shared" si="4"/>
        <v>14806720</v>
      </c>
      <c r="Y25" s="53">
        <f t="shared" si="4"/>
        <v>-3051178</v>
      </c>
      <c r="Z25" s="54">
        <f>+IF(X25&lt;&gt;0,+(Y25/X25)*100,0)</f>
        <v>-20.60671100689417</v>
      </c>
      <c r="AA25" s="55">
        <f>+AA5+AA9+AA15+AA19+AA24</f>
        <v>57350040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66298660</v>
      </c>
      <c r="D28" s="19"/>
      <c r="E28" s="20">
        <v>39743040</v>
      </c>
      <c r="F28" s="21">
        <v>39743040</v>
      </c>
      <c r="G28" s="21">
        <v>1162800</v>
      </c>
      <c r="H28" s="21">
        <v>4968689</v>
      </c>
      <c r="I28" s="21">
        <v>5532050</v>
      </c>
      <c r="J28" s="21">
        <v>11663539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11663539</v>
      </c>
      <c r="X28" s="21">
        <v>10854056</v>
      </c>
      <c r="Y28" s="21">
        <v>809483</v>
      </c>
      <c r="Z28" s="6">
        <v>7.46</v>
      </c>
      <c r="AA28" s="19">
        <v>39743040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66298660</v>
      </c>
      <c r="D32" s="25">
        <f>SUM(D28:D31)</f>
        <v>0</v>
      </c>
      <c r="E32" s="26">
        <f t="shared" si="5"/>
        <v>39743040</v>
      </c>
      <c r="F32" s="27">
        <f t="shared" si="5"/>
        <v>39743040</v>
      </c>
      <c r="G32" s="27">
        <f t="shared" si="5"/>
        <v>1162800</v>
      </c>
      <c r="H32" s="27">
        <f t="shared" si="5"/>
        <v>4968689</v>
      </c>
      <c r="I32" s="27">
        <f t="shared" si="5"/>
        <v>5532050</v>
      </c>
      <c r="J32" s="27">
        <f t="shared" si="5"/>
        <v>11663539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11663539</v>
      </c>
      <c r="X32" s="27">
        <f t="shared" si="5"/>
        <v>10854056</v>
      </c>
      <c r="Y32" s="27">
        <f t="shared" si="5"/>
        <v>809483</v>
      </c>
      <c r="Z32" s="13">
        <f>+IF(X32&lt;&gt;0,+(Y32/X32)*100,0)</f>
        <v>7.45788486810829</v>
      </c>
      <c r="AA32" s="31">
        <f>SUM(AA28:AA31)</f>
        <v>39743040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34047637</v>
      </c>
      <c r="D35" s="19"/>
      <c r="E35" s="20">
        <v>17607000</v>
      </c>
      <c r="F35" s="21">
        <v>17607000</v>
      </c>
      <c r="G35" s="21"/>
      <c r="H35" s="21">
        <v>37254</v>
      </c>
      <c r="I35" s="21">
        <v>54749</v>
      </c>
      <c r="J35" s="21">
        <v>92003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92003</v>
      </c>
      <c r="X35" s="21">
        <v>3952664</v>
      </c>
      <c r="Y35" s="21">
        <v>-3860661</v>
      </c>
      <c r="Z35" s="6">
        <v>-97.67</v>
      </c>
      <c r="AA35" s="28">
        <v>17607000</v>
      </c>
    </row>
    <row r="36" spans="1:27" ht="12.75">
      <c r="A36" s="61" t="s">
        <v>64</v>
      </c>
      <c r="B36" s="10"/>
      <c r="C36" s="62">
        <f aca="true" t="shared" si="6" ref="C36:Y36">SUM(C32:C35)</f>
        <v>100346297</v>
      </c>
      <c r="D36" s="62">
        <f>SUM(D32:D35)</f>
        <v>0</v>
      </c>
      <c r="E36" s="63">
        <f t="shared" si="6"/>
        <v>57350040</v>
      </c>
      <c r="F36" s="64">
        <f t="shared" si="6"/>
        <v>57350040</v>
      </c>
      <c r="G36" s="64">
        <f t="shared" si="6"/>
        <v>1162800</v>
      </c>
      <c r="H36" s="64">
        <f t="shared" si="6"/>
        <v>5005943</v>
      </c>
      <c r="I36" s="64">
        <f t="shared" si="6"/>
        <v>5586799</v>
      </c>
      <c r="J36" s="64">
        <f t="shared" si="6"/>
        <v>11755542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11755542</v>
      </c>
      <c r="X36" s="64">
        <f t="shared" si="6"/>
        <v>14806720</v>
      </c>
      <c r="Y36" s="64">
        <f t="shared" si="6"/>
        <v>-3051178</v>
      </c>
      <c r="Z36" s="65">
        <f>+IF(X36&lt;&gt;0,+(Y36/X36)*100,0)</f>
        <v>-20.60671100689417</v>
      </c>
      <c r="AA36" s="66">
        <f>SUM(AA32:AA35)</f>
        <v>57350040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2602000</v>
      </c>
      <c r="F5" s="18">
        <f t="shared" si="0"/>
        <v>2602000</v>
      </c>
      <c r="G5" s="18">
        <f t="shared" si="0"/>
        <v>0</v>
      </c>
      <c r="H5" s="18">
        <f t="shared" si="0"/>
        <v>0</v>
      </c>
      <c r="I5" s="18">
        <f t="shared" si="0"/>
        <v>506710</v>
      </c>
      <c r="J5" s="18">
        <f t="shared" si="0"/>
        <v>506710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506710</v>
      </c>
      <c r="X5" s="18">
        <f t="shared" si="0"/>
        <v>827120</v>
      </c>
      <c r="Y5" s="18">
        <f t="shared" si="0"/>
        <v>-320410</v>
      </c>
      <c r="Z5" s="4">
        <f>+IF(X5&lt;&gt;0,+(Y5/X5)*100,0)</f>
        <v>-38.73803075732663</v>
      </c>
      <c r="AA5" s="16">
        <f>SUM(AA6:AA8)</f>
        <v>2602000</v>
      </c>
    </row>
    <row r="6" spans="1:27" ht="12.75">
      <c r="A6" s="5" t="s">
        <v>32</v>
      </c>
      <c r="B6" s="3"/>
      <c r="C6" s="19"/>
      <c r="D6" s="19"/>
      <c r="E6" s="20">
        <v>120000</v>
      </c>
      <c r="F6" s="21">
        <v>120000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120000</v>
      </c>
    </row>
    <row r="7" spans="1:27" ht="12.75">
      <c r="A7" s="5" t="s">
        <v>33</v>
      </c>
      <c r="B7" s="3"/>
      <c r="C7" s="22"/>
      <c r="D7" s="22"/>
      <c r="E7" s="23">
        <v>879000</v>
      </c>
      <c r="F7" s="24">
        <v>879000</v>
      </c>
      <c r="G7" s="24"/>
      <c r="H7" s="24"/>
      <c r="I7" s="24">
        <v>20360</v>
      </c>
      <c r="J7" s="24">
        <v>20360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20360</v>
      </c>
      <c r="X7" s="24">
        <v>292917</v>
      </c>
      <c r="Y7" s="24">
        <v>-272557</v>
      </c>
      <c r="Z7" s="7">
        <v>-93.05</v>
      </c>
      <c r="AA7" s="29">
        <v>879000</v>
      </c>
    </row>
    <row r="8" spans="1:27" ht="12.75">
      <c r="A8" s="5" t="s">
        <v>34</v>
      </c>
      <c r="B8" s="3"/>
      <c r="C8" s="19"/>
      <c r="D8" s="19"/>
      <c r="E8" s="20">
        <v>1603000</v>
      </c>
      <c r="F8" s="21">
        <v>1603000</v>
      </c>
      <c r="G8" s="21"/>
      <c r="H8" s="21"/>
      <c r="I8" s="21">
        <v>486350</v>
      </c>
      <c r="J8" s="21">
        <v>486350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486350</v>
      </c>
      <c r="X8" s="21">
        <v>534203</v>
      </c>
      <c r="Y8" s="21">
        <v>-47853</v>
      </c>
      <c r="Z8" s="6">
        <v>-8.96</v>
      </c>
      <c r="AA8" s="28">
        <v>1603000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470000</v>
      </c>
      <c r="F9" s="18">
        <f t="shared" si="1"/>
        <v>470000</v>
      </c>
      <c r="G9" s="18">
        <f t="shared" si="1"/>
        <v>0</v>
      </c>
      <c r="H9" s="18">
        <f t="shared" si="1"/>
        <v>0</v>
      </c>
      <c r="I9" s="18">
        <f t="shared" si="1"/>
        <v>568024</v>
      </c>
      <c r="J9" s="18">
        <f t="shared" si="1"/>
        <v>568024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568024</v>
      </c>
      <c r="X9" s="18">
        <f t="shared" si="1"/>
        <v>0</v>
      </c>
      <c r="Y9" s="18">
        <f t="shared" si="1"/>
        <v>568024</v>
      </c>
      <c r="Z9" s="4">
        <f>+IF(X9&lt;&gt;0,+(Y9/X9)*100,0)</f>
        <v>0</v>
      </c>
      <c r="AA9" s="30">
        <f>SUM(AA10:AA14)</f>
        <v>470000</v>
      </c>
    </row>
    <row r="10" spans="1:27" ht="12.75">
      <c r="A10" s="5" t="s">
        <v>36</v>
      </c>
      <c r="B10" s="3"/>
      <c r="C10" s="19"/>
      <c r="D10" s="19"/>
      <c r="E10" s="20">
        <v>470000</v>
      </c>
      <c r="F10" s="21">
        <v>470000</v>
      </c>
      <c r="G10" s="21"/>
      <c r="H10" s="21"/>
      <c r="I10" s="21">
        <v>568024</v>
      </c>
      <c r="J10" s="21">
        <v>568024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568024</v>
      </c>
      <c r="X10" s="21"/>
      <c r="Y10" s="21">
        <v>568024</v>
      </c>
      <c r="Z10" s="6"/>
      <c r="AA10" s="28">
        <v>470000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59138000</v>
      </c>
      <c r="F15" s="18">
        <f t="shared" si="2"/>
        <v>59138000</v>
      </c>
      <c r="G15" s="18">
        <f t="shared" si="2"/>
        <v>0</v>
      </c>
      <c r="H15" s="18">
        <f t="shared" si="2"/>
        <v>1792053</v>
      </c>
      <c r="I15" s="18">
        <f t="shared" si="2"/>
        <v>2685075</v>
      </c>
      <c r="J15" s="18">
        <f t="shared" si="2"/>
        <v>4477128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4477128</v>
      </c>
      <c r="X15" s="18">
        <f t="shared" si="2"/>
        <v>7378251</v>
      </c>
      <c r="Y15" s="18">
        <f t="shared" si="2"/>
        <v>-2901123</v>
      </c>
      <c r="Z15" s="4">
        <f>+IF(X15&lt;&gt;0,+(Y15/X15)*100,0)</f>
        <v>-39.31992825942083</v>
      </c>
      <c r="AA15" s="30">
        <f>SUM(AA16:AA18)</f>
        <v>59138000</v>
      </c>
    </row>
    <row r="16" spans="1:27" ht="12.75">
      <c r="A16" s="5" t="s">
        <v>42</v>
      </c>
      <c r="B16" s="3"/>
      <c r="C16" s="19"/>
      <c r="D16" s="19"/>
      <c r="E16" s="20">
        <v>59138000</v>
      </c>
      <c r="F16" s="21">
        <v>59138000</v>
      </c>
      <c r="G16" s="21"/>
      <c r="H16" s="21">
        <v>1792053</v>
      </c>
      <c r="I16" s="21">
        <v>2685075</v>
      </c>
      <c r="J16" s="21">
        <v>4477128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4477128</v>
      </c>
      <c r="X16" s="21">
        <v>7378251</v>
      </c>
      <c r="Y16" s="21">
        <v>-2901123</v>
      </c>
      <c r="Z16" s="6">
        <v>-39.32</v>
      </c>
      <c r="AA16" s="28">
        <v>59138000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62210000</v>
      </c>
      <c r="F25" s="53">
        <f t="shared" si="4"/>
        <v>62210000</v>
      </c>
      <c r="G25" s="53">
        <f t="shared" si="4"/>
        <v>0</v>
      </c>
      <c r="H25" s="53">
        <f t="shared" si="4"/>
        <v>1792053</v>
      </c>
      <c r="I25" s="53">
        <f t="shared" si="4"/>
        <v>3759809</v>
      </c>
      <c r="J25" s="53">
        <f t="shared" si="4"/>
        <v>5551862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5551862</v>
      </c>
      <c r="X25" s="53">
        <f t="shared" si="4"/>
        <v>8205371</v>
      </c>
      <c r="Y25" s="53">
        <f t="shared" si="4"/>
        <v>-2653509</v>
      </c>
      <c r="Z25" s="54">
        <f>+IF(X25&lt;&gt;0,+(Y25/X25)*100,0)</f>
        <v>-32.3386840156283</v>
      </c>
      <c r="AA25" s="55">
        <f>+AA5+AA9+AA15+AA19+AA24</f>
        <v>62210000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41514000</v>
      </c>
      <c r="F28" s="21">
        <v>41514000</v>
      </c>
      <c r="G28" s="21"/>
      <c r="H28" s="21">
        <v>1792053</v>
      </c>
      <c r="I28" s="21">
        <v>1490564</v>
      </c>
      <c r="J28" s="21">
        <v>3282617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3282617</v>
      </c>
      <c r="X28" s="21">
        <v>7378251</v>
      </c>
      <c r="Y28" s="21">
        <v>-4095634</v>
      </c>
      <c r="Z28" s="6">
        <v>-55.51</v>
      </c>
      <c r="AA28" s="19">
        <v>41514000</v>
      </c>
    </row>
    <row r="29" spans="1:27" ht="12.75">
      <c r="A29" s="57" t="s">
        <v>55</v>
      </c>
      <c r="B29" s="3"/>
      <c r="C29" s="19"/>
      <c r="D29" s="19"/>
      <c r="E29" s="20">
        <v>6500000</v>
      </c>
      <c r="F29" s="21">
        <v>6500000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3250000</v>
      </c>
      <c r="Y29" s="21">
        <v>-3250000</v>
      </c>
      <c r="Z29" s="6">
        <v>-100</v>
      </c>
      <c r="AA29" s="28">
        <v>6500000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48014000</v>
      </c>
      <c r="F32" s="27">
        <f t="shared" si="5"/>
        <v>48014000</v>
      </c>
      <c r="G32" s="27">
        <f t="shared" si="5"/>
        <v>0</v>
      </c>
      <c r="H32" s="27">
        <f t="shared" si="5"/>
        <v>1792053</v>
      </c>
      <c r="I32" s="27">
        <f t="shared" si="5"/>
        <v>1490564</v>
      </c>
      <c r="J32" s="27">
        <f t="shared" si="5"/>
        <v>3282617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3282617</v>
      </c>
      <c r="X32" s="27">
        <f t="shared" si="5"/>
        <v>10628251</v>
      </c>
      <c r="Y32" s="27">
        <f t="shared" si="5"/>
        <v>-7345634</v>
      </c>
      <c r="Z32" s="13">
        <f>+IF(X32&lt;&gt;0,+(Y32/X32)*100,0)</f>
        <v>-69.11423149490918</v>
      </c>
      <c r="AA32" s="31">
        <f>SUM(AA28:AA31)</f>
        <v>48014000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14196000</v>
      </c>
      <c r="F35" s="21">
        <v>14196000</v>
      </c>
      <c r="G35" s="21"/>
      <c r="H35" s="21"/>
      <c r="I35" s="21">
        <v>2269245</v>
      </c>
      <c r="J35" s="21">
        <v>2269245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2269245</v>
      </c>
      <c r="X35" s="21"/>
      <c r="Y35" s="21">
        <v>2269245</v>
      </c>
      <c r="Z35" s="6"/>
      <c r="AA35" s="28">
        <v>14196000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62210000</v>
      </c>
      <c r="F36" s="64">
        <f t="shared" si="6"/>
        <v>62210000</v>
      </c>
      <c r="G36" s="64">
        <f t="shared" si="6"/>
        <v>0</v>
      </c>
      <c r="H36" s="64">
        <f t="shared" si="6"/>
        <v>1792053</v>
      </c>
      <c r="I36" s="64">
        <f t="shared" si="6"/>
        <v>3759809</v>
      </c>
      <c r="J36" s="64">
        <f t="shared" si="6"/>
        <v>5551862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5551862</v>
      </c>
      <c r="X36" s="64">
        <f t="shared" si="6"/>
        <v>10628251</v>
      </c>
      <c r="Y36" s="64">
        <f t="shared" si="6"/>
        <v>-5076389</v>
      </c>
      <c r="Z36" s="65">
        <f>+IF(X36&lt;&gt;0,+(Y36/X36)*100,0)</f>
        <v>-47.763164419056345</v>
      </c>
      <c r="AA36" s="66">
        <f>SUM(AA32:AA35)</f>
        <v>62210000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1009255</v>
      </c>
      <c r="D5" s="16">
        <f>SUM(D6:D8)</f>
        <v>0</v>
      </c>
      <c r="E5" s="17">
        <f t="shared" si="0"/>
        <v>4623500</v>
      </c>
      <c r="F5" s="18">
        <f t="shared" si="0"/>
        <v>4623500</v>
      </c>
      <c r="G5" s="18">
        <f t="shared" si="0"/>
        <v>7544</v>
      </c>
      <c r="H5" s="18">
        <f t="shared" si="0"/>
        <v>0</v>
      </c>
      <c r="I5" s="18">
        <f t="shared" si="0"/>
        <v>0</v>
      </c>
      <c r="J5" s="18">
        <f t="shared" si="0"/>
        <v>7544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7544</v>
      </c>
      <c r="X5" s="18">
        <f t="shared" si="0"/>
        <v>765645</v>
      </c>
      <c r="Y5" s="18">
        <f t="shared" si="0"/>
        <v>-758101</v>
      </c>
      <c r="Z5" s="4">
        <f>+IF(X5&lt;&gt;0,+(Y5/X5)*100,0)</f>
        <v>-99.01468696327933</v>
      </c>
      <c r="AA5" s="16">
        <f>SUM(AA6:AA8)</f>
        <v>4623500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1009255</v>
      </c>
      <c r="D8" s="19"/>
      <c r="E8" s="20">
        <v>4623500</v>
      </c>
      <c r="F8" s="21">
        <v>4623500</v>
      </c>
      <c r="G8" s="21">
        <v>7544</v>
      </c>
      <c r="H8" s="21"/>
      <c r="I8" s="21"/>
      <c r="J8" s="21">
        <v>7544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7544</v>
      </c>
      <c r="X8" s="21">
        <v>765645</v>
      </c>
      <c r="Y8" s="21">
        <v>-758101</v>
      </c>
      <c r="Z8" s="6">
        <v>-99.01</v>
      </c>
      <c r="AA8" s="28">
        <v>4623500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399723</v>
      </c>
      <c r="D15" s="16">
        <f>SUM(D16:D18)</f>
        <v>0</v>
      </c>
      <c r="E15" s="17">
        <f t="shared" si="2"/>
        <v>3361500</v>
      </c>
      <c r="F15" s="18">
        <f t="shared" si="2"/>
        <v>3361500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184891</v>
      </c>
      <c r="Y15" s="18">
        <f t="shared" si="2"/>
        <v>-184891</v>
      </c>
      <c r="Z15" s="4">
        <f>+IF(X15&lt;&gt;0,+(Y15/X15)*100,0)</f>
        <v>-100</v>
      </c>
      <c r="AA15" s="30">
        <f>SUM(AA16:AA18)</f>
        <v>3361500</v>
      </c>
    </row>
    <row r="16" spans="1:27" ht="12.75">
      <c r="A16" s="5" t="s">
        <v>42</v>
      </c>
      <c r="B16" s="3"/>
      <c r="C16" s="19">
        <v>399723</v>
      </c>
      <c r="D16" s="19"/>
      <c r="E16" s="20">
        <v>3361500</v>
      </c>
      <c r="F16" s="21">
        <v>3361500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184891</v>
      </c>
      <c r="Y16" s="21">
        <v>-184891</v>
      </c>
      <c r="Z16" s="6">
        <v>-100</v>
      </c>
      <c r="AA16" s="28">
        <v>3361500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239932036</v>
      </c>
      <c r="D19" s="16">
        <f>SUM(D20:D23)</f>
        <v>0</v>
      </c>
      <c r="E19" s="17">
        <f t="shared" si="3"/>
        <v>342314325</v>
      </c>
      <c r="F19" s="18">
        <f t="shared" si="3"/>
        <v>342314325</v>
      </c>
      <c r="G19" s="18">
        <f t="shared" si="3"/>
        <v>0</v>
      </c>
      <c r="H19" s="18">
        <f t="shared" si="3"/>
        <v>9124803</v>
      </c>
      <c r="I19" s="18">
        <f t="shared" si="3"/>
        <v>23543548</v>
      </c>
      <c r="J19" s="18">
        <f t="shared" si="3"/>
        <v>32668351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32668351</v>
      </c>
      <c r="X19" s="18">
        <f t="shared" si="3"/>
        <v>58011518</v>
      </c>
      <c r="Y19" s="18">
        <f t="shared" si="3"/>
        <v>-25343167</v>
      </c>
      <c r="Z19" s="4">
        <f>+IF(X19&lt;&gt;0,+(Y19/X19)*100,0)</f>
        <v>-43.68643999283039</v>
      </c>
      <c r="AA19" s="30">
        <f>SUM(AA20:AA23)</f>
        <v>342314325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3162666</v>
      </c>
      <c r="D21" s="19"/>
      <c r="E21" s="20">
        <v>5042000</v>
      </c>
      <c r="F21" s="21">
        <v>5042000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834947</v>
      </c>
      <c r="Y21" s="21">
        <v>-834947</v>
      </c>
      <c r="Z21" s="6">
        <v>-100</v>
      </c>
      <c r="AA21" s="28">
        <v>5042000</v>
      </c>
    </row>
    <row r="22" spans="1:27" ht="12.75">
      <c r="A22" s="5" t="s">
        <v>48</v>
      </c>
      <c r="B22" s="3"/>
      <c r="C22" s="22">
        <v>236769370</v>
      </c>
      <c r="D22" s="22"/>
      <c r="E22" s="23">
        <v>337272325</v>
      </c>
      <c r="F22" s="24">
        <v>337272325</v>
      </c>
      <c r="G22" s="24"/>
      <c r="H22" s="24">
        <v>9124803</v>
      </c>
      <c r="I22" s="24">
        <v>23543548</v>
      </c>
      <c r="J22" s="24">
        <v>32668351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32668351</v>
      </c>
      <c r="X22" s="24">
        <v>57176571</v>
      </c>
      <c r="Y22" s="24">
        <v>-24508220</v>
      </c>
      <c r="Z22" s="7">
        <v>-42.86</v>
      </c>
      <c r="AA22" s="29">
        <v>337272325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241341014</v>
      </c>
      <c r="D25" s="51">
        <f>+D5+D9+D15+D19+D24</f>
        <v>0</v>
      </c>
      <c r="E25" s="52">
        <f t="shared" si="4"/>
        <v>350299325</v>
      </c>
      <c r="F25" s="53">
        <f t="shared" si="4"/>
        <v>350299325</v>
      </c>
      <c r="G25" s="53">
        <f t="shared" si="4"/>
        <v>7544</v>
      </c>
      <c r="H25" s="53">
        <f t="shared" si="4"/>
        <v>9124803</v>
      </c>
      <c r="I25" s="53">
        <f t="shared" si="4"/>
        <v>23543548</v>
      </c>
      <c r="J25" s="53">
        <f t="shared" si="4"/>
        <v>32675895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32675895</v>
      </c>
      <c r="X25" s="53">
        <f t="shared" si="4"/>
        <v>58962054</v>
      </c>
      <c r="Y25" s="53">
        <f t="shared" si="4"/>
        <v>-26286159</v>
      </c>
      <c r="Z25" s="54">
        <f>+IF(X25&lt;&gt;0,+(Y25/X25)*100,0)</f>
        <v>-44.58148455954401</v>
      </c>
      <c r="AA25" s="55">
        <f>+AA5+AA9+AA15+AA19+AA24</f>
        <v>350299325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238826773</v>
      </c>
      <c r="D28" s="19"/>
      <c r="E28" s="20">
        <v>335772325</v>
      </c>
      <c r="F28" s="21">
        <v>335772325</v>
      </c>
      <c r="G28" s="21"/>
      <c r="H28" s="21">
        <v>9124803</v>
      </c>
      <c r="I28" s="21">
        <v>23543548</v>
      </c>
      <c r="J28" s="21">
        <v>32668351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32668351</v>
      </c>
      <c r="X28" s="21">
        <v>56928173</v>
      </c>
      <c r="Y28" s="21">
        <v>-24259822</v>
      </c>
      <c r="Z28" s="6">
        <v>-42.61</v>
      </c>
      <c r="AA28" s="19">
        <v>335772325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238826773</v>
      </c>
      <c r="D32" s="25">
        <f>SUM(D28:D31)</f>
        <v>0</v>
      </c>
      <c r="E32" s="26">
        <f t="shared" si="5"/>
        <v>335772325</v>
      </c>
      <c r="F32" s="27">
        <f t="shared" si="5"/>
        <v>335772325</v>
      </c>
      <c r="G32" s="27">
        <f t="shared" si="5"/>
        <v>0</v>
      </c>
      <c r="H32" s="27">
        <f t="shared" si="5"/>
        <v>9124803</v>
      </c>
      <c r="I32" s="27">
        <f t="shared" si="5"/>
        <v>23543548</v>
      </c>
      <c r="J32" s="27">
        <f t="shared" si="5"/>
        <v>32668351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32668351</v>
      </c>
      <c r="X32" s="27">
        <f t="shared" si="5"/>
        <v>56928173</v>
      </c>
      <c r="Y32" s="27">
        <f t="shared" si="5"/>
        <v>-24259822</v>
      </c>
      <c r="Z32" s="13">
        <f>+IF(X32&lt;&gt;0,+(Y32/X32)*100,0)</f>
        <v>-42.61479109824936</v>
      </c>
      <c r="AA32" s="31">
        <f>SUM(AA28:AA31)</f>
        <v>335772325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2514241</v>
      </c>
      <c r="D35" s="19"/>
      <c r="E35" s="20">
        <v>14527000</v>
      </c>
      <c r="F35" s="21">
        <v>14527000</v>
      </c>
      <c r="G35" s="21">
        <v>7544</v>
      </c>
      <c r="H35" s="21"/>
      <c r="I35" s="21"/>
      <c r="J35" s="21">
        <v>7544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7544</v>
      </c>
      <c r="X35" s="21">
        <v>2033880</v>
      </c>
      <c r="Y35" s="21">
        <v>-2026336</v>
      </c>
      <c r="Z35" s="6">
        <v>-99.63</v>
      </c>
      <c r="AA35" s="28">
        <v>14527000</v>
      </c>
    </row>
    <row r="36" spans="1:27" ht="12.75">
      <c r="A36" s="61" t="s">
        <v>64</v>
      </c>
      <c r="B36" s="10"/>
      <c r="C36" s="62">
        <f aca="true" t="shared" si="6" ref="C36:Y36">SUM(C32:C35)</f>
        <v>241341014</v>
      </c>
      <c r="D36" s="62">
        <f>SUM(D32:D35)</f>
        <v>0</v>
      </c>
      <c r="E36" s="63">
        <f t="shared" si="6"/>
        <v>350299325</v>
      </c>
      <c r="F36" s="64">
        <f t="shared" si="6"/>
        <v>350299325</v>
      </c>
      <c r="G36" s="64">
        <f t="shared" si="6"/>
        <v>7544</v>
      </c>
      <c r="H36" s="64">
        <f t="shared" si="6"/>
        <v>9124803</v>
      </c>
      <c r="I36" s="64">
        <f t="shared" si="6"/>
        <v>23543548</v>
      </c>
      <c r="J36" s="64">
        <f t="shared" si="6"/>
        <v>32675895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32675895</v>
      </c>
      <c r="X36" s="64">
        <f t="shared" si="6"/>
        <v>58962053</v>
      </c>
      <c r="Y36" s="64">
        <f t="shared" si="6"/>
        <v>-26286158</v>
      </c>
      <c r="Z36" s="65">
        <f>+IF(X36&lt;&gt;0,+(Y36/X36)*100,0)</f>
        <v>-44.58148361964262</v>
      </c>
      <c r="AA36" s="66">
        <f>SUM(AA32:AA35)</f>
        <v>350299325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118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119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477975395</v>
      </c>
      <c r="D5" s="16">
        <f>SUM(D6:D8)</f>
        <v>0</v>
      </c>
      <c r="E5" s="17">
        <f t="shared" si="0"/>
        <v>883636933</v>
      </c>
      <c r="F5" s="18">
        <f t="shared" si="0"/>
        <v>886314103</v>
      </c>
      <c r="G5" s="18">
        <f t="shared" si="0"/>
        <v>10987956</v>
      </c>
      <c r="H5" s="18">
        <f t="shared" si="0"/>
        <v>21676057</v>
      </c>
      <c r="I5" s="18">
        <f t="shared" si="0"/>
        <v>37290619</v>
      </c>
      <c r="J5" s="18">
        <f t="shared" si="0"/>
        <v>69954632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69954632</v>
      </c>
      <c r="X5" s="18">
        <f t="shared" si="0"/>
        <v>167742250</v>
      </c>
      <c r="Y5" s="18">
        <f t="shared" si="0"/>
        <v>-97787618</v>
      </c>
      <c r="Z5" s="4">
        <f>+IF(X5&lt;&gt;0,+(Y5/X5)*100,0)</f>
        <v>-58.29635527125694</v>
      </c>
      <c r="AA5" s="16">
        <f>SUM(AA6:AA8)</f>
        <v>886314103</v>
      </c>
    </row>
    <row r="6" spans="1:27" ht="12.75">
      <c r="A6" s="5" t="s">
        <v>32</v>
      </c>
      <c r="B6" s="3"/>
      <c r="C6" s="19">
        <v>299497232</v>
      </c>
      <c r="D6" s="19"/>
      <c r="E6" s="20">
        <v>235484561</v>
      </c>
      <c r="F6" s="21">
        <v>235484561</v>
      </c>
      <c r="G6" s="21">
        <v>1776565</v>
      </c>
      <c r="H6" s="21">
        <v>10690716</v>
      </c>
      <c r="I6" s="21">
        <v>15011263</v>
      </c>
      <c r="J6" s="21">
        <v>27478544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27478544</v>
      </c>
      <c r="X6" s="21">
        <v>37719932</v>
      </c>
      <c r="Y6" s="21">
        <v>-10241388</v>
      </c>
      <c r="Z6" s="6">
        <v>-27.15</v>
      </c>
      <c r="AA6" s="28">
        <v>235484561</v>
      </c>
    </row>
    <row r="7" spans="1:27" ht="12.75">
      <c r="A7" s="5" t="s">
        <v>33</v>
      </c>
      <c r="B7" s="3"/>
      <c r="C7" s="22">
        <v>74277598</v>
      </c>
      <c r="D7" s="22"/>
      <c r="E7" s="23">
        <v>322697549</v>
      </c>
      <c r="F7" s="24">
        <v>323316708</v>
      </c>
      <c r="G7" s="24">
        <v>1214652</v>
      </c>
      <c r="H7" s="24">
        <v>3925390</v>
      </c>
      <c r="I7" s="24">
        <v>14202114</v>
      </c>
      <c r="J7" s="24">
        <v>19342156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19342156</v>
      </c>
      <c r="X7" s="24">
        <v>63069602</v>
      </c>
      <c r="Y7" s="24">
        <v>-43727446</v>
      </c>
      <c r="Z7" s="7">
        <v>-69.33</v>
      </c>
      <c r="AA7" s="29">
        <v>323316708</v>
      </c>
    </row>
    <row r="8" spans="1:27" ht="12.75">
      <c r="A8" s="5" t="s">
        <v>34</v>
      </c>
      <c r="B8" s="3"/>
      <c r="C8" s="19">
        <v>104200565</v>
      </c>
      <c r="D8" s="19"/>
      <c r="E8" s="20">
        <v>325454823</v>
      </c>
      <c r="F8" s="21">
        <v>327512834</v>
      </c>
      <c r="G8" s="21">
        <v>7996739</v>
      </c>
      <c r="H8" s="21">
        <v>7059951</v>
      </c>
      <c r="I8" s="21">
        <v>8077242</v>
      </c>
      <c r="J8" s="21">
        <v>23133932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23133932</v>
      </c>
      <c r="X8" s="21">
        <v>66952716</v>
      </c>
      <c r="Y8" s="21">
        <v>-43818784</v>
      </c>
      <c r="Z8" s="6">
        <v>-65.45</v>
      </c>
      <c r="AA8" s="28">
        <v>327512834</v>
      </c>
    </row>
    <row r="9" spans="1:27" ht="12.75">
      <c r="A9" s="2" t="s">
        <v>35</v>
      </c>
      <c r="B9" s="3"/>
      <c r="C9" s="16">
        <f aca="true" t="shared" si="1" ref="C9:Y9">SUM(C10:C14)</f>
        <v>232209571</v>
      </c>
      <c r="D9" s="16">
        <f>SUM(D10:D14)</f>
        <v>0</v>
      </c>
      <c r="E9" s="17">
        <f t="shared" si="1"/>
        <v>2228024556</v>
      </c>
      <c r="F9" s="18">
        <f t="shared" si="1"/>
        <v>2238235996</v>
      </c>
      <c r="G9" s="18">
        <f t="shared" si="1"/>
        <v>13132100</v>
      </c>
      <c r="H9" s="18">
        <f t="shared" si="1"/>
        <v>158307385</v>
      </c>
      <c r="I9" s="18">
        <f t="shared" si="1"/>
        <v>180523085</v>
      </c>
      <c r="J9" s="18">
        <f t="shared" si="1"/>
        <v>351962570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351962570</v>
      </c>
      <c r="X9" s="18">
        <f t="shared" si="1"/>
        <v>405046829</v>
      </c>
      <c r="Y9" s="18">
        <f t="shared" si="1"/>
        <v>-53084259</v>
      </c>
      <c r="Z9" s="4">
        <f>+IF(X9&lt;&gt;0,+(Y9/X9)*100,0)</f>
        <v>-13.105709068518593</v>
      </c>
      <c r="AA9" s="30">
        <f>SUM(AA10:AA14)</f>
        <v>2238235996</v>
      </c>
    </row>
    <row r="10" spans="1:27" ht="12.75">
      <c r="A10" s="5" t="s">
        <v>36</v>
      </c>
      <c r="B10" s="3"/>
      <c r="C10" s="19">
        <v>122357928</v>
      </c>
      <c r="D10" s="19"/>
      <c r="E10" s="20">
        <v>602806161</v>
      </c>
      <c r="F10" s="21">
        <v>611092658</v>
      </c>
      <c r="G10" s="21">
        <v>11775277</v>
      </c>
      <c r="H10" s="21">
        <v>23449520</v>
      </c>
      <c r="I10" s="21">
        <v>40488823</v>
      </c>
      <c r="J10" s="21">
        <v>75713620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75713620</v>
      </c>
      <c r="X10" s="21">
        <v>134386828</v>
      </c>
      <c r="Y10" s="21">
        <v>-58673208</v>
      </c>
      <c r="Z10" s="6">
        <v>-43.66</v>
      </c>
      <c r="AA10" s="28">
        <v>611092658</v>
      </c>
    </row>
    <row r="11" spans="1:27" ht="12.75">
      <c r="A11" s="5" t="s">
        <v>37</v>
      </c>
      <c r="B11" s="3"/>
      <c r="C11" s="19">
        <v>69587603</v>
      </c>
      <c r="D11" s="19"/>
      <c r="E11" s="20">
        <v>191127791</v>
      </c>
      <c r="F11" s="21">
        <v>191127791</v>
      </c>
      <c r="G11" s="21"/>
      <c r="H11" s="21">
        <v>3326582</v>
      </c>
      <c r="I11" s="21">
        <v>9644519</v>
      </c>
      <c r="J11" s="21">
        <v>12971101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12971101</v>
      </c>
      <c r="X11" s="21">
        <v>38831744</v>
      </c>
      <c r="Y11" s="21">
        <v>-25860643</v>
      </c>
      <c r="Z11" s="6">
        <v>-66.6</v>
      </c>
      <c r="AA11" s="28">
        <v>191127791</v>
      </c>
    </row>
    <row r="12" spans="1:27" ht="12.75">
      <c r="A12" s="5" t="s">
        <v>38</v>
      </c>
      <c r="B12" s="3"/>
      <c r="C12" s="19">
        <v>30430034</v>
      </c>
      <c r="D12" s="19"/>
      <c r="E12" s="20">
        <v>106970505</v>
      </c>
      <c r="F12" s="21">
        <v>108748018</v>
      </c>
      <c r="G12" s="21">
        <v>1823</v>
      </c>
      <c r="H12" s="21">
        <v>1013283</v>
      </c>
      <c r="I12" s="21">
        <v>2226609</v>
      </c>
      <c r="J12" s="21">
        <v>3241715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3241715</v>
      </c>
      <c r="X12" s="21">
        <v>18317257</v>
      </c>
      <c r="Y12" s="21">
        <v>-15075542</v>
      </c>
      <c r="Z12" s="6">
        <v>-82.3</v>
      </c>
      <c r="AA12" s="28">
        <v>108748018</v>
      </c>
    </row>
    <row r="13" spans="1:27" ht="12.75">
      <c r="A13" s="5" t="s">
        <v>39</v>
      </c>
      <c r="B13" s="3"/>
      <c r="C13" s="19">
        <v>9508847</v>
      </c>
      <c r="D13" s="19"/>
      <c r="E13" s="20">
        <v>1289750335</v>
      </c>
      <c r="F13" s="21">
        <v>1289750335</v>
      </c>
      <c r="G13" s="21">
        <v>1351000</v>
      </c>
      <c r="H13" s="21">
        <v>130034000</v>
      </c>
      <c r="I13" s="21">
        <v>125879554</v>
      </c>
      <c r="J13" s="21">
        <v>257264554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257264554</v>
      </c>
      <c r="X13" s="21">
        <v>207759415</v>
      </c>
      <c r="Y13" s="21">
        <v>49505139</v>
      </c>
      <c r="Z13" s="6">
        <v>23.83</v>
      </c>
      <c r="AA13" s="28">
        <v>1289750335</v>
      </c>
    </row>
    <row r="14" spans="1:27" ht="12.75">
      <c r="A14" s="5" t="s">
        <v>40</v>
      </c>
      <c r="B14" s="3"/>
      <c r="C14" s="22">
        <v>325159</v>
      </c>
      <c r="D14" s="22"/>
      <c r="E14" s="23">
        <v>37369764</v>
      </c>
      <c r="F14" s="24">
        <v>37517194</v>
      </c>
      <c r="G14" s="24">
        <v>4000</v>
      </c>
      <c r="H14" s="24">
        <v>484000</v>
      </c>
      <c r="I14" s="24">
        <v>2283580</v>
      </c>
      <c r="J14" s="24">
        <v>2771580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2771580</v>
      </c>
      <c r="X14" s="24">
        <v>5751585</v>
      </c>
      <c r="Y14" s="24">
        <v>-2980005</v>
      </c>
      <c r="Z14" s="7">
        <v>-51.81</v>
      </c>
      <c r="AA14" s="29">
        <v>37517194</v>
      </c>
    </row>
    <row r="15" spans="1:27" ht="12.75">
      <c r="A15" s="2" t="s">
        <v>41</v>
      </c>
      <c r="B15" s="8"/>
      <c r="C15" s="16">
        <f aca="true" t="shared" si="2" ref="C15:Y15">SUM(C16:C18)</f>
        <v>1691073103</v>
      </c>
      <c r="D15" s="16">
        <f>SUM(D16:D18)</f>
        <v>0</v>
      </c>
      <c r="E15" s="17">
        <f t="shared" si="2"/>
        <v>4381463937</v>
      </c>
      <c r="F15" s="18">
        <f t="shared" si="2"/>
        <v>4381463937</v>
      </c>
      <c r="G15" s="18">
        <f t="shared" si="2"/>
        <v>198113423</v>
      </c>
      <c r="H15" s="18">
        <f t="shared" si="2"/>
        <v>285913973</v>
      </c>
      <c r="I15" s="18">
        <f t="shared" si="2"/>
        <v>216206882</v>
      </c>
      <c r="J15" s="18">
        <f t="shared" si="2"/>
        <v>700234278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700234278</v>
      </c>
      <c r="X15" s="18">
        <f t="shared" si="2"/>
        <v>796222861</v>
      </c>
      <c r="Y15" s="18">
        <f t="shared" si="2"/>
        <v>-95988583</v>
      </c>
      <c r="Z15" s="4">
        <f>+IF(X15&lt;&gt;0,+(Y15/X15)*100,0)</f>
        <v>-12.055491961062897</v>
      </c>
      <c r="AA15" s="30">
        <f>SUM(AA16:AA18)</f>
        <v>4381463937</v>
      </c>
    </row>
    <row r="16" spans="1:27" ht="12.75">
      <c r="A16" s="5" t="s">
        <v>42</v>
      </c>
      <c r="B16" s="3"/>
      <c r="C16" s="19">
        <v>912422268</v>
      </c>
      <c r="D16" s="19"/>
      <c r="E16" s="20">
        <v>770396144</v>
      </c>
      <c r="F16" s="21">
        <v>770396144</v>
      </c>
      <c r="G16" s="21">
        <v>29630401</v>
      </c>
      <c r="H16" s="21">
        <v>28588172</v>
      </c>
      <c r="I16" s="21">
        <v>41995280</v>
      </c>
      <c r="J16" s="21">
        <v>100213853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100213853</v>
      </c>
      <c r="X16" s="21">
        <v>134572162</v>
      </c>
      <c r="Y16" s="21">
        <v>-34358309</v>
      </c>
      <c r="Z16" s="6">
        <v>-25.53</v>
      </c>
      <c r="AA16" s="28">
        <v>770396144</v>
      </c>
    </row>
    <row r="17" spans="1:27" ht="12.75">
      <c r="A17" s="5" t="s">
        <v>43</v>
      </c>
      <c r="B17" s="3"/>
      <c r="C17" s="19">
        <v>777056356</v>
      </c>
      <c r="D17" s="19"/>
      <c r="E17" s="20">
        <v>3609407793</v>
      </c>
      <c r="F17" s="21">
        <v>3609407793</v>
      </c>
      <c r="G17" s="21">
        <v>168483022</v>
      </c>
      <c r="H17" s="21">
        <v>257325801</v>
      </c>
      <c r="I17" s="21">
        <v>174211602</v>
      </c>
      <c r="J17" s="21">
        <v>600020425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600020425</v>
      </c>
      <c r="X17" s="21">
        <v>661235697</v>
      </c>
      <c r="Y17" s="21">
        <v>-61215272</v>
      </c>
      <c r="Z17" s="6">
        <v>-9.26</v>
      </c>
      <c r="AA17" s="28">
        <v>3609407793</v>
      </c>
    </row>
    <row r="18" spans="1:27" ht="12.75">
      <c r="A18" s="5" t="s">
        <v>44</v>
      </c>
      <c r="B18" s="3"/>
      <c r="C18" s="19">
        <v>1594479</v>
      </c>
      <c r="D18" s="19"/>
      <c r="E18" s="20">
        <v>1660000</v>
      </c>
      <c r="F18" s="21">
        <v>1660000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415002</v>
      </c>
      <c r="Y18" s="21">
        <v>-415002</v>
      </c>
      <c r="Z18" s="6">
        <v>-100</v>
      </c>
      <c r="AA18" s="28">
        <v>1660000</v>
      </c>
    </row>
    <row r="19" spans="1:27" ht="12.75">
      <c r="A19" s="2" t="s">
        <v>45</v>
      </c>
      <c r="B19" s="8"/>
      <c r="C19" s="16">
        <f aca="true" t="shared" si="3" ref="C19:Y19">SUM(C20:C23)</f>
        <v>3006763788</v>
      </c>
      <c r="D19" s="16">
        <f>SUM(D20:D23)</f>
        <v>0</v>
      </c>
      <c r="E19" s="17">
        <f t="shared" si="3"/>
        <v>6186926787</v>
      </c>
      <c r="F19" s="18">
        <f t="shared" si="3"/>
        <v>6201506263</v>
      </c>
      <c r="G19" s="18">
        <f t="shared" si="3"/>
        <v>151040700</v>
      </c>
      <c r="H19" s="18">
        <f t="shared" si="3"/>
        <v>476044289</v>
      </c>
      <c r="I19" s="18">
        <f t="shared" si="3"/>
        <v>464458526</v>
      </c>
      <c r="J19" s="18">
        <f t="shared" si="3"/>
        <v>1091543515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1091543515</v>
      </c>
      <c r="X19" s="18">
        <f t="shared" si="3"/>
        <v>1218181144</v>
      </c>
      <c r="Y19" s="18">
        <f t="shared" si="3"/>
        <v>-126637629</v>
      </c>
      <c r="Z19" s="4">
        <f>+IF(X19&lt;&gt;0,+(Y19/X19)*100,0)</f>
        <v>-10.395632014478135</v>
      </c>
      <c r="AA19" s="30">
        <f>SUM(AA20:AA23)</f>
        <v>6201506263</v>
      </c>
    </row>
    <row r="20" spans="1:27" ht="12.75">
      <c r="A20" s="5" t="s">
        <v>46</v>
      </c>
      <c r="B20" s="3"/>
      <c r="C20" s="19">
        <v>153713390</v>
      </c>
      <c r="D20" s="19"/>
      <c r="E20" s="20">
        <v>1246526722</v>
      </c>
      <c r="F20" s="21">
        <v>1246526722</v>
      </c>
      <c r="G20" s="21">
        <v>33183465</v>
      </c>
      <c r="H20" s="21">
        <v>32287527</v>
      </c>
      <c r="I20" s="21">
        <v>53997668</v>
      </c>
      <c r="J20" s="21">
        <v>119468660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119468660</v>
      </c>
      <c r="X20" s="21">
        <v>172076038</v>
      </c>
      <c r="Y20" s="21">
        <v>-52607378</v>
      </c>
      <c r="Z20" s="6">
        <v>-30.57</v>
      </c>
      <c r="AA20" s="28">
        <v>1246526722</v>
      </c>
    </row>
    <row r="21" spans="1:27" ht="12.75">
      <c r="A21" s="5" t="s">
        <v>47</v>
      </c>
      <c r="B21" s="3"/>
      <c r="C21" s="19">
        <v>2521438208</v>
      </c>
      <c r="D21" s="19"/>
      <c r="E21" s="20">
        <v>3525018524</v>
      </c>
      <c r="F21" s="21">
        <v>3533976556</v>
      </c>
      <c r="G21" s="21">
        <v>115653143</v>
      </c>
      <c r="H21" s="21">
        <v>337111046</v>
      </c>
      <c r="I21" s="21">
        <v>315078609</v>
      </c>
      <c r="J21" s="21">
        <v>767842798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767842798</v>
      </c>
      <c r="X21" s="21">
        <v>788873065</v>
      </c>
      <c r="Y21" s="21">
        <v>-21030267</v>
      </c>
      <c r="Z21" s="6">
        <v>-2.67</v>
      </c>
      <c r="AA21" s="28">
        <v>3533976556</v>
      </c>
    </row>
    <row r="22" spans="1:27" ht="12.75">
      <c r="A22" s="5" t="s">
        <v>48</v>
      </c>
      <c r="B22" s="3"/>
      <c r="C22" s="22">
        <v>307695299</v>
      </c>
      <c r="D22" s="22"/>
      <c r="E22" s="23">
        <v>1247978546</v>
      </c>
      <c r="F22" s="24">
        <v>1252922692</v>
      </c>
      <c r="G22" s="24">
        <v>2204092</v>
      </c>
      <c r="H22" s="24">
        <v>105188297</v>
      </c>
      <c r="I22" s="24">
        <v>95839720</v>
      </c>
      <c r="J22" s="24">
        <v>203232109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203232109</v>
      </c>
      <c r="X22" s="24">
        <v>232030287</v>
      </c>
      <c r="Y22" s="24">
        <v>-28798178</v>
      </c>
      <c r="Z22" s="7">
        <v>-12.41</v>
      </c>
      <c r="AA22" s="29">
        <v>1252922692</v>
      </c>
    </row>
    <row r="23" spans="1:27" ht="12.75">
      <c r="A23" s="5" t="s">
        <v>49</v>
      </c>
      <c r="B23" s="3"/>
      <c r="C23" s="19">
        <v>23916891</v>
      </c>
      <c r="D23" s="19"/>
      <c r="E23" s="20">
        <v>167402995</v>
      </c>
      <c r="F23" s="21">
        <v>168080293</v>
      </c>
      <c r="G23" s="21"/>
      <c r="H23" s="21">
        <v>1457419</v>
      </c>
      <c r="I23" s="21">
        <v>-457471</v>
      </c>
      <c r="J23" s="21">
        <v>999948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999948</v>
      </c>
      <c r="X23" s="21">
        <v>25201754</v>
      </c>
      <c r="Y23" s="21">
        <v>-24201806</v>
      </c>
      <c r="Z23" s="6">
        <v>-96.03</v>
      </c>
      <c r="AA23" s="28">
        <v>168080293</v>
      </c>
    </row>
    <row r="24" spans="1:27" ht="12.75">
      <c r="A24" s="2" t="s">
        <v>50</v>
      </c>
      <c r="B24" s="8"/>
      <c r="C24" s="16">
        <v>2521862</v>
      </c>
      <c r="D24" s="16"/>
      <c r="E24" s="17">
        <v>136567008</v>
      </c>
      <c r="F24" s="18">
        <v>136567008</v>
      </c>
      <c r="G24" s="18">
        <v>144083</v>
      </c>
      <c r="H24" s="18">
        <v>110000</v>
      </c>
      <c r="I24" s="18">
        <v>3257546</v>
      </c>
      <c r="J24" s="18">
        <v>3511629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3511629</v>
      </c>
      <c r="X24" s="18">
        <v>50640594</v>
      </c>
      <c r="Y24" s="18">
        <v>-47128965</v>
      </c>
      <c r="Z24" s="4">
        <v>-93.07</v>
      </c>
      <c r="AA24" s="30">
        <v>136567008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5410543719</v>
      </c>
      <c r="D25" s="51">
        <f>+D5+D9+D15+D19+D24</f>
        <v>0</v>
      </c>
      <c r="E25" s="52">
        <f t="shared" si="4"/>
        <v>13816619221</v>
      </c>
      <c r="F25" s="53">
        <f t="shared" si="4"/>
        <v>13844087307</v>
      </c>
      <c r="G25" s="53">
        <f t="shared" si="4"/>
        <v>373418262</v>
      </c>
      <c r="H25" s="53">
        <f t="shared" si="4"/>
        <v>942051704</v>
      </c>
      <c r="I25" s="53">
        <f t="shared" si="4"/>
        <v>901736658</v>
      </c>
      <c r="J25" s="53">
        <f t="shared" si="4"/>
        <v>2217206624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2217206624</v>
      </c>
      <c r="X25" s="53">
        <f t="shared" si="4"/>
        <v>2637833678</v>
      </c>
      <c r="Y25" s="53">
        <f t="shared" si="4"/>
        <v>-420627054</v>
      </c>
      <c r="Z25" s="54">
        <f>+IF(X25&lt;&gt;0,+(Y25/X25)*100,0)</f>
        <v>-15.945927808417343</v>
      </c>
      <c r="AA25" s="55">
        <f>+AA5+AA9+AA15+AA19+AA24</f>
        <v>13844087307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3704666716</v>
      </c>
      <c r="D28" s="19"/>
      <c r="E28" s="20">
        <v>8001728304</v>
      </c>
      <c r="F28" s="21">
        <v>8001728304</v>
      </c>
      <c r="G28" s="21">
        <v>306482837</v>
      </c>
      <c r="H28" s="21">
        <v>487005130</v>
      </c>
      <c r="I28" s="21">
        <v>569766384</v>
      </c>
      <c r="J28" s="21">
        <v>1363254351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1363254351</v>
      </c>
      <c r="X28" s="21">
        <v>1680451274</v>
      </c>
      <c r="Y28" s="21">
        <v>-317196923</v>
      </c>
      <c r="Z28" s="6">
        <v>-18.88</v>
      </c>
      <c r="AA28" s="19">
        <v>8001728304</v>
      </c>
    </row>
    <row r="29" spans="1:27" ht="12.75">
      <c r="A29" s="57" t="s">
        <v>55</v>
      </c>
      <c r="B29" s="3"/>
      <c r="C29" s="19">
        <v>77383031</v>
      </c>
      <c r="D29" s="19"/>
      <c r="E29" s="20">
        <v>986191333</v>
      </c>
      <c r="F29" s="21">
        <v>986191333</v>
      </c>
      <c r="G29" s="21">
        <v>7831901</v>
      </c>
      <c r="H29" s="21">
        <v>2237220</v>
      </c>
      <c r="I29" s="21">
        <v>106135674</v>
      </c>
      <c r="J29" s="21">
        <v>116204795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116204795</v>
      </c>
      <c r="X29" s="21">
        <v>187913603</v>
      </c>
      <c r="Y29" s="21">
        <v>-71708808</v>
      </c>
      <c r="Z29" s="6">
        <v>-38.16</v>
      </c>
      <c r="AA29" s="28">
        <v>986191333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>
        <v>8008772</v>
      </c>
      <c r="F31" s="21">
        <v>8008772</v>
      </c>
      <c r="G31" s="21"/>
      <c r="H31" s="21"/>
      <c r="I31" s="21">
        <v>2186652</v>
      </c>
      <c r="J31" s="21">
        <v>2186652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2186652</v>
      </c>
      <c r="X31" s="21">
        <v>2137693</v>
      </c>
      <c r="Y31" s="21">
        <v>48959</v>
      </c>
      <c r="Z31" s="6">
        <v>2.29</v>
      </c>
      <c r="AA31" s="28">
        <v>8008772</v>
      </c>
    </row>
    <row r="32" spans="1:27" ht="12.75">
      <c r="A32" s="59" t="s">
        <v>58</v>
      </c>
      <c r="B32" s="3"/>
      <c r="C32" s="25">
        <f aca="true" t="shared" si="5" ref="C32:Y32">SUM(C28:C31)</f>
        <v>3782049747</v>
      </c>
      <c r="D32" s="25">
        <f>SUM(D28:D31)</f>
        <v>0</v>
      </c>
      <c r="E32" s="26">
        <f t="shared" si="5"/>
        <v>8995928409</v>
      </c>
      <c r="F32" s="27">
        <f t="shared" si="5"/>
        <v>8995928409</v>
      </c>
      <c r="G32" s="27">
        <f t="shared" si="5"/>
        <v>314314738</v>
      </c>
      <c r="H32" s="27">
        <f t="shared" si="5"/>
        <v>489242350</v>
      </c>
      <c r="I32" s="27">
        <f t="shared" si="5"/>
        <v>678088710</v>
      </c>
      <c r="J32" s="27">
        <f t="shared" si="5"/>
        <v>1481645798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1481645798</v>
      </c>
      <c r="X32" s="27">
        <f t="shared" si="5"/>
        <v>1870502570</v>
      </c>
      <c r="Y32" s="27">
        <f t="shared" si="5"/>
        <v>-388856772</v>
      </c>
      <c r="Z32" s="13">
        <f>+IF(X32&lt;&gt;0,+(Y32/X32)*100,0)</f>
        <v>-20.788892687808495</v>
      </c>
      <c r="AA32" s="31">
        <f>SUM(AA28:AA31)</f>
        <v>8995928409</v>
      </c>
    </row>
    <row r="33" spans="1:27" ht="12.75">
      <c r="A33" s="60" t="s">
        <v>59</v>
      </c>
      <c r="B33" s="3" t="s">
        <v>60</v>
      </c>
      <c r="C33" s="19">
        <v>144033411</v>
      </c>
      <c r="D33" s="19"/>
      <c r="E33" s="20">
        <v>122916990</v>
      </c>
      <c r="F33" s="21">
        <v>122916990</v>
      </c>
      <c r="G33" s="21">
        <v>3430059</v>
      </c>
      <c r="H33" s="21">
        <v>4192361</v>
      </c>
      <c r="I33" s="21">
        <v>22390698</v>
      </c>
      <c r="J33" s="21">
        <v>30013118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30013118</v>
      </c>
      <c r="X33" s="21">
        <v>29627499</v>
      </c>
      <c r="Y33" s="21">
        <v>385619</v>
      </c>
      <c r="Z33" s="6">
        <v>1.3</v>
      </c>
      <c r="AA33" s="28">
        <v>122916990</v>
      </c>
    </row>
    <row r="34" spans="1:27" ht="12.75">
      <c r="A34" s="60" t="s">
        <v>61</v>
      </c>
      <c r="B34" s="3" t="s">
        <v>62</v>
      </c>
      <c r="C34" s="19">
        <v>146560948</v>
      </c>
      <c r="D34" s="19"/>
      <c r="E34" s="20">
        <v>1458772113</v>
      </c>
      <c r="F34" s="21">
        <v>1459740695</v>
      </c>
      <c r="G34" s="21">
        <v>3971448</v>
      </c>
      <c r="H34" s="21">
        <v>-5661726</v>
      </c>
      <c r="I34" s="21">
        <v>13191712</v>
      </c>
      <c r="J34" s="21">
        <v>11501434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11501434</v>
      </c>
      <c r="X34" s="21">
        <v>184663251</v>
      </c>
      <c r="Y34" s="21">
        <v>-173161817</v>
      </c>
      <c r="Z34" s="6">
        <v>-93.77</v>
      </c>
      <c r="AA34" s="28">
        <v>1459740695</v>
      </c>
    </row>
    <row r="35" spans="1:27" ht="12.75">
      <c r="A35" s="60" t="s">
        <v>63</v>
      </c>
      <c r="B35" s="3"/>
      <c r="C35" s="19">
        <v>1337899614</v>
      </c>
      <c r="D35" s="19"/>
      <c r="E35" s="20">
        <v>3239001698</v>
      </c>
      <c r="F35" s="21">
        <v>3265501202</v>
      </c>
      <c r="G35" s="21">
        <v>51702016</v>
      </c>
      <c r="H35" s="21">
        <v>454278718</v>
      </c>
      <c r="I35" s="21">
        <v>188065538</v>
      </c>
      <c r="J35" s="21">
        <v>694046272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694046272</v>
      </c>
      <c r="X35" s="21">
        <v>520568374</v>
      </c>
      <c r="Y35" s="21">
        <v>173477898</v>
      </c>
      <c r="Z35" s="6">
        <v>33.32</v>
      </c>
      <c r="AA35" s="28">
        <v>3265501202</v>
      </c>
    </row>
    <row r="36" spans="1:27" ht="12.75">
      <c r="A36" s="61" t="s">
        <v>64</v>
      </c>
      <c r="B36" s="10"/>
      <c r="C36" s="62">
        <f aca="true" t="shared" si="6" ref="C36:Y36">SUM(C32:C35)</f>
        <v>5410543720</v>
      </c>
      <c r="D36" s="62">
        <f>SUM(D32:D35)</f>
        <v>0</v>
      </c>
      <c r="E36" s="63">
        <f t="shared" si="6"/>
        <v>13816619210</v>
      </c>
      <c r="F36" s="64">
        <f t="shared" si="6"/>
        <v>13844087296</v>
      </c>
      <c r="G36" s="64">
        <f t="shared" si="6"/>
        <v>373418261</v>
      </c>
      <c r="H36" s="64">
        <f t="shared" si="6"/>
        <v>942051703</v>
      </c>
      <c r="I36" s="64">
        <f t="shared" si="6"/>
        <v>901736658</v>
      </c>
      <c r="J36" s="64">
        <f t="shared" si="6"/>
        <v>2217206622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2217206622</v>
      </c>
      <c r="X36" s="64">
        <f t="shared" si="6"/>
        <v>2605361694</v>
      </c>
      <c r="Y36" s="64">
        <f t="shared" si="6"/>
        <v>-388155072</v>
      </c>
      <c r="Z36" s="65">
        <f>+IF(X36&lt;&gt;0,+(Y36/X36)*100,0)</f>
        <v>-14.898318068232102</v>
      </c>
      <c r="AA36" s="66">
        <f>SUM(AA32:AA35)</f>
        <v>13844087296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16575332</v>
      </c>
      <c r="D5" s="16">
        <f>SUM(D6:D8)</f>
        <v>0</v>
      </c>
      <c r="E5" s="17">
        <f t="shared" si="0"/>
        <v>46695000</v>
      </c>
      <c r="F5" s="18">
        <f t="shared" si="0"/>
        <v>46695000</v>
      </c>
      <c r="G5" s="18">
        <f t="shared" si="0"/>
        <v>57853</v>
      </c>
      <c r="H5" s="18">
        <f t="shared" si="0"/>
        <v>0</v>
      </c>
      <c r="I5" s="18">
        <f t="shared" si="0"/>
        <v>12180</v>
      </c>
      <c r="J5" s="18">
        <f t="shared" si="0"/>
        <v>70033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70033</v>
      </c>
      <c r="X5" s="18">
        <f t="shared" si="0"/>
        <v>11323749</v>
      </c>
      <c r="Y5" s="18">
        <f t="shared" si="0"/>
        <v>-11253716</v>
      </c>
      <c r="Z5" s="4">
        <f>+IF(X5&lt;&gt;0,+(Y5/X5)*100,0)</f>
        <v>-99.3815387465759</v>
      </c>
      <c r="AA5" s="16">
        <f>SUM(AA6:AA8)</f>
        <v>46695000</v>
      </c>
    </row>
    <row r="6" spans="1:27" ht="12.75">
      <c r="A6" s="5" t="s">
        <v>32</v>
      </c>
      <c r="B6" s="3"/>
      <c r="C6" s="19"/>
      <c r="D6" s="19"/>
      <c r="E6" s="20">
        <v>2640000</v>
      </c>
      <c r="F6" s="21">
        <v>2640000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309999</v>
      </c>
      <c r="Y6" s="21">
        <v>-309999</v>
      </c>
      <c r="Z6" s="6">
        <v>-100</v>
      </c>
      <c r="AA6" s="28">
        <v>2640000</v>
      </c>
    </row>
    <row r="7" spans="1:27" ht="12.75">
      <c r="A7" s="5" t="s">
        <v>33</v>
      </c>
      <c r="B7" s="3"/>
      <c r="C7" s="22">
        <v>184494</v>
      </c>
      <c r="D7" s="22"/>
      <c r="E7" s="23">
        <v>15000000</v>
      </c>
      <c r="F7" s="24">
        <v>15000000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3750000</v>
      </c>
      <c r="Y7" s="24">
        <v>-3750000</v>
      </c>
      <c r="Z7" s="7">
        <v>-100</v>
      </c>
      <c r="AA7" s="29">
        <v>15000000</v>
      </c>
    </row>
    <row r="8" spans="1:27" ht="12.75">
      <c r="A8" s="5" t="s">
        <v>34</v>
      </c>
      <c r="B8" s="3"/>
      <c r="C8" s="19">
        <v>16390838</v>
      </c>
      <c r="D8" s="19"/>
      <c r="E8" s="20">
        <v>29055000</v>
      </c>
      <c r="F8" s="21">
        <v>29055000</v>
      </c>
      <c r="G8" s="21">
        <v>57853</v>
      </c>
      <c r="H8" s="21"/>
      <c r="I8" s="21">
        <v>12180</v>
      </c>
      <c r="J8" s="21">
        <v>70033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70033</v>
      </c>
      <c r="X8" s="21">
        <v>7263750</v>
      </c>
      <c r="Y8" s="21">
        <v>-7193717</v>
      </c>
      <c r="Z8" s="6">
        <v>-99.04</v>
      </c>
      <c r="AA8" s="28">
        <v>29055000</v>
      </c>
    </row>
    <row r="9" spans="1:27" ht="12.75">
      <c r="A9" s="2" t="s">
        <v>35</v>
      </c>
      <c r="B9" s="3"/>
      <c r="C9" s="16">
        <f aca="true" t="shared" si="1" ref="C9:Y9">SUM(C10:C14)</f>
        <v>5587612</v>
      </c>
      <c r="D9" s="16">
        <f>SUM(D10:D14)</f>
        <v>0</v>
      </c>
      <c r="E9" s="17">
        <f t="shared" si="1"/>
        <v>1000000</v>
      </c>
      <c r="F9" s="18">
        <f t="shared" si="1"/>
        <v>1000000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249999</v>
      </c>
      <c r="Y9" s="18">
        <f t="shared" si="1"/>
        <v>-249999</v>
      </c>
      <c r="Z9" s="4">
        <f>+IF(X9&lt;&gt;0,+(Y9/X9)*100,0)</f>
        <v>-100</v>
      </c>
      <c r="AA9" s="30">
        <f>SUM(AA10:AA14)</f>
        <v>1000000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5587612</v>
      </c>
      <c r="D12" s="19"/>
      <c r="E12" s="20">
        <v>1000000</v>
      </c>
      <c r="F12" s="21">
        <v>1000000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249999</v>
      </c>
      <c r="Y12" s="21">
        <v>-249999</v>
      </c>
      <c r="Z12" s="6">
        <v>-100</v>
      </c>
      <c r="AA12" s="28">
        <v>1000000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590000</v>
      </c>
      <c r="F15" s="18">
        <f t="shared" si="2"/>
        <v>590000</v>
      </c>
      <c r="G15" s="18">
        <f t="shared" si="2"/>
        <v>0</v>
      </c>
      <c r="H15" s="18">
        <f t="shared" si="2"/>
        <v>97280</v>
      </c>
      <c r="I15" s="18">
        <f t="shared" si="2"/>
        <v>9824</v>
      </c>
      <c r="J15" s="18">
        <f t="shared" si="2"/>
        <v>107104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107104</v>
      </c>
      <c r="X15" s="18">
        <f t="shared" si="2"/>
        <v>147498</v>
      </c>
      <c r="Y15" s="18">
        <f t="shared" si="2"/>
        <v>-40394</v>
      </c>
      <c r="Z15" s="4">
        <f>+IF(X15&lt;&gt;0,+(Y15/X15)*100,0)</f>
        <v>-27.386134049275245</v>
      </c>
      <c r="AA15" s="30">
        <f>SUM(AA16:AA18)</f>
        <v>590000</v>
      </c>
    </row>
    <row r="16" spans="1:27" ht="12.75">
      <c r="A16" s="5" t="s">
        <v>42</v>
      </c>
      <c r="B16" s="3"/>
      <c r="C16" s="19"/>
      <c r="D16" s="19"/>
      <c r="E16" s="20">
        <v>590000</v>
      </c>
      <c r="F16" s="21">
        <v>590000</v>
      </c>
      <c r="G16" s="21"/>
      <c r="H16" s="21">
        <v>97280</v>
      </c>
      <c r="I16" s="21">
        <v>9824</v>
      </c>
      <c r="J16" s="21">
        <v>107104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107104</v>
      </c>
      <c r="X16" s="21">
        <v>147498</v>
      </c>
      <c r="Y16" s="21">
        <v>-40394</v>
      </c>
      <c r="Z16" s="6">
        <v>-27.39</v>
      </c>
      <c r="AA16" s="28">
        <v>590000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71408949</v>
      </c>
      <c r="D19" s="16">
        <f>SUM(D20:D23)</f>
        <v>0</v>
      </c>
      <c r="E19" s="17">
        <f t="shared" si="3"/>
        <v>320862001</v>
      </c>
      <c r="F19" s="18">
        <f t="shared" si="3"/>
        <v>320862001</v>
      </c>
      <c r="G19" s="18">
        <f t="shared" si="3"/>
        <v>1944537</v>
      </c>
      <c r="H19" s="18">
        <f t="shared" si="3"/>
        <v>24560851</v>
      </c>
      <c r="I19" s="18">
        <f t="shared" si="3"/>
        <v>17845333</v>
      </c>
      <c r="J19" s="18">
        <f t="shared" si="3"/>
        <v>44350721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44350721</v>
      </c>
      <c r="X19" s="18">
        <f t="shared" si="3"/>
        <v>80215500</v>
      </c>
      <c r="Y19" s="18">
        <f t="shared" si="3"/>
        <v>-35864779</v>
      </c>
      <c r="Z19" s="4">
        <f>+IF(X19&lt;&gt;0,+(Y19/X19)*100,0)</f>
        <v>-44.7105347470252</v>
      </c>
      <c r="AA19" s="30">
        <f>SUM(AA20:AA23)</f>
        <v>320862001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65568100</v>
      </c>
      <c r="D21" s="19"/>
      <c r="E21" s="20">
        <v>248097035</v>
      </c>
      <c r="F21" s="21">
        <v>248097035</v>
      </c>
      <c r="G21" s="21">
        <v>1671857</v>
      </c>
      <c r="H21" s="21">
        <v>21989723</v>
      </c>
      <c r="I21" s="21">
        <v>13010813</v>
      </c>
      <c r="J21" s="21">
        <v>36672393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36672393</v>
      </c>
      <c r="X21" s="21">
        <v>59604447</v>
      </c>
      <c r="Y21" s="21">
        <v>-22932054</v>
      </c>
      <c r="Z21" s="6">
        <v>-38.47</v>
      </c>
      <c r="AA21" s="28">
        <v>248097035</v>
      </c>
    </row>
    <row r="22" spans="1:27" ht="12.75">
      <c r="A22" s="5" t="s">
        <v>48</v>
      </c>
      <c r="B22" s="3"/>
      <c r="C22" s="22">
        <v>5840849</v>
      </c>
      <c r="D22" s="22"/>
      <c r="E22" s="23">
        <v>72764966</v>
      </c>
      <c r="F22" s="24">
        <v>72764966</v>
      </c>
      <c r="G22" s="24">
        <v>272680</v>
      </c>
      <c r="H22" s="24">
        <v>2571128</v>
      </c>
      <c r="I22" s="24">
        <v>4834520</v>
      </c>
      <c r="J22" s="24">
        <v>7678328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7678328</v>
      </c>
      <c r="X22" s="24">
        <v>20611053</v>
      </c>
      <c r="Y22" s="24">
        <v>-12932725</v>
      </c>
      <c r="Z22" s="7">
        <v>-62.75</v>
      </c>
      <c r="AA22" s="29">
        <v>72764966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93571893</v>
      </c>
      <c r="D25" s="51">
        <f>+D5+D9+D15+D19+D24</f>
        <v>0</v>
      </c>
      <c r="E25" s="52">
        <f t="shared" si="4"/>
        <v>369147001</v>
      </c>
      <c r="F25" s="53">
        <f t="shared" si="4"/>
        <v>369147001</v>
      </c>
      <c r="G25" s="53">
        <f t="shared" si="4"/>
        <v>2002390</v>
      </c>
      <c r="H25" s="53">
        <f t="shared" si="4"/>
        <v>24658131</v>
      </c>
      <c r="I25" s="53">
        <f t="shared" si="4"/>
        <v>17867337</v>
      </c>
      <c r="J25" s="53">
        <f t="shared" si="4"/>
        <v>44527858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44527858</v>
      </c>
      <c r="X25" s="53">
        <f t="shared" si="4"/>
        <v>91936746</v>
      </c>
      <c r="Y25" s="53">
        <f t="shared" si="4"/>
        <v>-47408888</v>
      </c>
      <c r="Z25" s="54">
        <f>+IF(X25&lt;&gt;0,+(Y25/X25)*100,0)</f>
        <v>-51.566854454474594</v>
      </c>
      <c r="AA25" s="55">
        <f>+AA5+AA9+AA15+AA19+AA24</f>
        <v>369147001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69488010</v>
      </c>
      <c r="D28" s="19"/>
      <c r="E28" s="20">
        <v>310862001</v>
      </c>
      <c r="F28" s="21">
        <v>310862001</v>
      </c>
      <c r="G28" s="21">
        <v>1944537</v>
      </c>
      <c r="H28" s="21">
        <v>24560851</v>
      </c>
      <c r="I28" s="21">
        <v>17845333</v>
      </c>
      <c r="J28" s="21">
        <v>44350721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44350721</v>
      </c>
      <c r="X28" s="21">
        <v>77715498</v>
      </c>
      <c r="Y28" s="21">
        <v>-33364777</v>
      </c>
      <c r="Z28" s="6">
        <v>-42.93</v>
      </c>
      <c r="AA28" s="19">
        <v>310862001</v>
      </c>
    </row>
    <row r="29" spans="1:27" ht="12.75">
      <c r="A29" s="57" t="s">
        <v>55</v>
      </c>
      <c r="B29" s="3"/>
      <c r="C29" s="19">
        <v>5587612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75075622</v>
      </c>
      <c r="D32" s="25">
        <f>SUM(D28:D31)</f>
        <v>0</v>
      </c>
      <c r="E32" s="26">
        <f t="shared" si="5"/>
        <v>310862001</v>
      </c>
      <c r="F32" s="27">
        <f t="shared" si="5"/>
        <v>310862001</v>
      </c>
      <c r="G32" s="27">
        <f t="shared" si="5"/>
        <v>1944537</v>
      </c>
      <c r="H32" s="27">
        <f t="shared" si="5"/>
        <v>24560851</v>
      </c>
      <c r="I32" s="27">
        <f t="shared" si="5"/>
        <v>17845333</v>
      </c>
      <c r="J32" s="27">
        <f t="shared" si="5"/>
        <v>44350721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44350721</v>
      </c>
      <c r="X32" s="27">
        <f t="shared" si="5"/>
        <v>77715498</v>
      </c>
      <c r="Y32" s="27">
        <f t="shared" si="5"/>
        <v>-33364777</v>
      </c>
      <c r="Z32" s="13">
        <f>+IF(X32&lt;&gt;0,+(Y32/X32)*100,0)</f>
        <v>-42.931947756417905</v>
      </c>
      <c r="AA32" s="31">
        <f>SUM(AA28:AA31)</f>
        <v>310862001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18496271</v>
      </c>
      <c r="D35" s="19"/>
      <c r="E35" s="20">
        <v>58285000</v>
      </c>
      <c r="F35" s="21">
        <v>58285000</v>
      </c>
      <c r="G35" s="21">
        <v>57853</v>
      </c>
      <c r="H35" s="21">
        <v>97280</v>
      </c>
      <c r="I35" s="21">
        <v>22004</v>
      </c>
      <c r="J35" s="21">
        <v>177137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177137</v>
      </c>
      <c r="X35" s="21">
        <v>14471250</v>
      </c>
      <c r="Y35" s="21">
        <v>-14294113</v>
      </c>
      <c r="Z35" s="6">
        <v>-98.78</v>
      </c>
      <c r="AA35" s="28">
        <v>58285000</v>
      </c>
    </row>
    <row r="36" spans="1:27" ht="12.75">
      <c r="A36" s="61" t="s">
        <v>64</v>
      </c>
      <c r="B36" s="10"/>
      <c r="C36" s="62">
        <f aca="true" t="shared" si="6" ref="C36:Y36">SUM(C32:C35)</f>
        <v>93571893</v>
      </c>
      <c r="D36" s="62">
        <f>SUM(D32:D35)</f>
        <v>0</v>
      </c>
      <c r="E36" s="63">
        <f t="shared" si="6"/>
        <v>369147001</v>
      </c>
      <c r="F36" s="64">
        <f t="shared" si="6"/>
        <v>369147001</v>
      </c>
      <c r="G36" s="64">
        <f t="shared" si="6"/>
        <v>2002390</v>
      </c>
      <c r="H36" s="64">
        <f t="shared" si="6"/>
        <v>24658131</v>
      </c>
      <c r="I36" s="64">
        <f t="shared" si="6"/>
        <v>17867337</v>
      </c>
      <c r="J36" s="64">
        <f t="shared" si="6"/>
        <v>44527858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44527858</v>
      </c>
      <c r="X36" s="64">
        <f t="shared" si="6"/>
        <v>92186748</v>
      </c>
      <c r="Y36" s="64">
        <f t="shared" si="6"/>
        <v>-47658890</v>
      </c>
      <c r="Z36" s="65">
        <f>+IF(X36&lt;&gt;0,+(Y36/X36)*100,0)</f>
        <v>-51.69820070017005</v>
      </c>
      <c r="AA36" s="66">
        <f>SUM(AA32:AA35)</f>
        <v>369147001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206618</v>
      </c>
      <c r="H5" s="18">
        <f t="shared" si="0"/>
        <v>25148</v>
      </c>
      <c r="I5" s="18">
        <f t="shared" si="0"/>
        <v>522545</v>
      </c>
      <c r="J5" s="18">
        <f t="shared" si="0"/>
        <v>754311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754311</v>
      </c>
      <c r="X5" s="18">
        <f t="shared" si="0"/>
        <v>0</v>
      </c>
      <c r="Y5" s="18">
        <f t="shared" si="0"/>
        <v>754311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>
        <v>2265</v>
      </c>
      <c r="H6" s="21"/>
      <c r="I6" s="21">
        <v>26893</v>
      </c>
      <c r="J6" s="21">
        <v>29158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29158</v>
      </c>
      <c r="X6" s="21"/>
      <c r="Y6" s="21">
        <v>29158</v>
      </c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>
        <v>204353</v>
      </c>
      <c r="H7" s="24">
        <v>25148</v>
      </c>
      <c r="I7" s="24">
        <v>495652</v>
      </c>
      <c r="J7" s="24">
        <v>725153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725153</v>
      </c>
      <c r="X7" s="24"/>
      <c r="Y7" s="24">
        <v>725153</v>
      </c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5315000</v>
      </c>
      <c r="F9" s="18">
        <f t="shared" si="1"/>
        <v>5315000</v>
      </c>
      <c r="G9" s="18">
        <f t="shared" si="1"/>
        <v>1425520</v>
      </c>
      <c r="H9" s="18">
        <f t="shared" si="1"/>
        <v>418846</v>
      </c>
      <c r="I9" s="18">
        <f t="shared" si="1"/>
        <v>1031482</v>
      </c>
      <c r="J9" s="18">
        <f t="shared" si="1"/>
        <v>2875848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2875848</v>
      </c>
      <c r="X9" s="18">
        <f t="shared" si="1"/>
        <v>1328400</v>
      </c>
      <c r="Y9" s="18">
        <f t="shared" si="1"/>
        <v>1547448</v>
      </c>
      <c r="Z9" s="4">
        <f>+IF(X9&lt;&gt;0,+(Y9/X9)*100,0)</f>
        <v>116.4896115627823</v>
      </c>
      <c r="AA9" s="30">
        <f>SUM(AA10:AA14)</f>
        <v>5315000</v>
      </c>
    </row>
    <row r="10" spans="1:27" ht="12.75">
      <c r="A10" s="5" t="s">
        <v>36</v>
      </c>
      <c r="B10" s="3"/>
      <c r="C10" s="19"/>
      <c r="D10" s="19"/>
      <c r="E10" s="20">
        <v>4252000</v>
      </c>
      <c r="F10" s="21">
        <v>4252000</v>
      </c>
      <c r="G10" s="21">
        <v>1425520</v>
      </c>
      <c r="H10" s="21">
        <v>418846</v>
      </c>
      <c r="I10" s="21">
        <v>559878</v>
      </c>
      <c r="J10" s="21">
        <v>2404244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2404244</v>
      </c>
      <c r="X10" s="21">
        <v>1062900</v>
      </c>
      <c r="Y10" s="21">
        <v>1341344</v>
      </c>
      <c r="Z10" s="6">
        <v>126.2</v>
      </c>
      <c r="AA10" s="28">
        <v>4252000</v>
      </c>
    </row>
    <row r="11" spans="1:27" ht="12.75">
      <c r="A11" s="5" t="s">
        <v>37</v>
      </c>
      <c r="B11" s="3"/>
      <c r="C11" s="19"/>
      <c r="D11" s="19"/>
      <c r="E11" s="20">
        <v>1063000</v>
      </c>
      <c r="F11" s="21">
        <v>1063000</v>
      </c>
      <c r="G11" s="21"/>
      <c r="H11" s="21"/>
      <c r="I11" s="21">
        <v>471604</v>
      </c>
      <c r="J11" s="21">
        <v>471604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471604</v>
      </c>
      <c r="X11" s="21">
        <v>265500</v>
      </c>
      <c r="Y11" s="21">
        <v>206104</v>
      </c>
      <c r="Z11" s="6">
        <v>77.63</v>
      </c>
      <c r="AA11" s="28">
        <v>1063000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23314000</v>
      </c>
      <c r="F15" s="18">
        <f t="shared" si="2"/>
        <v>23314000</v>
      </c>
      <c r="G15" s="18">
        <f t="shared" si="2"/>
        <v>1182674</v>
      </c>
      <c r="H15" s="18">
        <f t="shared" si="2"/>
        <v>7715275</v>
      </c>
      <c r="I15" s="18">
        <f t="shared" si="2"/>
        <v>636301</v>
      </c>
      <c r="J15" s="18">
        <f t="shared" si="2"/>
        <v>9534250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9534250</v>
      </c>
      <c r="X15" s="18">
        <f t="shared" si="2"/>
        <v>5553300</v>
      </c>
      <c r="Y15" s="18">
        <f t="shared" si="2"/>
        <v>3980950</v>
      </c>
      <c r="Z15" s="4">
        <f>+IF(X15&lt;&gt;0,+(Y15/X15)*100,0)</f>
        <v>71.68620459906721</v>
      </c>
      <c r="AA15" s="30">
        <f>SUM(AA16:AA18)</f>
        <v>23314000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23314000</v>
      </c>
      <c r="F17" s="21">
        <v>23314000</v>
      </c>
      <c r="G17" s="21">
        <v>1182674</v>
      </c>
      <c r="H17" s="21">
        <v>7715275</v>
      </c>
      <c r="I17" s="21">
        <v>636301</v>
      </c>
      <c r="J17" s="21">
        <v>9534250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9534250</v>
      </c>
      <c r="X17" s="21">
        <v>5553300</v>
      </c>
      <c r="Y17" s="21">
        <v>3980950</v>
      </c>
      <c r="Z17" s="6">
        <v>71.69</v>
      </c>
      <c r="AA17" s="28">
        <v>23314000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28629000</v>
      </c>
      <c r="F25" s="53">
        <f t="shared" si="4"/>
        <v>28629000</v>
      </c>
      <c r="G25" s="53">
        <f t="shared" si="4"/>
        <v>2814812</v>
      </c>
      <c r="H25" s="53">
        <f t="shared" si="4"/>
        <v>8159269</v>
      </c>
      <c r="I25" s="53">
        <f t="shared" si="4"/>
        <v>2190328</v>
      </c>
      <c r="J25" s="53">
        <f t="shared" si="4"/>
        <v>13164409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13164409</v>
      </c>
      <c r="X25" s="53">
        <f t="shared" si="4"/>
        <v>6881700</v>
      </c>
      <c r="Y25" s="53">
        <f t="shared" si="4"/>
        <v>6282709</v>
      </c>
      <c r="Z25" s="54">
        <f>+IF(X25&lt;&gt;0,+(Y25/X25)*100,0)</f>
        <v>91.29588619091213</v>
      </c>
      <c r="AA25" s="55">
        <f>+AA5+AA9+AA15+AA19+AA24</f>
        <v>28629000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26329000</v>
      </c>
      <c r="F28" s="21">
        <v>26329000</v>
      </c>
      <c r="G28" s="21">
        <v>1923324</v>
      </c>
      <c r="H28" s="21">
        <v>8134121</v>
      </c>
      <c r="I28" s="21">
        <v>1691831</v>
      </c>
      <c r="J28" s="21">
        <v>11749276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11749276</v>
      </c>
      <c r="X28" s="21"/>
      <c r="Y28" s="21">
        <v>11749276</v>
      </c>
      <c r="Z28" s="6"/>
      <c r="AA28" s="19">
        <v>26329000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26329000</v>
      </c>
      <c r="F32" s="27">
        <f t="shared" si="5"/>
        <v>26329000</v>
      </c>
      <c r="G32" s="27">
        <f t="shared" si="5"/>
        <v>1923324</v>
      </c>
      <c r="H32" s="27">
        <f t="shared" si="5"/>
        <v>8134121</v>
      </c>
      <c r="I32" s="27">
        <f t="shared" si="5"/>
        <v>1691831</v>
      </c>
      <c r="J32" s="27">
        <f t="shared" si="5"/>
        <v>11749276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11749276</v>
      </c>
      <c r="X32" s="27">
        <f t="shared" si="5"/>
        <v>0</v>
      </c>
      <c r="Y32" s="27">
        <f t="shared" si="5"/>
        <v>11749276</v>
      </c>
      <c r="Z32" s="13">
        <f>+IF(X32&lt;&gt;0,+(Y32/X32)*100,0)</f>
        <v>0</v>
      </c>
      <c r="AA32" s="31">
        <f>SUM(AA28:AA31)</f>
        <v>26329000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2300000</v>
      </c>
      <c r="F35" s="21">
        <v>2300000</v>
      </c>
      <c r="G35" s="21">
        <v>891488</v>
      </c>
      <c r="H35" s="21">
        <v>25148</v>
      </c>
      <c r="I35" s="21">
        <v>498497</v>
      </c>
      <c r="J35" s="21">
        <v>1415133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1415133</v>
      </c>
      <c r="X35" s="21">
        <v>300000</v>
      </c>
      <c r="Y35" s="21">
        <v>1115133</v>
      </c>
      <c r="Z35" s="6">
        <v>371.71</v>
      </c>
      <c r="AA35" s="28">
        <v>2300000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28629000</v>
      </c>
      <c r="F36" s="64">
        <f t="shared" si="6"/>
        <v>28629000</v>
      </c>
      <c r="G36" s="64">
        <f t="shared" si="6"/>
        <v>2814812</v>
      </c>
      <c r="H36" s="64">
        <f t="shared" si="6"/>
        <v>8159269</v>
      </c>
      <c r="I36" s="64">
        <f t="shared" si="6"/>
        <v>2190328</v>
      </c>
      <c r="J36" s="64">
        <f t="shared" si="6"/>
        <v>13164409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13164409</v>
      </c>
      <c r="X36" s="64">
        <f t="shared" si="6"/>
        <v>300000</v>
      </c>
      <c r="Y36" s="64">
        <f t="shared" si="6"/>
        <v>12864409</v>
      </c>
      <c r="Z36" s="65">
        <f>+IF(X36&lt;&gt;0,+(Y36/X36)*100,0)</f>
        <v>4288.136333333333</v>
      </c>
      <c r="AA36" s="66">
        <f>SUM(AA32:AA35)</f>
        <v>28629000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3401716</v>
      </c>
      <c r="D5" s="16">
        <f>SUM(D6:D8)</f>
        <v>0</v>
      </c>
      <c r="E5" s="17">
        <f t="shared" si="0"/>
        <v>606632</v>
      </c>
      <c r="F5" s="18">
        <f t="shared" si="0"/>
        <v>606632</v>
      </c>
      <c r="G5" s="18">
        <f t="shared" si="0"/>
        <v>5361</v>
      </c>
      <c r="H5" s="18">
        <f t="shared" si="0"/>
        <v>5361</v>
      </c>
      <c r="I5" s="18">
        <f t="shared" si="0"/>
        <v>108010</v>
      </c>
      <c r="J5" s="18">
        <f t="shared" si="0"/>
        <v>118732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118732</v>
      </c>
      <c r="X5" s="18">
        <f t="shared" si="0"/>
        <v>175000</v>
      </c>
      <c r="Y5" s="18">
        <f t="shared" si="0"/>
        <v>-56268</v>
      </c>
      <c r="Z5" s="4">
        <f>+IF(X5&lt;&gt;0,+(Y5/X5)*100,0)</f>
        <v>-32.15314285714286</v>
      </c>
      <c r="AA5" s="16">
        <f>SUM(AA6:AA8)</f>
        <v>606632</v>
      </c>
    </row>
    <row r="6" spans="1:27" ht="12.75">
      <c r="A6" s="5" t="s">
        <v>32</v>
      </c>
      <c r="B6" s="3"/>
      <c r="C6" s="19">
        <v>3401716</v>
      </c>
      <c r="D6" s="19"/>
      <c r="E6" s="20">
        <v>175000</v>
      </c>
      <c r="F6" s="21">
        <v>175000</v>
      </c>
      <c r="G6" s="21"/>
      <c r="H6" s="21">
        <v>5361</v>
      </c>
      <c r="I6" s="21">
        <v>18949</v>
      </c>
      <c r="J6" s="21">
        <v>24310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24310</v>
      </c>
      <c r="X6" s="21">
        <v>175000</v>
      </c>
      <c r="Y6" s="21">
        <v>-150690</v>
      </c>
      <c r="Z6" s="6">
        <v>-86.11</v>
      </c>
      <c r="AA6" s="28">
        <v>175000</v>
      </c>
    </row>
    <row r="7" spans="1:27" ht="12.75">
      <c r="A7" s="5" t="s">
        <v>33</v>
      </c>
      <c r="B7" s="3"/>
      <c r="C7" s="22"/>
      <c r="D7" s="22"/>
      <c r="E7" s="23">
        <v>139305</v>
      </c>
      <c r="F7" s="24">
        <v>139305</v>
      </c>
      <c r="G7" s="24">
        <v>5361</v>
      </c>
      <c r="H7" s="24"/>
      <c r="I7" s="24">
        <v>89061</v>
      </c>
      <c r="J7" s="24">
        <v>94422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94422</v>
      </c>
      <c r="X7" s="24"/>
      <c r="Y7" s="24">
        <v>94422</v>
      </c>
      <c r="Z7" s="7"/>
      <c r="AA7" s="29">
        <v>139305</v>
      </c>
    </row>
    <row r="8" spans="1:27" ht="12.75">
      <c r="A8" s="5" t="s">
        <v>34</v>
      </c>
      <c r="B8" s="3"/>
      <c r="C8" s="19"/>
      <c r="D8" s="19"/>
      <c r="E8" s="20">
        <v>292327</v>
      </c>
      <c r="F8" s="21">
        <v>292327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292327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2251000</v>
      </c>
      <c r="F9" s="18">
        <f t="shared" si="1"/>
        <v>2251000</v>
      </c>
      <c r="G9" s="18">
        <f t="shared" si="1"/>
        <v>0</v>
      </c>
      <c r="H9" s="18">
        <f t="shared" si="1"/>
        <v>236370</v>
      </c>
      <c r="I9" s="18">
        <f t="shared" si="1"/>
        <v>0</v>
      </c>
      <c r="J9" s="18">
        <f t="shared" si="1"/>
        <v>236370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236370</v>
      </c>
      <c r="X9" s="18">
        <f t="shared" si="1"/>
        <v>1798789</v>
      </c>
      <c r="Y9" s="18">
        <f t="shared" si="1"/>
        <v>-1562419</v>
      </c>
      <c r="Z9" s="4">
        <f>+IF(X9&lt;&gt;0,+(Y9/X9)*100,0)</f>
        <v>-86.8594926920278</v>
      </c>
      <c r="AA9" s="30">
        <f>SUM(AA10:AA14)</f>
        <v>2251000</v>
      </c>
    </row>
    <row r="10" spans="1:27" ht="12.75">
      <c r="A10" s="5" t="s">
        <v>36</v>
      </c>
      <c r="B10" s="3"/>
      <c r="C10" s="19"/>
      <c r="D10" s="19"/>
      <c r="E10" s="20">
        <v>251000</v>
      </c>
      <c r="F10" s="21">
        <v>251000</v>
      </c>
      <c r="G10" s="21"/>
      <c r="H10" s="21">
        <v>18900</v>
      </c>
      <c r="I10" s="21"/>
      <c r="J10" s="21">
        <v>18900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18900</v>
      </c>
      <c r="X10" s="21">
        <v>250540</v>
      </c>
      <c r="Y10" s="21">
        <v>-231640</v>
      </c>
      <c r="Z10" s="6">
        <v>-92.46</v>
      </c>
      <c r="AA10" s="28">
        <v>251000</v>
      </c>
    </row>
    <row r="11" spans="1:27" ht="12.75">
      <c r="A11" s="5" t="s">
        <v>37</v>
      </c>
      <c r="B11" s="3"/>
      <c r="C11" s="19"/>
      <c r="D11" s="19"/>
      <c r="E11" s="20">
        <v>2000000</v>
      </c>
      <c r="F11" s="21">
        <v>2000000</v>
      </c>
      <c r="G11" s="21"/>
      <c r="H11" s="21">
        <v>217470</v>
      </c>
      <c r="I11" s="21"/>
      <c r="J11" s="21">
        <v>217470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217470</v>
      </c>
      <c r="X11" s="21">
        <v>1548249</v>
      </c>
      <c r="Y11" s="21">
        <v>-1330779</v>
      </c>
      <c r="Z11" s="6">
        <v>-85.95</v>
      </c>
      <c r="AA11" s="28">
        <v>2000000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15607983</v>
      </c>
      <c r="D15" s="16">
        <f>SUM(D16:D18)</f>
        <v>0</v>
      </c>
      <c r="E15" s="17">
        <f t="shared" si="2"/>
        <v>19980000</v>
      </c>
      <c r="F15" s="18">
        <f t="shared" si="2"/>
        <v>19980000</v>
      </c>
      <c r="G15" s="18">
        <f t="shared" si="2"/>
        <v>6112882</v>
      </c>
      <c r="H15" s="18">
        <f t="shared" si="2"/>
        <v>2263590</v>
      </c>
      <c r="I15" s="18">
        <f t="shared" si="2"/>
        <v>0</v>
      </c>
      <c r="J15" s="18">
        <f t="shared" si="2"/>
        <v>8376472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8376472</v>
      </c>
      <c r="X15" s="18">
        <f t="shared" si="2"/>
        <v>1445141</v>
      </c>
      <c r="Y15" s="18">
        <f t="shared" si="2"/>
        <v>6931331</v>
      </c>
      <c r="Z15" s="4">
        <f>+IF(X15&lt;&gt;0,+(Y15/X15)*100,0)</f>
        <v>479.63008453846373</v>
      </c>
      <c r="AA15" s="30">
        <f>SUM(AA16:AA18)</f>
        <v>19980000</v>
      </c>
    </row>
    <row r="16" spans="1:27" ht="12.75">
      <c r="A16" s="5" t="s">
        <v>42</v>
      </c>
      <c r="B16" s="3"/>
      <c r="C16" s="19">
        <v>8755808</v>
      </c>
      <c r="D16" s="19"/>
      <c r="E16" s="20">
        <v>114000</v>
      </c>
      <c r="F16" s="21">
        <v>114000</v>
      </c>
      <c r="G16" s="21">
        <v>6035548</v>
      </c>
      <c r="H16" s="21"/>
      <c r="I16" s="21"/>
      <c r="J16" s="21">
        <v>6035548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6035548</v>
      </c>
      <c r="X16" s="21"/>
      <c r="Y16" s="21">
        <v>6035548</v>
      </c>
      <c r="Z16" s="6"/>
      <c r="AA16" s="28">
        <v>114000</v>
      </c>
    </row>
    <row r="17" spans="1:27" ht="12.75">
      <c r="A17" s="5" t="s">
        <v>43</v>
      </c>
      <c r="B17" s="3"/>
      <c r="C17" s="19">
        <v>6852175</v>
      </c>
      <c r="D17" s="19"/>
      <c r="E17" s="20">
        <v>19866000</v>
      </c>
      <c r="F17" s="21">
        <v>19866000</v>
      </c>
      <c r="G17" s="21">
        <v>77334</v>
      </c>
      <c r="H17" s="21">
        <v>2263590</v>
      </c>
      <c r="I17" s="21"/>
      <c r="J17" s="21">
        <v>2340924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2340924</v>
      </c>
      <c r="X17" s="21">
        <v>1445141</v>
      </c>
      <c r="Y17" s="21">
        <v>895783</v>
      </c>
      <c r="Z17" s="6">
        <v>61.99</v>
      </c>
      <c r="AA17" s="28">
        <v>19866000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3000000</v>
      </c>
      <c r="F19" s="18">
        <f t="shared" si="3"/>
        <v>3000000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3000000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3000000</v>
      </c>
      <c r="F23" s="21">
        <v>3000000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3000000</v>
      </c>
    </row>
    <row r="24" spans="1:27" ht="12.75">
      <c r="A24" s="2" t="s">
        <v>50</v>
      </c>
      <c r="B24" s="8"/>
      <c r="C24" s="16"/>
      <c r="D24" s="16"/>
      <c r="E24" s="17">
        <v>3310008</v>
      </c>
      <c r="F24" s="18">
        <v>3310008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3310008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19009699</v>
      </c>
      <c r="D25" s="51">
        <f>+D5+D9+D15+D19+D24</f>
        <v>0</v>
      </c>
      <c r="E25" s="52">
        <f t="shared" si="4"/>
        <v>29147640</v>
      </c>
      <c r="F25" s="53">
        <f t="shared" si="4"/>
        <v>29147640</v>
      </c>
      <c r="G25" s="53">
        <f t="shared" si="4"/>
        <v>6118243</v>
      </c>
      <c r="H25" s="53">
        <f t="shared" si="4"/>
        <v>2505321</v>
      </c>
      <c r="I25" s="53">
        <f t="shared" si="4"/>
        <v>108010</v>
      </c>
      <c r="J25" s="53">
        <f t="shared" si="4"/>
        <v>8731574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8731574</v>
      </c>
      <c r="X25" s="53">
        <f t="shared" si="4"/>
        <v>3418930</v>
      </c>
      <c r="Y25" s="53">
        <f t="shared" si="4"/>
        <v>5312644</v>
      </c>
      <c r="Z25" s="54">
        <f>+IF(X25&lt;&gt;0,+(Y25/X25)*100,0)</f>
        <v>155.3890837191753</v>
      </c>
      <c r="AA25" s="55">
        <f>+AA5+AA9+AA15+AA19+AA24</f>
        <v>29147640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6852175</v>
      </c>
      <c r="D28" s="19"/>
      <c r="E28" s="20">
        <v>21866000</v>
      </c>
      <c r="F28" s="21">
        <v>21866000</v>
      </c>
      <c r="G28" s="21">
        <v>77334</v>
      </c>
      <c r="H28" s="21">
        <v>2481060</v>
      </c>
      <c r="I28" s="21"/>
      <c r="J28" s="21">
        <v>2558394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2558394</v>
      </c>
      <c r="X28" s="21">
        <v>3418930</v>
      </c>
      <c r="Y28" s="21">
        <v>-860536</v>
      </c>
      <c r="Z28" s="6">
        <v>-25.17</v>
      </c>
      <c r="AA28" s="19">
        <v>21866000</v>
      </c>
    </row>
    <row r="29" spans="1:27" ht="12.75">
      <c r="A29" s="57" t="s">
        <v>55</v>
      </c>
      <c r="B29" s="3"/>
      <c r="C29" s="19">
        <v>8755808</v>
      </c>
      <c r="D29" s="19"/>
      <c r="E29" s="20"/>
      <c r="F29" s="21"/>
      <c r="G29" s="21">
        <v>6035548</v>
      </c>
      <c r="H29" s="21"/>
      <c r="I29" s="21"/>
      <c r="J29" s="21">
        <v>6035548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6035548</v>
      </c>
      <c r="X29" s="21"/>
      <c r="Y29" s="21">
        <v>6035548</v>
      </c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15607983</v>
      </c>
      <c r="D32" s="25">
        <f>SUM(D28:D31)</f>
        <v>0</v>
      </c>
      <c r="E32" s="26">
        <f t="shared" si="5"/>
        <v>21866000</v>
      </c>
      <c r="F32" s="27">
        <f t="shared" si="5"/>
        <v>21866000</v>
      </c>
      <c r="G32" s="27">
        <f t="shared" si="5"/>
        <v>6112882</v>
      </c>
      <c r="H32" s="27">
        <f t="shared" si="5"/>
        <v>2481060</v>
      </c>
      <c r="I32" s="27">
        <f t="shared" si="5"/>
        <v>0</v>
      </c>
      <c r="J32" s="27">
        <f t="shared" si="5"/>
        <v>8593942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8593942</v>
      </c>
      <c r="X32" s="27">
        <f t="shared" si="5"/>
        <v>3418930</v>
      </c>
      <c r="Y32" s="27">
        <f t="shared" si="5"/>
        <v>5175012</v>
      </c>
      <c r="Z32" s="13">
        <f>+IF(X32&lt;&gt;0,+(Y32/X32)*100,0)</f>
        <v>151.36349676653222</v>
      </c>
      <c r="AA32" s="31">
        <f>SUM(AA28:AA31)</f>
        <v>21866000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3401716</v>
      </c>
      <c r="D35" s="19"/>
      <c r="E35" s="20">
        <v>7281640</v>
      </c>
      <c r="F35" s="21">
        <v>7281640</v>
      </c>
      <c r="G35" s="21">
        <v>5361</v>
      </c>
      <c r="H35" s="21">
        <v>24261</v>
      </c>
      <c r="I35" s="21">
        <v>108010</v>
      </c>
      <c r="J35" s="21">
        <v>137632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137632</v>
      </c>
      <c r="X35" s="21"/>
      <c r="Y35" s="21">
        <v>137632</v>
      </c>
      <c r="Z35" s="6"/>
      <c r="AA35" s="28">
        <v>7281640</v>
      </c>
    </row>
    <row r="36" spans="1:27" ht="12.75">
      <c r="A36" s="61" t="s">
        <v>64</v>
      </c>
      <c r="B36" s="10"/>
      <c r="C36" s="62">
        <f aca="true" t="shared" si="6" ref="C36:Y36">SUM(C32:C35)</f>
        <v>19009699</v>
      </c>
      <c r="D36" s="62">
        <f>SUM(D32:D35)</f>
        <v>0</v>
      </c>
      <c r="E36" s="63">
        <f t="shared" si="6"/>
        <v>29147640</v>
      </c>
      <c r="F36" s="64">
        <f t="shared" si="6"/>
        <v>29147640</v>
      </c>
      <c r="G36" s="64">
        <f t="shared" si="6"/>
        <v>6118243</v>
      </c>
      <c r="H36" s="64">
        <f t="shared" si="6"/>
        <v>2505321</v>
      </c>
      <c r="I36" s="64">
        <f t="shared" si="6"/>
        <v>108010</v>
      </c>
      <c r="J36" s="64">
        <f t="shared" si="6"/>
        <v>8731574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8731574</v>
      </c>
      <c r="X36" s="64">
        <f t="shared" si="6"/>
        <v>3418930</v>
      </c>
      <c r="Y36" s="64">
        <f t="shared" si="6"/>
        <v>5312644</v>
      </c>
      <c r="Z36" s="65">
        <f>+IF(X36&lt;&gt;0,+(Y36/X36)*100,0)</f>
        <v>155.3890837191753</v>
      </c>
      <c r="AA36" s="66">
        <f>SUM(AA32:AA35)</f>
        <v>29147640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124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7000000</v>
      </c>
      <c r="F9" s="18">
        <f t="shared" si="1"/>
        <v>7000000</v>
      </c>
      <c r="G9" s="18">
        <f t="shared" si="1"/>
        <v>716865</v>
      </c>
      <c r="H9" s="18">
        <f t="shared" si="1"/>
        <v>386961</v>
      </c>
      <c r="I9" s="18">
        <f t="shared" si="1"/>
        <v>909622</v>
      </c>
      <c r="J9" s="18">
        <f t="shared" si="1"/>
        <v>2013448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2013448</v>
      </c>
      <c r="X9" s="18">
        <f t="shared" si="1"/>
        <v>1749000</v>
      </c>
      <c r="Y9" s="18">
        <f t="shared" si="1"/>
        <v>264448</v>
      </c>
      <c r="Z9" s="4">
        <f>+IF(X9&lt;&gt;0,+(Y9/X9)*100,0)</f>
        <v>15.1199542595769</v>
      </c>
      <c r="AA9" s="30">
        <f>SUM(AA10:AA14)</f>
        <v>7000000</v>
      </c>
    </row>
    <row r="10" spans="1:27" ht="12.75">
      <c r="A10" s="5" t="s">
        <v>36</v>
      </c>
      <c r="B10" s="3"/>
      <c r="C10" s="19"/>
      <c r="D10" s="19"/>
      <c r="E10" s="20">
        <v>7000000</v>
      </c>
      <c r="F10" s="21">
        <v>7000000</v>
      </c>
      <c r="G10" s="21">
        <v>716865</v>
      </c>
      <c r="H10" s="21">
        <v>386961</v>
      </c>
      <c r="I10" s="21">
        <v>909622</v>
      </c>
      <c r="J10" s="21">
        <v>2013448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2013448</v>
      </c>
      <c r="X10" s="21">
        <v>1749000</v>
      </c>
      <c r="Y10" s="21">
        <v>264448</v>
      </c>
      <c r="Z10" s="6">
        <v>15.12</v>
      </c>
      <c r="AA10" s="28">
        <v>7000000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16295000</v>
      </c>
      <c r="D15" s="16">
        <f>SUM(D16:D18)</f>
        <v>0</v>
      </c>
      <c r="E15" s="17">
        <f t="shared" si="2"/>
        <v>11680000</v>
      </c>
      <c r="F15" s="18">
        <f t="shared" si="2"/>
        <v>11680000</v>
      </c>
      <c r="G15" s="18">
        <f t="shared" si="2"/>
        <v>501120</v>
      </c>
      <c r="H15" s="18">
        <f t="shared" si="2"/>
        <v>571276</v>
      </c>
      <c r="I15" s="18">
        <f t="shared" si="2"/>
        <v>7389790</v>
      </c>
      <c r="J15" s="18">
        <f t="shared" si="2"/>
        <v>8462186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8462186</v>
      </c>
      <c r="X15" s="18">
        <f t="shared" si="2"/>
        <v>2919000</v>
      </c>
      <c r="Y15" s="18">
        <f t="shared" si="2"/>
        <v>5543186</v>
      </c>
      <c r="Z15" s="4">
        <f>+IF(X15&lt;&gt;0,+(Y15/X15)*100,0)</f>
        <v>189.9001712915382</v>
      </c>
      <c r="AA15" s="30">
        <f>SUM(AA16:AA18)</f>
        <v>11680000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16295000</v>
      </c>
      <c r="D17" s="19"/>
      <c r="E17" s="20">
        <v>11680000</v>
      </c>
      <c r="F17" s="21">
        <v>11680000</v>
      </c>
      <c r="G17" s="21">
        <v>501120</v>
      </c>
      <c r="H17" s="21">
        <v>571276</v>
      </c>
      <c r="I17" s="21">
        <v>7389790</v>
      </c>
      <c r="J17" s="21">
        <v>8462186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8462186</v>
      </c>
      <c r="X17" s="21">
        <v>2919000</v>
      </c>
      <c r="Y17" s="21">
        <v>5543186</v>
      </c>
      <c r="Z17" s="6">
        <v>189.9</v>
      </c>
      <c r="AA17" s="28">
        <v>11680000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16295000</v>
      </c>
      <c r="D25" s="51">
        <f>+D5+D9+D15+D19+D24</f>
        <v>0</v>
      </c>
      <c r="E25" s="52">
        <f t="shared" si="4"/>
        <v>18680000</v>
      </c>
      <c r="F25" s="53">
        <f t="shared" si="4"/>
        <v>18680000</v>
      </c>
      <c r="G25" s="53">
        <f t="shared" si="4"/>
        <v>1217985</v>
      </c>
      <c r="H25" s="53">
        <f t="shared" si="4"/>
        <v>958237</v>
      </c>
      <c r="I25" s="53">
        <f t="shared" si="4"/>
        <v>8299412</v>
      </c>
      <c r="J25" s="53">
        <f t="shared" si="4"/>
        <v>10475634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10475634</v>
      </c>
      <c r="X25" s="53">
        <f t="shared" si="4"/>
        <v>4668000</v>
      </c>
      <c r="Y25" s="53">
        <f t="shared" si="4"/>
        <v>5807634</v>
      </c>
      <c r="Z25" s="54">
        <f>+IF(X25&lt;&gt;0,+(Y25/X25)*100,0)</f>
        <v>124.41375321336761</v>
      </c>
      <c r="AA25" s="55">
        <f>+AA5+AA9+AA15+AA19+AA24</f>
        <v>18680000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16295000</v>
      </c>
      <c r="D28" s="19"/>
      <c r="E28" s="20">
        <v>11680000</v>
      </c>
      <c r="F28" s="21">
        <v>11680000</v>
      </c>
      <c r="G28" s="21">
        <v>501120</v>
      </c>
      <c r="H28" s="21">
        <v>571276</v>
      </c>
      <c r="I28" s="21">
        <v>7389790</v>
      </c>
      <c r="J28" s="21">
        <v>8462186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8462186</v>
      </c>
      <c r="X28" s="21">
        <v>2919000</v>
      </c>
      <c r="Y28" s="21">
        <v>5543186</v>
      </c>
      <c r="Z28" s="6">
        <v>189.9</v>
      </c>
      <c r="AA28" s="19">
        <v>11680000</v>
      </c>
    </row>
    <row r="29" spans="1:27" ht="12.75">
      <c r="A29" s="57" t="s">
        <v>55</v>
      </c>
      <c r="B29" s="3"/>
      <c r="C29" s="19"/>
      <c r="D29" s="19"/>
      <c r="E29" s="20">
        <v>7000000</v>
      </c>
      <c r="F29" s="21">
        <v>7000000</v>
      </c>
      <c r="G29" s="21">
        <v>716865</v>
      </c>
      <c r="H29" s="21">
        <v>386961</v>
      </c>
      <c r="I29" s="21">
        <v>909622</v>
      </c>
      <c r="J29" s="21">
        <v>2013448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2013448</v>
      </c>
      <c r="X29" s="21">
        <v>1749000</v>
      </c>
      <c r="Y29" s="21">
        <v>264448</v>
      </c>
      <c r="Z29" s="6">
        <v>15.12</v>
      </c>
      <c r="AA29" s="28">
        <v>7000000</v>
      </c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16295000</v>
      </c>
      <c r="D32" s="25">
        <f>SUM(D28:D31)</f>
        <v>0</v>
      </c>
      <c r="E32" s="26">
        <f t="shared" si="5"/>
        <v>18680000</v>
      </c>
      <c r="F32" s="27">
        <f t="shared" si="5"/>
        <v>18680000</v>
      </c>
      <c r="G32" s="27">
        <f t="shared" si="5"/>
        <v>1217985</v>
      </c>
      <c r="H32" s="27">
        <f t="shared" si="5"/>
        <v>958237</v>
      </c>
      <c r="I32" s="27">
        <f t="shared" si="5"/>
        <v>8299412</v>
      </c>
      <c r="J32" s="27">
        <f t="shared" si="5"/>
        <v>10475634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10475634</v>
      </c>
      <c r="X32" s="27">
        <f t="shared" si="5"/>
        <v>4668000</v>
      </c>
      <c r="Y32" s="27">
        <f t="shared" si="5"/>
        <v>5807634</v>
      </c>
      <c r="Z32" s="13">
        <f>+IF(X32&lt;&gt;0,+(Y32/X32)*100,0)</f>
        <v>124.41375321336761</v>
      </c>
      <c r="AA32" s="31">
        <f>SUM(AA28:AA31)</f>
        <v>18680000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16295000</v>
      </c>
      <c r="D36" s="62">
        <f>SUM(D32:D35)</f>
        <v>0</v>
      </c>
      <c r="E36" s="63">
        <f t="shared" si="6"/>
        <v>18680000</v>
      </c>
      <c r="F36" s="64">
        <f t="shared" si="6"/>
        <v>18680000</v>
      </c>
      <c r="G36" s="64">
        <f t="shared" si="6"/>
        <v>1217985</v>
      </c>
      <c r="H36" s="64">
        <f t="shared" si="6"/>
        <v>958237</v>
      </c>
      <c r="I36" s="64">
        <f t="shared" si="6"/>
        <v>8299412</v>
      </c>
      <c r="J36" s="64">
        <f t="shared" si="6"/>
        <v>10475634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10475634</v>
      </c>
      <c r="X36" s="64">
        <f t="shared" si="6"/>
        <v>4668000</v>
      </c>
      <c r="Y36" s="64">
        <f t="shared" si="6"/>
        <v>5807634</v>
      </c>
      <c r="Z36" s="65">
        <f>+IF(X36&lt;&gt;0,+(Y36/X36)*100,0)</f>
        <v>124.41375321336761</v>
      </c>
      <c r="AA36" s="66">
        <f>SUM(AA32:AA35)</f>
        <v>18680000</v>
      </c>
    </row>
    <row r="37" spans="1:27" ht="12.75">
      <c r="A37" s="14" t="s">
        <v>120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121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122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123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2016-11-04T12:13:25Z</dcterms:created>
  <dcterms:modified xsi:type="dcterms:W3CDTF">2016-11-04T12:13:25Z</dcterms:modified>
  <cp:category/>
  <cp:version/>
  <cp:contentType/>
  <cp:contentStatus/>
</cp:coreProperties>
</file>