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3" sheetId="8" r:id="rId8"/>
    <sheet name="LIM344" sheetId="9" r:id="rId9"/>
    <sheet name="LIM345" sheetId="10" r:id="rId10"/>
    <sheet name="DC34" sheetId="11" r:id="rId11"/>
    <sheet name="LIM351" sheetId="12" r:id="rId12"/>
    <sheet name="LIM353" sheetId="13" r:id="rId13"/>
    <sheet name="LIM354" sheetId="14" r:id="rId14"/>
    <sheet name="LIM355" sheetId="15" r:id="rId15"/>
    <sheet name="DC35" sheetId="16" r:id="rId16"/>
    <sheet name="LIM361" sheetId="17" r:id="rId17"/>
    <sheet name="LIM362" sheetId="18" r:id="rId18"/>
    <sheet name="LIM366" sheetId="19" r:id="rId19"/>
    <sheet name="LIM367" sheetId="20" r:id="rId20"/>
    <sheet name="LIM368" sheetId="21" r:id="rId21"/>
    <sheet name="DC36" sheetId="22" r:id="rId22"/>
    <sheet name="LIM471" sheetId="23" r:id="rId23"/>
    <sheet name="LIM472" sheetId="24" r:id="rId24"/>
    <sheet name="LIM473" sheetId="25" r:id="rId25"/>
    <sheet name="LIM476" sheetId="26" r:id="rId26"/>
    <sheet name="DC47" sheetId="27" r:id="rId27"/>
    <sheet name="Summary" sheetId="28" r:id="rId28"/>
  </sheets>
  <definedNames>
    <definedName name="_xlnm.Print_Area" localSheetId="5">'DC33'!$A$1:$AA$45</definedName>
    <definedName name="_xlnm.Print_Area" localSheetId="10">'DC34'!$A$1:$AA$45</definedName>
    <definedName name="_xlnm.Print_Area" localSheetId="15">'DC35'!$A$1:$AA$45</definedName>
    <definedName name="_xlnm.Print_Area" localSheetId="21">'DC36'!$A$1:$AA$45</definedName>
    <definedName name="_xlnm.Print_Area" localSheetId="26">'DC47'!$A$1:$AA$45</definedName>
    <definedName name="_xlnm.Print_Area" localSheetId="0">'LIM331'!$A$1:$AA$45</definedName>
    <definedName name="_xlnm.Print_Area" localSheetId="1">'LIM332'!$A$1:$AA$45</definedName>
    <definedName name="_xlnm.Print_Area" localSheetId="2">'LIM333'!$A$1:$AA$45</definedName>
    <definedName name="_xlnm.Print_Area" localSheetId="3">'LIM334'!$A$1:$AA$45</definedName>
    <definedName name="_xlnm.Print_Area" localSheetId="4">'LIM335'!$A$1:$AA$45</definedName>
    <definedName name="_xlnm.Print_Area" localSheetId="6">'LIM341'!$A$1:$AA$45</definedName>
    <definedName name="_xlnm.Print_Area" localSheetId="7">'LIM343'!$A$1:$AA$45</definedName>
    <definedName name="_xlnm.Print_Area" localSheetId="8">'LIM344'!$A$1:$AA$45</definedName>
    <definedName name="_xlnm.Print_Area" localSheetId="9">'LIM345'!$A$1:$AA$45</definedName>
    <definedName name="_xlnm.Print_Area" localSheetId="11">'LIM351'!$A$1:$AA$45</definedName>
    <definedName name="_xlnm.Print_Area" localSheetId="12">'LIM353'!$A$1:$AA$45</definedName>
    <definedName name="_xlnm.Print_Area" localSheetId="13">'LIM354'!$A$1:$AA$45</definedName>
    <definedName name="_xlnm.Print_Area" localSheetId="14">'LIM355'!$A$1:$AA$45</definedName>
    <definedName name="_xlnm.Print_Area" localSheetId="16">'LIM361'!$A$1:$AA$45</definedName>
    <definedName name="_xlnm.Print_Area" localSheetId="17">'LIM362'!$A$1:$AA$45</definedName>
    <definedName name="_xlnm.Print_Area" localSheetId="18">'LIM366'!$A$1:$AA$45</definedName>
    <definedName name="_xlnm.Print_Area" localSheetId="19">'LIM367'!$A$1:$AA$45</definedName>
    <definedName name="_xlnm.Print_Area" localSheetId="20">'LIM368'!$A$1:$AA$45</definedName>
    <definedName name="_xlnm.Print_Area" localSheetId="22">'LIM471'!$A$1:$AA$45</definedName>
    <definedName name="_xlnm.Print_Area" localSheetId="23">'LIM472'!$A$1:$AA$45</definedName>
    <definedName name="_xlnm.Print_Area" localSheetId="24">'LIM473'!$A$1:$AA$45</definedName>
    <definedName name="_xlnm.Print_Area" localSheetId="25">'LIM476'!$A$1:$AA$45</definedName>
    <definedName name="_xlnm.Print_Area" localSheetId="27">'Summary'!$A$1:$AA$45</definedName>
  </definedNames>
  <calcPr calcMode="manual" fullCalcOnLoad="1"/>
</workbook>
</file>

<file path=xl/sharedStrings.xml><?xml version="1.0" encoding="utf-8"?>
<sst xmlns="http://schemas.openxmlformats.org/spreadsheetml/2006/main" count="1988" uniqueCount="98">
  <si>
    <t>Limpopo: Greater Giyani(LIM331) - Table C5 Quarterly Budget Statement - Capital Expenditure by Standard Classification and Funding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</si>
  <si>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</si>
  <si>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</si>
  <si>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</si>
  <si>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</si>
  <si>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</si>
  <si>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</si>
  <si>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</si>
  <si>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</si>
  <si>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</si>
  <si>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</si>
  <si>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</si>
  <si>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</si>
  <si>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</si>
  <si>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</si>
  <si>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</si>
  <si>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</si>
  <si>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</si>
  <si>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</si>
  <si>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</si>
  <si>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</si>
  <si>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</si>
  <si>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</si>
  <si>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</si>
  <si>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</si>
  <si>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</si>
  <si>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</si>
  <si>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</si>
  <si>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</si>
  <si>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</si>
  <si>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</si>
  <si>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</si>
  <si>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</si>
  <si>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</si>
  <si>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</si>
  <si>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</si>
  <si>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</si>
  <si>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</si>
  <si>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</si>
  <si>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</si>
  <si>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</si>
  <si>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</si>
  <si>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</si>
  <si>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</si>
  <si>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</si>
  <si>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</si>
  <si>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</si>
  <si>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</si>
  <si>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</si>
  <si>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</si>
  <si>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</si>
  <si>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</si>
  <si>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</si>
  <si>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</si>
  <si>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</si>
  <si>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</si>
  <si>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</si>
  <si>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</si>
  <si>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</si>
  <si>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</si>
  <si>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</si>
  <si>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</si>
  <si>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</si>
  <si>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</si>
  <si>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</si>
  <si>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Limpopo: Greater Letaba(LIM332) - Table C5 Quarterly Budget Statement - Capital Expenditure by Standard Classification and Funding for 1st Quarter ended 30 September 2016 (Figures Finalised as at 2016/11/02)</t>
  </si>
  <si>
    <t>Limpopo: Greater Tzaneen(LIM333) - Table C5 Quarterly Budget Statement - Capital Expenditure by Standard Classification and Funding for 1st Quarter ended 30 September 2016 (Figures Finalised as at 2016/11/02)</t>
  </si>
  <si>
    <t>Limpopo: Ba-Phalaborwa(LIM334) - Table C5 Quarterly Budget Statement - Capital Expenditure by Standard Classification and Funding for 1st Quarter ended 30 September 2016 (Figures Finalised as at 2016/11/02)</t>
  </si>
  <si>
    <t>Limpopo: Maruleng(LIM335) - Table C5 Quarterly Budget Statement - Capital Expenditure by Standard Classification and Funding for 1st Quarter ended 30 September 2016 (Figures Finalised as at 2016/11/02)</t>
  </si>
  <si>
    <t>Limpopo: Mopani(DC33) - Table C5 Quarterly Budget Statement - Capital Expenditure by Standard Classification and Funding for 1st Quarter ended 30 September 2016 (Figures Finalised as at 2016/11/02)</t>
  </si>
  <si>
    <t>Limpopo: Musina(LIM341) - Table C5 Quarterly Budget Statement - Capital Expenditure by Standard Classification and Funding for 1st Quarter ended 30 September 2016 (Figures Finalised as at 2016/11/02)</t>
  </si>
  <si>
    <t>Limpopo: Thulamela(LIM343) - Table C5 Quarterly Budget Statement - Capital Expenditure by Standard Classification and Funding for 1st Quarter ended 30 September 2016 (Figures Finalised as at 2016/11/02)</t>
  </si>
  <si>
    <t>Limpopo: Makhado(LIM344) - Table C5 Quarterly Budget Statement - Capital Expenditure by Standard Classification and Funding for 1st Quarter ended 30 September 2016 (Figures Finalised as at 2016/11/02)</t>
  </si>
  <si>
    <t>Limpopo: Makhado-Thulamela(LIM345) - Table C5 Quarterly Budget Statement - Capital Expenditure by Standard Classification and Funding for 1st Quarter ended 30 September 2016 (Figures Finalised as at 2016/11/02)</t>
  </si>
  <si>
    <t>Limpopo: Vhembe(DC34) - Table C5 Quarterly Budget Statement - Capital Expenditure by Standard Classification and Funding for 1st Quarter ended 30 September 2016 (Figures Finalised as at 2016/11/02)</t>
  </si>
  <si>
    <t>Limpopo: Blouberg(LIM351) - Table C5 Quarterly Budget Statement - Capital Expenditure by Standard Classification and Funding for 1st Quarter ended 30 September 2016 (Figures Finalised as at 2016/11/02)</t>
  </si>
  <si>
    <t>Limpopo: Molemole(LIM353) - Table C5 Quarterly Budget Statement - Capital Expenditure by Standard Classification and Funding for 1st Quarter ended 30 September 2016 (Figures Finalised as at 2016/11/02)</t>
  </si>
  <si>
    <t>Limpopo: Polokwane(LIM354) - Table C5 Quarterly Budget Statement - Capital Expenditure by Standard Classification and Funding for 1st Quarter ended 30 September 2016 (Figures Finalised as at 2016/11/02)</t>
  </si>
  <si>
    <t>Limpopo: Lepelle-Nkumpi(LIM355) - Table C5 Quarterly Budget Statement - Capital Expenditure by Standard Classification and Funding for 1st Quarter ended 30 September 2016 (Figures Finalised as at 2016/11/02)</t>
  </si>
  <si>
    <t>Limpopo: Capricorn(DC35) - Table C5 Quarterly Budget Statement - Capital Expenditure by Standard Classification and Funding for 1st Quarter ended 30 September 2016 (Figures Finalised as at 2016/11/02)</t>
  </si>
  <si>
    <t>Limpopo: Thabazimbi(LIM361) - Table C5 Quarterly Budget Statement - Capital Expenditure by Standard Classification and Funding for 1st Quarter ended 30 September 2016 (Figures Finalised as at 2016/11/02)</t>
  </si>
  <si>
    <t>Limpopo: Lephalale(LIM362) - Table C5 Quarterly Budget Statement - Capital Expenditure by Standard Classification and Funding for 1st Quarter ended 30 September 2016 (Figures Finalised as at 2016/11/02)</t>
  </si>
  <si>
    <t>Limpopo: Bela Bela(LIM366) - Table C5 Quarterly Budget Statement - Capital Expenditure by Standard Classification and Funding for 1st Quarter ended 30 September 2016 (Figures Finalised as at 2016/11/02)</t>
  </si>
  <si>
    <t>Limpopo: Mogalakwena(LIM367) - Table C5 Quarterly Budget Statement - Capital Expenditure by Standard Classification and Funding for 1st Quarter ended 30 September 2016 (Figures Finalised as at 2016/11/02)</t>
  </si>
  <si>
    <t>Limpopo: Modimolle-Mookgopong(LIM368) - Table C5 Quarterly Budget Statement - Capital Expenditure by Standard Classification and Funding for 1st Quarter ended 30 September 2016 (Figures Finalised as at 2016/11/02)</t>
  </si>
  <si>
    <t>Limpopo: Waterberg(DC36) - Table C5 Quarterly Budget Statement - Capital Expenditure by Standard Classification and Funding for 1st Quarter ended 30 September 2016 (Figures Finalised as at 2016/11/02)</t>
  </si>
  <si>
    <t>Limpopo: Ephraim Mogale(LIM471) - Table C5 Quarterly Budget Statement - Capital Expenditure by Standard Classification and Funding for 1st Quarter ended 30 September 2016 (Figures Finalised as at 2016/11/02)</t>
  </si>
  <si>
    <t>Limpopo: Elias Motsoaledi(LIM472) - Table C5 Quarterly Budget Statement - Capital Expenditure by Standard Classification and Funding for 1st Quarter ended 30 September 2016 (Figures Finalised as at 2016/11/02)</t>
  </si>
  <si>
    <t>Limpopo: Makhuduthamaga(LIM473) - Table C5 Quarterly Budget Statement - Capital Expenditure by Standard Classification and Funding for 1st Quarter ended 30 September 2016 (Figures Finalised as at 2016/11/02)</t>
  </si>
  <si>
    <t>Limpopo: Fetakgomo-Greater Tubatse(LIM476) - Table C5 Quarterly Budget Statement - Capital Expenditure by Standard Classification and Funding for 1st Quarter ended 30 September 2016 (Figures Finalised as at 2016/11/02)</t>
  </si>
  <si>
    <t>Limpopo: Sekhukhune(DC47) - Table C5 Quarterly Budget Statement - Capital Expenditure by Standard Classification and Funding for 1st Quarter ended 30 September 2016 (Figures Finalised as at 2016/11/02)</t>
  </si>
  <si>
    <t>Summary - Table C5 Quarterly Budget Statement - Capital Expenditure by Standard Classification and Funding for 1st Quarter ended 30 September 2016 (Figures Finalised as at 2016/11/02)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</si>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</sst>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28440858</v>
      </c>
      <c r="F5" s="18">
        <f t="shared" si="0"/>
        <v>28440858</v>
      </c>
      <c r="G5" s="18">
        <f t="shared" si="0"/>
        <v>0</v>
      </c>
      <c r="H5" s="18">
        <f t="shared" si="0"/>
        <v>1024939</v>
      </c>
      <c r="I5" s="18">
        <f t="shared" si="0"/>
        <v>0</v>
      </c>
      <c r="J5" s="18">
        <f t="shared" si="0"/>
        <v>1024939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1024939</v>
      </c>
      <c r="X5" s="18">
        <f t="shared" si="0"/>
        <v>3124152</v>
      </c>
      <c r="Y5" s="18">
        <f t="shared" si="0"/>
        <v>-2099213</v>
      </c>
      <c r="Z5" s="4">
        <f>+IF(X5&lt;&gt;0,+(Y5/X5)*100,0)</f>
        <v>-67.19304950591393</v>
      </c>
      <c r="AA5" s="16">
        <f>SUM(AA6:AA8)</f>
        <v>28440858</v>
      </c>
    </row>
    <row r="6" spans="1:27" ht="12.75">
      <c r="A6" s="5" t="s">
        <v>32</v>
      </c>
      <c r="B6" s="3"/>
      <c r="C6" s="19"/>
      <c r="D6" s="19"/>
      <c r="E6" s="20">
        <v>100000</v>
      </c>
      <c r="F6" s="21">
        <v>100000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100000</v>
      </c>
      <c r="Y6" s="21">
        <v>-100000</v>
      </c>
      <c r="Z6" s="6">
        <v>-100</v>
      </c>
      <c r="AA6" s="28">
        <v>100000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28340858</v>
      </c>
      <c r="F8" s="21">
        <v>28340858</v>
      </c>
      <c r="G8" s="21"/>
      <c r="H8" s="21">
        <v>1024939</v>
      </c>
      <c r="I8" s="21"/>
      <c r="J8" s="21">
        <v>1024939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1024939</v>
      </c>
      <c r="X8" s="21">
        <v>3024152</v>
      </c>
      <c r="Y8" s="21">
        <v>-1999213</v>
      </c>
      <c r="Z8" s="6">
        <v>-66.11</v>
      </c>
      <c r="AA8" s="28">
        <v>28340858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31436062</v>
      </c>
      <c r="F9" s="18">
        <f t="shared" si="1"/>
        <v>31436062</v>
      </c>
      <c r="G9" s="18">
        <f t="shared" si="1"/>
        <v>2160263</v>
      </c>
      <c r="H9" s="18">
        <f t="shared" si="1"/>
        <v>1619222</v>
      </c>
      <c r="I9" s="18">
        <f t="shared" si="1"/>
        <v>0</v>
      </c>
      <c r="J9" s="18">
        <f t="shared" si="1"/>
        <v>3779485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3779485</v>
      </c>
      <c r="X9" s="18">
        <f t="shared" si="1"/>
        <v>3831505</v>
      </c>
      <c r="Y9" s="18">
        <f t="shared" si="1"/>
        <v>-52020</v>
      </c>
      <c r="Z9" s="4">
        <f>+IF(X9&lt;&gt;0,+(Y9/X9)*100,0)</f>
        <v>-1.3576910378558817</v>
      </c>
      <c r="AA9" s="30">
        <f>SUM(AA10:AA14)</f>
        <v>31436062</v>
      </c>
    </row>
    <row r="10" spans="1:27" ht="12.75">
      <c r="A10" s="5" t="s">
        <v>36</v>
      </c>
      <c r="B10" s="3"/>
      <c r="C10" s="19"/>
      <c r="D10" s="19"/>
      <c r="E10" s="20">
        <v>23436062</v>
      </c>
      <c r="F10" s="21">
        <v>23436062</v>
      </c>
      <c r="G10" s="21">
        <v>2160263</v>
      </c>
      <c r="H10" s="21">
        <v>1619222</v>
      </c>
      <c r="I10" s="21"/>
      <c r="J10" s="21">
        <v>3779485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3779485</v>
      </c>
      <c r="X10" s="21">
        <v>2874705</v>
      </c>
      <c r="Y10" s="21">
        <v>904780</v>
      </c>
      <c r="Z10" s="6">
        <v>31.47</v>
      </c>
      <c r="AA10" s="28">
        <v>23436062</v>
      </c>
    </row>
    <row r="11" spans="1:27" ht="12.75">
      <c r="A11" s="5" t="s">
        <v>37</v>
      </c>
      <c r="B11" s="3"/>
      <c r="C11" s="19"/>
      <c r="D11" s="19"/>
      <c r="E11" s="20">
        <v>8000000</v>
      </c>
      <c r="F11" s="21">
        <v>8000000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956800</v>
      </c>
      <c r="Y11" s="21">
        <v>-956800</v>
      </c>
      <c r="Z11" s="6">
        <v>-100</v>
      </c>
      <c r="AA11" s="28">
        <v>8000000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40600000</v>
      </c>
      <c r="F15" s="18">
        <f t="shared" si="2"/>
        <v>40600000</v>
      </c>
      <c r="G15" s="18">
        <f t="shared" si="2"/>
        <v>3160209</v>
      </c>
      <c r="H15" s="18">
        <f t="shared" si="2"/>
        <v>0</v>
      </c>
      <c r="I15" s="18">
        <f t="shared" si="2"/>
        <v>5143186</v>
      </c>
      <c r="J15" s="18">
        <f t="shared" si="2"/>
        <v>8303395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8303395</v>
      </c>
      <c r="X15" s="18">
        <f t="shared" si="2"/>
        <v>507980</v>
      </c>
      <c r="Y15" s="18">
        <f t="shared" si="2"/>
        <v>7795415</v>
      </c>
      <c r="Z15" s="4">
        <f>+IF(X15&lt;&gt;0,+(Y15/X15)*100,0)</f>
        <v>1534.5909287767236</v>
      </c>
      <c r="AA15" s="30">
        <f>SUM(AA16:AA18)</f>
        <v>40600000</v>
      </c>
    </row>
    <row r="16" spans="1:27" ht="12.75">
      <c r="A16" s="5" t="s">
        <v>42</v>
      </c>
      <c r="B16" s="3"/>
      <c r="C16" s="19"/>
      <c r="D16" s="19"/>
      <c r="E16" s="20">
        <v>1600000</v>
      </c>
      <c r="F16" s="21">
        <v>1600000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430560</v>
      </c>
      <c r="Y16" s="21">
        <v>-430560</v>
      </c>
      <c r="Z16" s="6">
        <v>-100</v>
      </c>
      <c r="AA16" s="28">
        <v>1600000</v>
      </c>
    </row>
    <row r="17" spans="1:27" ht="12.75">
      <c r="A17" s="5" t="s">
        <v>43</v>
      </c>
      <c r="B17" s="3"/>
      <c r="C17" s="19"/>
      <c r="D17" s="19"/>
      <c r="E17" s="20">
        <v>39000000</v>
      </c>
      <c r="F17" s="21">
        <v>39000000</v>
      </c>
      <c r="G17" s="21">
        <v>3160209</v>
      </c>
      <c r="H17" s="21"/>
      <c r="I17" s="21">
        <v>5143186</v>
      </c>
      <c r="J17" s="21">
        <v>8303395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8303395</v>
      </c>
      <c r="X17" s="21">
        <v>77420</v>
      </c>
      <c r="Y17" s="21">
        <v>8225975</v>
      </c>
      <c r="Z17" s="6">
        <v>10625.13</v>
      </c>
      <c r="AA17" s="28">
        <v>39000000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12400000</v>
      </c>
      <c r="F19" s="18">
        <f t="shared" si="3"/>
        <v>12400000</v>
      </c>
      <c r="G19" s="18">
        <f t="shared" si="3"/>
        <v>5308819</v>
      </c>
      <c r="H19" s="18">
        <f t="shared" si="3"/>
        <v>6033526</v>
      </c>
      <c r="I19" s="18">
        <f t="shared" si="3"/>
        <v>1965908</v>
      </c>
      <c r="J19" s="18">
        <f t="shared" si="3"/>
        <v>13308253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13308253</v>
      </c>
      <c r="X19" s="18">
        <f t="shared" si="3"/>
        <v>1483040</v>
      </c>
      <c r="Y19" s="18">
        <f t="shared" si="3"/>
        <v>11825213</v>
      </c>
      <c r="Z19" s="4">
        <f>+IF(X19&lt;&gt;0,+(Y19/X19)*100,0)</f>
        <v>797.3630515697487</v>
      </c>
      <c r="AA19" s="30">
        <f>SUM(AA20:AA23)</f>
        <v>12400000</v>
      </c>
    </row>
    <row r="20" spans="1:27" ht="12.75">
      <c r="A20" s="5" t="s">
        <v>46</v>
      </c>
      <c r="B20" s="3"/>
      <c r="C20" s="19"/>
      <c r="D20" s="19"/>
      <c r="E20" s="20">
        <v>12400000</v>
      </c>
      <c r="F20" s="21">
        <v>12400000</v>
      </c>
      <c r="G20" s="21">
        <v>5308819</v>
      </c>
      <c r="H20" s="21">
        <v>6033526</v>
      </c>
      <c r="I20" s="21">
        <v>1965908</v>
      </c>
      <c r="J20" s="21">
        <v>13308253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13308253</v>
      </c>
      <c r="X20" s="21">
        <v>1483040</v>
      </c>
      <c r="Y20" s="21">
        <v>11825213</v>
      </c>
      <c r="Z20" s="6">
        <v>797.36</v>
      </c>
      <c r="AA20" s="28">
        <v>12400000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112876920</v>
      </c>
      <c r="F25" s="53">
        <f t="shared" si="4"/>
        <v>112876920</v>
      </c>
      <c r="G25" s="53">
        <f t="shared" si="4"/>
        <v>10629291</v>
      </c>
      <c r="H25" s="53">
        <f t="shared" si="4"/>
        <v>8677687</v>
      </c>
      <c r="I25" s="53">
        <f t="shared" si="4"/>
        <v>7109094</v>
      </c>
      <c r="J25" s="53">
        <f t="shared" si="4"/>
        <v>26416072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26416072</v>
      </c>
      <c r="X25" s="53">
        <f t="shared" si="4"/>
        <v>8946677</v>
      </c>
      <c r="Y25" s="53">
        <f t="shared" si="4"/>
        <v>17469395</v>
      </c>
      <c r="Z25" s="54">
        <f>+IF(X25&lt;&gt;0,+(Y25/X25)*100,0)</f>
        <v>195.261268513438</v>
      </c>
      <c r="AA25" s="55">
        <f>+AA5+AA9+AA15+AA19+AA24</f>
        <v>112876920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61936062</v>
      </c>
      <c r="F28" s="21">
        <v>61936062</v>
      </c>
      <c r="G28" s="21">
        <v>9877468</v>
      </c>
      <c r="H28" s="21">
        <v>4062226</v>
      </c>
      <c r="I28" s="21">
        <v>5143186</v>
      </c>
      <c r="J28" s="21">
        <v>19082880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19082880</v>
      </c>
      <c r="X28" s="21">
        <v>20645333</v>
      </c>
      <c r="Y28" s="21">
        <v>-1562453</v>
      </c>
      <c r="Z28" s="6">
        <v>-7.57</v>
      </c>
      <c r="AA28" s="19">
        <v>61936062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61936062</v>
      </c>
      <c r="F32" s="27">
        <f t="shared" si="5"/>
        <v>61936062</v>
      </c>
      <c r="G32" s="27">
        <f t="shared" si="5"/>
        <v>9877468</v>
      </c>
      <c r="H32" s="27">
        <f t="shared" si="5"/>
        <v>4062226</v>
      </c>
      <c r="I32" s="27">
        <f t="shared" si="5"/>
        <v>5143186</v>
      </c>
      <c r="J32" s="27">
        <f t="shared" si="5"/>
        <v>19082880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19082880</v>
      </c>
      <c r="X32" s="27">
        <f t="shared" si="5"/>
        <v>20645333</v>
      </c>
      <c r="Y32" s="27">
        <f t="shared" si="5"/>
        <v>-1562453</v>
      </c>
      <c r="Z32" s="13">
        <f>+IF(X32&lt;&gt;0,+(Y32/X32)*100,0)</f>
        <v>-7.568068773702996</v>
      </c>
      <c r="AA32" s="31">
        <f>SUM(AA28:AA31)</f>
        <v>61936062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50940858</v>
      </c>
      <c r="F35" s="21">
        <v>50940858</v>
      </c>
      <c r="G35" s="21">
        <v>751823</v>
      </c>
      <c r="H35" s="21">
        <v>4615461</v>
      </c>
      <c r="I35" s="21">
        <v>1965908</v>
      </c>
      <c r="J35" s="21">
        <v>7333192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7333192</v>
      </c>
      <c r="X35" s="21">
        <v>12326250</v>
      </c>
      <c r="Y35" s="21">
        <v>-4993058</v>
      </c>
      <c r="Z35" s="6">
        <v>-40.51</v>
      </c>
      <c r="AA35" s="28">
        <v>50940858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112876920</v>
      </c>
      <c r="F36" s="64">
        <f t="shared" si="6"/>
        <v>112876920</v>
      </c>
      <c r="G36" s="64">
        <f t="shared" si="6"/>
        <v>10629291</v>
      </c>
      <c r="H36" s="64">
        <f t="shared" si="6"/>
        <v>8677687</v>
      </c>
      <c r="I36" s="64">
        <f t="shared" si="6"/>
        <v>7109094</v>
      </c>
      <c r="J36" s="64">
        <f t="shared" si="6"/>
        <v>26416072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26416072</v>
      </c>
      <c r="X36" s="64">
        <f t="shared" si="6"/>
        <v>32971583</v>
      </c>
      <c r="Y36" s="64">
        <f t="shared" si="6"/>
        <v>-6555511</v>
      </c>
      <c r="Z36" s="65">
        <f>+IF(X36&lt;&gt;0,+(Y36/X36)*100,0)</f>
        <v>-19.882305923861768</v>
      </c>
      <c r="AA36" s="66">
        <f>SUM(AA32:AA35)</f>
        <v>112876920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18660000</v>
      </c>
      <c r="F5" s="18">
        <f t="shared" si="0"/>
        <v>18660000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18660000</v>
      </c>
    </row>
    <row r="6" spans="1:27" ht="12.75">
      <c r="A6" s="5" t="s">
        <v>32</v>
      </c>
      <c r="B6" s="3"/>
      <c r="C6" s="19"/>
      <c r="D6" s="19"/>
      <c r="E6" s="20">
        <v>4960000</v>
      </c>
      <c r="F6" s="21">
        <v>4960000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4960000</v>
      </c>
    </row>
    <row r="7" spans="1:27" ht="12.75">
      <c r="A7" s="5" t="s">
        <v>33</v>
      </c>
      <c r="B7" s="3"/>
      <c r="C7" s="22"/>
      <c r="D7" s="22"/>
      <c r="E7" s="23">
        <v>10000000</v>
      </c>
      <c r="F7" s="24">
        <v>10000000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10000000</v>
      </c>
    </row>
    <row r="8" spans="1:27" ht="12.75">
      <c r="A8" s="5" t="s">
        <v>34</v>
      </c>
      <c r="B8" s="3"/>
      <c r="C8" s="19"/>
      <c r="D8" s="19"/>
      <c r="E8" s="20">
        <v>3700000</v>
      </c>
      <c r="F8" s="21">
        <v>3700000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3700000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2310000</v>
      </c>
      <c r="F9" s="18">
        <f t="shared" si="1"/>
        <v>2310000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2310000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2310000</v>
      </c>
      <c r="F12" s="21">
        <v>2310000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2310000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82700000</v>
      </c>
      <c r="F15" s="18">
        <f t="shared" si="2"/>
        <v>82700000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82700000</v>
      </c>
    </row>
    <row r="16" spans="1:27" ht="12.75">
      <c r="A16" s="5" t="s">
        <v>42</v>
      </c>
      <c r="B16" s="3"/>
      <c r="C16" s="19"/>
      <c r="D16" s="19"/>
      <c r="E16" s="20">
        <v>7500000</v>
      </c>
      <c r="F16" s="21">
        <v>7500000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7500000</v>
      </c>
    </row>
    <row r="17" spans="1:27" ht="12.75">
      <c r="A17" s="5" t="s">
        <v>43</v>
      </c>
      <c r="B17" s="3"/>
      <c r="C17" s="19"/>
      <c r="D17" s="19"/>
      <c r="E17" s="20">
        <v>75200000</v>
      </c>
      <c r="F17" s="21">
        <v>75200000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75200000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3700000</v>
      </c>
      <c r="F19" s="18">
        <f t="shared" si="3"/>
        <v>3700000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3700000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3700000</v>
      </c>
      <c r="F23" s="21">
        <v>3700000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3700000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107370000</v>
      </c>
      <c r="F25" s="53">
        <f t="shared" si="4"/>
        <v>107370000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0</v>
      </c>
      <c r="Y25" s="53">
        <f t="shared" si="4"/>
        <v>0</v>
      </c>
      <c r="Z25" s="54">
        <f>+IF(X25&lt;&gt;0,+(Y25/X25)*100,0)</f>
        <v>0</v>
      </c>
      <c r="AA25" s="55">
        <f>+AA5+AA9+AA15+AA19+AA24</f>
        <v>107370000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93137000</v>
      </c>
      <c r="F28" s="21">
        <v>93137000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93137000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93137000</v>
      </c>
      <c r="F32" s="27">
        <f t="shared" si="5"/>
        <v>93137000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93137000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14233000</v>
      </c>
      <c r="F35" s="21">
        <v>14233000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14233000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107370000</v>
      </c>
      <c r="F36" s="64">
        <f t="shared" si="6"/>
        <v>107370000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0</v>
      </c>
      <c r="Y36" s="64">
        <f t="shared" si="6"/>
        <v>0</v>
      </c>
      <c r="Z36" s="65">
        <f>+IF(X36&lt;&gt;0,+(Y36/X36)*100,0)</f>
        <v>0</v>
      </c>
      <c r="AA36" s="66">
        <f>SUM(AA32:AA35)</f>
        <v>107370000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14732984</v>
      </c>
      <c r="F5" s="18">
        <f t="shared" si="0"/>
        <v>14732984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2776025</v>
      </c>
      <c r="Y5" s="18">
        <f t="shared" si="0"/>
        <v>-2776025</v>
      </c>
      <c r="Z5" s="4">
        <f>+IF(X5&lt;&gt;0,+(Y5/X5)*100,0)</f>
        <v>-100</v>
      </c>
      <c r="AA5" s="16">
        <f>SUM(AA6:AA8)</f>
        <v>14732984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2532984</v>
      </c>
      <c r="F7" s="24">
        <v>2532984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261245</v>
      </c>
      <c r="Y7" s="24">
        <v>-261245</v>
      </c>
      <c r="Z7" s="7">
        <v>-100</v>
      </c>
      <c r="AA7" s="29">
        <v>2532984</v>
      </c>
    </row>
    <row r="8" spans="1:27" ht="12.75">
      <c r="A8" s="5" t="s">
        <v>34</v>
      </c>
      <c r="B8" s="3"/>
      <c r="C8" s="19"/>
      <c r="D8" s="19"/>
      <c r="E8" s="20">
        <v>12200000</v>
      </c>
      <c r="F8" s="21">
        <v>12200000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2514780</v>
      </c>
      <c r="Y8" s="21">
        <v>-2514780</v>
      </c>
      <c r="Z8" s="6">
        <v>-100</v>
      </c>
      <c r="AA8" s="28">
        <v>12200000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9340033</v>
      </c>
      <c r="F9" s="18">
        <f t="shared" si="1"/>
        <v>9340033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1133627</v>
      </c>
      <c r="Y9" s="18">
        <f t="shared" si="1"/>
        <v>-1133627</v>
      </c>
      <c r="Z9" s="4">
        <f>+IF(X9&lt;&gt;0,+(Y9/X9)*100,0)</f>
        <v>-100</v>
      </c>
      <c r="AA9" s="30">
        <f>SUM(AA10:AA14)</f>
        <v>9340033</v>
      </c>
    </row>
    <row r="10" spans="1:27" ht="12.75">
      <c r="A10" s="5" t="s">
        <v>36</v>
      </c>
      <c r="B10" s="3"/>
      <c r="C10" s="19"/>
      <c r="D10" s="19"/>
      <c r="E10" s="20">
        <v>9340033</v>
      </c>
      <c r="F10" s="21">
        <v>9340033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1133627</v>
      </c>
      <c r="Y10" s="21">
        <v>-1133627</v>
      </c>
      <c r="Z10" s="6">
        <v>-100</v>
      </c>
      <c r="AA10" s="28">
        <v>9340033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2293000</v>
      </c>
      <c r="F15" s="18">
        <f t="shared" si="2"/>
        <v>2293000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343456</v>
      </c>
      <c r="Y15" s="18">
        <f t="shared" si="2"/>
        <v>-343456</v>
      </c>
      <c r="Z15" s="4">
        <f>+IF(X15&lt;&gt;0,+(Y15/X15)*100,0)</f>
        <v>-100</v>
      </c>
      <c r="AA15" s="30">
        <f>SUM(AA16:AA18)</f>
        <v>2293000</v>
      </c>
    </row>
    <row r="16" spans="1:27" ht="12.75">
      <c r="A16" s="5" t="s">
        <v>42</v>
      </c>
      <c r="B16" s="3"/>
      <c r="C16" s="19"/>
      <c r="D16" s="19"/>
      <c r="E16" s="20">
        <v>2293000</v>
      </c>
      <c r="F16" s="21">
        <v>2293000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343456</v>
      </c>
      <c r="Y16" s="21">
        <v>-343456</v>
      </c>
      <c r="Z16" s="6">
        <v>-100</v>
      </c>
      <c r="AA16" s="28">
        <v>2293000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693137000</v>
      </c>
      <c r="F19" s="18">
        <f t="shared" si="3"/>
        <v>693137000</v>
      </c>
      <c r="G19" s="18">
        <f t="shared" si="3"/>
        <v>0</v>
      </c>
      <c r="H19" s="18">
        <f t="shared" si="3"/>
        <v>6410503</v>
      </c>
      <c r="I19" s="18">
        <f t="shared" si="3"/>
        <v>41262192</v>
      </c>
      <c r="J19" s="18">
        <f t="shared" si="3"/>
        <v>47672695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47672695</v>
      </c>
      <c r="X19" s="18">
        <f t="shared" si="3"/>
        <v>169650362</v>
      </c>
      <c r="Y19" s="18">
        <f t="shared" si="3"/>
        <v>-121977667</v>
      </c>
      <c r="Z19" s="4">
        <f>+IF(X19&lt;&gt;0,+(Y19/X19)*100,0)</f>
        <v>-71.89944398703965</v>
      </c>
      <c r="AA19" s="30">
        <f>SUM(AA20:AA23)</f>
        <v>693137000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693137000</v>
      </c>
      <c r="F21" s="21">
        <v>693137000</v>
      </c>
      <c r="G21" s="21"/>
      <c r="H21" s="21">
        <v>6410503</v>
      </c>
      <c r="I21" s="21">
        <v>41262192</v>
      </c>
      <c r="J21" s="21">
        <v>47672695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47672695</v>
      </c>
      <c r="X21" s="21">
        <v>169650362</v>
      </c>
      <c r="Y21" s="21">
        <v>-121977667</v>
      </c>
      <c r="Z21" s="6">
        <v>-71.9</v>
      </c>
      <c r="AA21" s="28">
        <v>693137000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719503017</v>
      </c>
      <c r="F25" s="53">
        <f t="shared" si="4"/>
        <v>719503017</v>
      </c>
      <c r="G25" s="53">
        <f t="shared" si="4"/>
        <v>0</v>
      </c>
      <c r="H25" s="53">
        <f t="shared" si="4"/>
        <v>6410503</v>
      </c>
      <c r="I25" s="53">
        <f t="shared" si="4"/>
        <v>41262192</v>
      </c>
      <c r="J25" s="53">
        <f t="shared" si="4"/>
        <v>47672695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47672695</v>
      </c>
      <c r="X25" s="53">
        <f t="shared" si="4"/>
        <v>173903470</v>
      </c>
      <c r="Y25" s="53">
        <f t="shared" si="4"/>
        <v>-126230775</v>
      </c>
      <c r="Z25" s="54">
        <f>+IF(X25&lt;&gt;0,+(Y25/X25)*100,0)</f>
        <v>-72.58669134089159</v>
      </c>
      <c r="AA25" s="55">
        <f>+AA5+AA9+AA15+AA19+AA24</f>
        <v>719503017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678880000</v>
      </c>
      <c r="F28" s="21">
        <v>678880000</v>
      </c>
      <c r="G28" s="21"/>
      <c r="H28" s="21">
        <v>6410503</v>
      </c>
      <c r="I28" s="21">
        <v>41262192</v>
      </c>
      <c r="J28" s="21">
        <v>47672695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47672695</v>
      </c>
      <c r="X28" s="21">
        <v>173777961</v>
      </c>
      <c r="Y28" s="21">
        <v>-126105266</v>
      </c>
      <c r="Z28" s="6">
        <v>-72.57</v>
      </c>
      <c r="AA28" s="19">
        <v>678880000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>
        <v>5000000</v>
      </c>
      <c r="F31" s="21">
        <v>5000000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996759</v>
      </c>
      <c r="Y31" s="21">
        <v>-996759</v>
      </c>
      <c r="Z31" s="6">
        <v>-100</v>
      </c>
      <c r="AA31" s="28">
        <v>5000000</v>
      </c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683880000</v>
      </c>
      <c r="F32" s="27">
        <f t="shared" si="5"/>
        <v>683880000</v>
      </c>
      <c r="G32" s="27">
        <f t="shared" si="5"/>
        <v>0</v>
      </c>
      <c r="H32" s="27">
        <f t="shared" si="5"/>
        <v>6410503</v>
      </c>
      <c r="I32" s="27">
        <f t="shared" si="5"/>
        <v>41262192</v>
      </c>
      <c r="J32" s="27">
        <f t="shared" si="5"/>
        <v>47672695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47672695</v>
      </c>
      <c r="X32" s="27">
        <f t="shared" si="5"/>
        <v>174774720</v>
      </c>
      <c r="Y32" s="27">
        <f t="shared" si="5"/>
        <v>-127102025</v>
      </c>
      <c r="Z32" s="13">
        <f>+IF(X32&lt;&gt;0,+(Y32/X32)*100,0)</f>
        <v>-72.72334637412092</v>
      </c>
      <c r="AA32" s="31">
        <f>SUM(AA28:AA31)</f>
        <v>683880000</v>
      </c>
    </row>
    <row r="33" spans="1:27" ht="12.75">
      <c r="A33" s="60" t="s">
        <v>59</v>
      </c>
      <c r="B33" s="3" t="s">
        <v>60</v>
      </c>
      <c r="C33" s="19"/>
      <c r="D33" s="19"/>
      <c r="E33" s="20">
        <v>35623017</v>
      </c>
      <c r="F33" s="21">
        <v>35623017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35623017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13097966</v>
      </c>
      <c r="Y35" s="21">
        <v>-13097966</v>
      </c>
      <c r="Z35" s="6">
        <v>-100</v>
      </c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719503017</v>
      </c>
      <c r="F36" s="64">
        <f t="shared" si="6"/>
        <v>719503017</v>
      </c>
      <c r="G36" s="64">
        <f t="shared" si="6"/>
        <v>0</v>
      </c>
      <c r="H36" s="64">
        <f t="shared" si="6"/>
        <v>6410503</v>
      </c>
      <c r="I36" s="64">
        <f t="shared" si="6"/>
        <v>41262192</v>
      </c>
      <c r="J36" s="64">
        <f t="shared" si="6"/>
        <v>47672695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47672695</v>
      </c>
      <c r="X36" s="64">
        <f t="shared" si="6"/>
        <v>187872686</v>
      </c>
      <c r="Y36" s="64">
        <f t="shared" si="6"/>
        <v>-140199991</v>
      </c>
      <c r="Z36" s="65">
        <f>+IF(X36&lt;&gt;0,+(Y36/X36)*100,0)</f>
        <v>-74.62499950631461</v>
      </c>
      <c r="AA36" s="66">
        <f>SUM(AA32:AA35)</f>
        <v>719503017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4607457</v>
      </c>
      <c r="D5" s="16">
        <f>SUM(D6:D8)</f>
        <v>0</v>
      </c>
      <c r="E5" s="17">
        <f t="shared" si="0"/>
        <v>6900000</v>
      </c>
      <c r="F5" s="18">
        <f t="shared" si="0"/>
        <v>6900000</v>
      </c>
      <c r="G5" s="18">
        <f t="shared" si="0"/>
        <v>0</v>
      </c>
      <c r="H5" s="18">
        <f t="shared" si="0"/>
        <v>119290</v>
      </c>
      <c r="I5" s="18">
        <f t="shared" si="0"/>
        <v>165794</v>
      </c>
      <c r="J5" s="18">
        <f t="shared" si="0"/>
        <v>285084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285084</v>
      </c>
      <c r="X5" s="18">
        <f t="shared" si="0"/>
        <v>868639</v>
      </c>
      <c r="Y5" s="18">
        <f t="shared" si="0"/>
        <v>-583555</v>
      </c>
      <c r="Z5" s="4">
        <f>+IF(X5&lt;&gt;0,+(Y5/X5)*100,0)</f>
        <v>-67.18038218408337</v>
      </c>
      <c r="AA5" s="16">
        <f>SUM(AA6:AA8)</f>
        <v>6900000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4607457</v>
      </c>
      <c r="D8" s="19"/>
      <c r="E8" s="20">
        <v>6900000</v>
      </c>
      <c r="F8" s="21">
        <v>6900000</v>
      </c>
      <c r="G8" s="21"/>
      <c r="H8" s="21">
        <v>119290</v>
      </c>
      <c r="I8" s="21">
        <v>165794</v>
      </c>
      <c r="J8" s="21">
        <v>285084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285084</v>
      </c>
      <c r="X8" s="21">
        <v>868639</v>
      </c>
      <c r="Y8" s="21">
        <v>-583555</v>
      </c>
      <c r="Z8" s="6">
        <v>-67.18</v>
      </c>
      <c r="AA8" s="28">
        <v>6900000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35730</v>
      </c>
      <c r="F9" s="18">
        <f t="shared" si="1"/>
        <v>35730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7475</v>
      </c>
      <c r="Y9" s="18">
        <f t="shared" si="1"/>
        <v>-7475</v>
      </c>
      <c r="Z9" s="4">
        <f>+IF(X9&lt;&gt;0,+(Y9/X9)*100,0)</f>
        <v>-100</v>
      </c>
      <c r="AA9" s="30">
        <f>SUM(AA10:AA14)</f>
        <v>35730</v>
      </c>
    </row>
    <row r="10" spans="1:27" ht="12.75">
      <c r="A10" s="5" t="s">
        <v>36</v>
      </c>
      <c r="B10" s="3"/>
      <c r="C10" s="19"/>
      <c r="D10" s="19"/>
      <c r="E10" s="20">
        <v>35730</v>
      </c>
      <c r="F10" s="21">
        <v>35730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7475</v>
      </c>
      <c r="Y10" s="21">
        <v>-7475</v>
      </c>
      <c r="Z10" s="6">
        <v>-100</v>
      </c>
      <c r="AA10" s="28">
        <v>35730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49271734</v>
      </c>
      <c r="D15" s="16">
        <f>SUM(D16:D18)</f>
        <v>0</v>
      </c>
      <c r="E15" s="17">
        <f t="shared" si="2"/>
        <v>45739950</v>
      </c>
      <c r="F15" s="18">
        <f t="shared" si="2"/>
        <v>45739950</v>
      </c>
      <c r="G15" s="18">
        <f t="shared" si="2"/>
        <v>2072384</v>
      </c>
      <c r="H15" s="18">
        <f t="shared" si="2"/>
        <v>4939030</v>
      </c>
      <c r="I15" s="18">
        <f t="shared" si="2"/>
        <v>2803574</v>
      </c>
      <c r="J15" s="18">
        <f t="shared" si="2"/>
        <v>9814988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9814988</v>
      </c>
      <c r="X15" s="18">
        <f t="shared" si="2"/>
        <v>8509559</v>
      </c>
      <c r="Y15" s="18">
        <f t="shared" si="2"/>
        <v>1305429</v>
      </c>
      <c r="Z15" s="4">
        <f>+IF(X15&lt;&gt;0,+(Y15/X15)*100,0)</f>
        <v>15.340736223816066</v>
      </c>
      <c r="AA15" s="30">
        <f>SUM(AA16:AA18)</f>
        <v>45739950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49271734</v>
      </c>
      <c r="D17" s="19"/>
      <c r="E17" s="20">
        <v>45739950</v>
      </c>
      <c r="F17" s="21">
        <v>45739950</v>
      </c>
      <c r="G17" s="21">
        <v>2072384</v>
      </c>
      <c r="H17" s="21">
        <v>4939030</v>
      </c>
      <c r="I17" s="21">
        <v>2803574</v>
      </c>
      <c r="J17" s="21">
        <v>9814988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9814988</v>
      </c>
      <c r="X17" s="21">
        <v>8509559</v>
      </c>
      <c r="Y17" s="21">
        <v>1305429</v>
      </c>
      <c r="Z17" s="6">
        <v>15.34</v>
      </c>
      <c r="AA17" s="28">
        <v>45739950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7743737</v>
      </c>
      <c r="D19" s="16">
        <f>SUM(D20:D23)</f>
        <v>0</v>
      </c>
      <c r="E19" s="17">
        <f t="shared" si="3"/>
        <v>12080000</v>
      </c>
      <c r="F19" s="18">
        <f t="shared" si="3"/>
        <v>12080000</v>
      </c>
      <c r="G19" s="18">
        <f t="shared" si="3"/>
        <v>235775</v>
      </c>
      <c r="H19" s="18">
        <f t="shared" si="3"/>
        <v>0</v>
      </c>
      <c r="I19" s="18">
        <f t="shared" si="3"/>
        <v>793467</v>
      </c>
      <c r="J19" s="18">
        <f t="shared" si="3"/>
        <v>1029242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1029242</v>
      </c>
      <c r="X19" s="18">
        <f t="shared" si="3"/>
        <v>1245935</v>
      </c>
      <c r="Y19" s="18">
        <f t="shared" si="3"/>
        <v>-216693</v>
      </c>
      <c r="Z19" s="4">
        <f>+IF(X19&lt;&gt;0,+(Y19/X19)*100,0)</f>
        <v>-17.391998780032665</v>
      </c>
      <c r="AA19" s="30">
        <f>SUM(AA20:AA23)</f>
        <v>12080000</v>
      </c>
    </row>
    <row r="20" spans="1:27" ht="12.75">
      <c r="A20" s="5" t="s">
        <v>46</v>
      </c>
      <c r="B20" s="3"/>
      <c r="C20" s="19">
        <v>7393737</v>
      </c>
      <c r="D20" s="19"/>
      <c r="E20" s="20">
        <v>11000000</v>
      </c>
      <c r="F20" s="21">
        <v>11000000</v>
      </c>
      <c r="G20" s="21">
        <v>235775</v>
      </c>
      <c r="H20" s="21"/>
      <c r="I20" s="21">
        <v>793467</v>
      </c>
      <c r="J20" s="21">
        <v>1029242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1029242</v>
      </c>
      <c r="X20" s="21">
        <v>1014704</v>
      </c>
      <c r="Y20" s="21">
        <v>14538</v>
      </c>
      <c r="Z20" s="6">
        <v>1.43</v>
      </c>
      <c r="AA20" s="28">
        <v>11000000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350000</v>
      </c>
      <c r="D23" s="19"/>
      <c r="E23" s="20">
        <v>1080000</v>
      </c>
      <c r="F23" s="21">
        <v>1080000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231231</v>
      </c>
      <c r="Y23" s="21">
        <v>-231231</v>
      </c>
      <c r="Z23" s="6">
        <v>-100</v>
      </c>
      <c r="AA23" s="28">
        <v>1080000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61622928</v>
      </c>
      <c r="D25" s="51">
        <f>+D5+D9+D15+D19+D24</f>
        <v>0</v>
      </c>
      <c r="E25" s="52">
        <f t="shared" si="4"/>
        <v>64755680</v>
      </c>
      <c r="F25" s="53">
        <f t="shared" si="4"/>
        <v>64755680</v>
      </c>
      <c r="G25" s="53">
        <f t="shared" si="4"/>
        <v>2308159</v>
      </c>
      <c r="H25" s="53">
        <f t="shared" si="4"/>
        <v>5058320</v>
      </c>
      <c r="I25" s="53">
        <f t="shared" si="4"/>
        <v>3762835</v>
      </c>
      <c r="J25" s="53">
        <f t="shared" si="4"/>
        <v>11129314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11129314</v>
      </c>
      <c r="X25" s="53">
        <f t="shared" si="4"/>
        <v>10631608</v>
      </c>
      <c r="Y25" s="53">
        <f t="shared" si="4"/>
        <v>497706</v>
      </c>
      <c r="Z25" s="54">
        <f>+IF(X25&lt;&gt;0,+(Y25/X25)*100,0)</f>
        <v>4.6813802766241945</v>
      </c>
      <c r="AA25" s="55">
        <f>+AA5+AA9+AA15+AA19+AA24</f>
        <v>64755680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46909715</v>
      </c>
      <c r="D28" s="19"/>
      <c r="E28" s="20">
        <v>51161950</v>
      </c>
      <c r="F28" s="21">
        <v>51161950</v>
      </c>
      <c r="G28" s="21">
        <v>2072384</v>
      </c>
      <c r="H28" s="21">
        <v>4939030</v>
      </c>
      <c r="I28" s="21">
        <v>3466731</v>
      </c>
      <c r="J28" s="21">
        <v>10478145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10478145</v>
      </c>
      <c r="X28" s="21">
        <v>9393844</v>
      </c>
      <c r="Y28" s="21">
        <v>1084301</v>
      </c>
      <c r="Z28" s="6">
        <v>11.54</v>
      </c>
      <c r="AA28" s="19">
        <v>51161950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46909715</v>
      </c>
      <c r="D32" s="25">
        <f>SUM(D28:D31)</f>
        <v>0</v>
      </c>
      <c r="E32" s="26">
        <f t="shared" si="5"/>
        <v>51161950</v>
      </c>
      <c r="F32" s="27">
        <f t="shared" si="5"/>
        <v>51161950</v>
      </c>
      <c r="G32" s="27">
        <f t="shared" si="5"/>
        <v>2072384</v>
      </c>
      <c r="H32" s="27">
        <f t="shared" si="5"/>
        <v>4939030</v>
      </c>
      <c r="I32" s="27">
        <f t="shared" si="5"/>
        <v>3466731</v>
      </c>
      <c r="J32" s="27">
        <f t="shared" si="5"/>
        <v>10478145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10478145</v>
      </c>
      <c r="X32" s="27">
        <f t="shared" si="5"/>
        <v>9393844</v>
      </c>
      <c r="Y32" s="27">
        <f t="shared" si="5"/>
        <v>1084301</v>
      </c>
      <c r="Z32" s="13">
        <f>+IF(X32&lt;&gt;0,+(Y32/X32)*100,0)</f>
        <v>11.542676246273624</v>
      </c>
      <c r="AA32" s="31">
        <f>SUM(AA28:AA31)</f>
        <v>51161950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14713213</v>
      </c>
      <c r="D35" s="19"/>
      <c r="E35" s="20">
        <v>13593730</v>
      </c>
      <c r="F35" s="21">
        <v>13593730</v>
      </c>
      <c r="G35" s="21">
        <v>235775</v>
      </c>
      <c r="H35" s="21">
        <v>119290</v>
      </c>
      <c r="I35" s="21">
        <v>296104</v>
      </c>
      <c r="J35" s="21">
        <v>651169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651169</v>
      </c>
      <c r="X35" s="21">
        <v>1725502</v>
      </c>
      <c r="Y35" s="21">
        <v>-1074333</v>
      </c>
      <c r="Z35" s="6">
        <v>-62.26</v>
      </c>
      <c r="AA35" s="28">
        <v>13593730</v>
      </c>
    </row>
    <row r="36" spans="1:27" ht="12.75">
      <c r="A36" s="61" t="s">
        <v>64</v>
      </c>
      <c r="B36" s="10"/>
      <c r="C36" s="62">
        <f aca="true" t="shared" si="6" ref="C36:Y36">SUM(C32:C35)</f>
        <v>61622928</v>
      </c>
      <c r="D36" s="62">
        <f>SUM(D32:D35)</f>
        <v>0</v>
      </c>
      <c r="E36" s="63">
        <f t="shared" si="6"/>
        <v>64755680</v>
      </c>
      <c r="F36" s="64">
        <f t="shared" si="6"/>
        <v>64755680</v>
      </c>
      <c r="G36" s="64">
        <f t="shared" si="6"/>
        <v>2308159</v>
      </c>
      <c r="H36" s="64">
        <f t="shared" si="6"/>
        <v>5058320</v>
      </c>
      <c r="I36" s="64">
        <f t="shared" si="6"/>
        <v>3762835</v>
      </c>
      <c r="J36" s="64">
        <f t="shared" si="6"/>
        <v>11129314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11129314</v>
      </c>
      <c r="X36" s="64">
        <f t="shared" si="6"/>
        <v>11119346</v>
      </c>
      <c r="Y36" s="64">
        <f t="shared" si="6"/>
        <v>9968</v>
      </c>
      <c r="Z36" s="65">
        <f>+IF(X36&lt;&gt;0,+(Y36/X36)*100,0)</f>
        <v>0.0896455600895952</v>
      </c>
      <c r="AA36" s="66">
        <f>SUM(AA32:AA35)</f>
        <v>64755680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1458479</v>
      </c>
      <c r="D5" s="16">
        <f>SUM(D6:D8)</f>
        <v>0</v>
      </c>
      <c r="E5" s="17">
        <f t="shared" si="0"/>
        <v>9250000</v>
      </c>
      <c r="F5" s="18">
        <f t="shared" si="0"/>
        <v>9250000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2312800</v>
      </c>
      <c r="Y5" s="18">
        <f t="shared" si="0"/>
        <v>-2312800</v>
      </c>
      <c r="Z5" s="4">
        <f>+IF(X5&lt;&gt;0,+(Y5/X5)*100,0)</f>
        <v>-100</v>
      </c>
      <c r="AA5" s="16">
        <f>SUM(AA6:AA8)</f>
        <v>9250000</v>
      </c>
    </row>
    <row r="6" spans="1:27" ht="12.75">
      <c r="A6" s="5" t="s">
        <v>32</v>
      </c>
      <c r="B6" s="3"/>
      <c r="C6" s="19">
        <v>4900</v>
      </c>
      <c r="D6" s="19"/>
      <c r="E6" s="20">
        <v>200000</v>
      </c>
      <c r="F6" s="21">
        <v>200000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</v>
      </c>
      <c r="Y6" s="21">
        <v>-50000</v>
      </c>
      <c r="Z6" s="6">
        <v>-100</v>
      </c>
      <c r="AA6" s="28">
        <v>200000</v>
      </c>
    </row>
    <row r="7" spans="1:27" ht="12.75">
      <c r="A7" s="5" t="s">
        <v>33</v>
      </c>
      <c r="B7" s="3"/>
      <c r="C7" s="22">
        <v>49566</v>
      </c>
      <c r="D7" s="22"/>
      <c r="E7" s="23">
        <v>2270000</v>
      </c>
      <c r="F7" s="24">
        <v>2270000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500000</v>
      </c>
      <c r="Y7" s="24">
        <v>-500000</v>
      </c>
      <c r="Z7" s="7">
        <v>-100</v>
      </c>
      <c r="AA7" s="29">
        <v>2270000</v>
      </c>
    </row>
    <row r="8" spans="1:27" ht="12.75">
      <c r="A8" s="5" t="s">
        <v>34</v>
      </c>
      <c r="B8" s="3"/>
      <c r="C8" s="19">
        <v>1404013</v>
      </c>
      <c r="D8" s="19"/>
      <c r="E8" s="20">
        <v>6780000</v>
      </c>
      <c r="F8" s="21">
        <v>6780000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1762800</v>
      </c>
      <c r="Y8" s="21">
        <v>-1762800</v>
      </c>
      <c r="Z8" s="6">
        <v>-100</v>
      </c>
      <c r="AA8" s="28">
        <v>6780000</v>
      </c>
    </row>
    <row r="9" spans="1:27" ht="12.75">
      <c r="A9" s="2" t="s">
        <v>35</v>
      </c>
      <c r="B9" s="3"/>
      <c r="C9" s="16">
        <f aca="true" t="shared" si="1" ref="C9:Y9">SUM(C10:C14)</f>
        <v>4577753</v>
      </c>
      <c r="D9" s="16">
        <f>SUM(D10:D14)</f>
        <v>0</v>
      </c>
      <c r="E9" s="17">
        <f t="shared" si="1"/>
        <v>7533600</v>
      </c>
      <c r="F9" s="18">
        <f t="shared" si="1"/>
        <v>7533600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705800</v>
      </c>
      <c r="Y9" s="18">
        <f t="shared" si="1"/>
        <v>-705800</v>
      </c>
      <c r="Z9" s="4">
        <f>+IF(X9&lt;&gt;0,+(Y9/X9)*100,0)</f>
        <v>-100</v>
      </c>
      <c r="AA9" s="30">
        <f>SUM(AA10:AA14)</f>
        <v>7533600</v>
      </c>
    </row>
    <row r="10" spans="1:27" ht="12.75">
      <c r="A10" s="5" t="s">
        <v>36</v>
      </c>
      <c r="B10" s="3"/>
      <c r="C10" s="19">
        <v>4577753</v>
      </c>
      <c r="D10" s="19"/>
      <c r="E10" s="20">
        <v>7533600</v>
      </c>
      <c r="F10" s="21">
        <v>7533600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705800</v>
      </c>
      <c r="Y10" s="21">
        <v>-705800</v>
      </c>
      <c r="Z10" s="6">
        <v>-100</v>
      </c>
      <c r="AA10" s="28">
        <v>7533600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27377062</v>
      </c>
      <c r="D15" s="16">
        <f>SUM(D16:D18)</f>
        <v>0</v>
      </c>
      <c r="E15" s="17">
        <f t="shared" si="2"/>
        <v>51693670</v>
      </c>
      <c r="F15" s="18">
        <f t="shared" si="2"/>
        <v>51693670</v>
      </c>
      <c r="G15" s="18">
        <f t="shared" si="2"/>
        <v>2936</v>
      </c>
      <c r="H15" s="18">
        <f t="shared" si="2"/>
        <v>0</v>
      </c>
      <c r="I15" s="18">
        <f t="shared" si="2"/>
        <v>0</v>
      </c>
      <c r="J15" s="18">
        <f t="shared" si="2"/>
        <v>2936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2936</v>
      </c>
      <c r="X15" s="18">
        <f t="shared" si="2"/>
        <v>13366254</v>
      </c>
      <c r="Y15" s="18">
        <f t="shared" si="2"/>
        <v>-13363318</v>
      </c>
      <c r="Z15" s="4">
        <f>+IF(X15&lt;&gt;0,+(Y15/X15)*100,0)</f>
        <v>-99.97803423457313</v>
      </c>
      <c r="AA15" s="30">
        <f>SUM(AA16:AA18)</f>
        <v>51693670</v>
      </c>
    </row>
    <row r="16" spans="1:27" ht="12.75">
      <c r="A16" s="5" t="s">
        <v>42</v>
      </c>
      <c r="B16" s="3"/>
      <c r="C16" s="19">
        <v>74500</v>
      </c>
      <c r="D16" s="19"/>
      <c r="E16" s="20">
        <v>285000</v>
      </c>
      <c r="F16" s="21">
        <v>285000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285000</v>
      </c>
    </row>
    <row r="17" spans="1:27" ht="12.75">
      <c r="A17" s="5" t="s">
        <v>43</v>
      </c>
      <c r="B17" s="3"/>
      <c r="C17" s="19">
        <v>27302562</v>
      </c>
      <c r="D17" s="19"/>
      <c r="E17" s="20">
        <v>51408670</v>
      </c>
      <c r="F17" s="21">
        <v>51408670</v>
      </c>
      <c r="G17" s="21">
        <v>2936</v>
      </c>
      <c r="H17" s="21"/>
      <c r="I17" s="21"/>
      <c r="J17" s="21">
        <v>2936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2936</v>
      </c>
      <c r="X17" s="21">
        <v>13366254</v>
      </c>
      <c r="Y17" s="21">
        <v>-13363318</v>
      </c>
      <c r="Z17" s="6">
        <v>-99.98</v>
      </c>
      <c r="AA17" s="28">
        <v>51408670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1954635</v>
      </c>
      <c r="D19" s="16">
        <f>SUM(D20:D23)</f>
        <v>0</v>
      </c>
      <c r="E19" s="17">
        <f t="shared" si="3"/>
        <v>2250000</v>
      </c>
      <c r="F19" s="18">
        <f t="shared" si="3"/>
        <v>2250000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585000</v>
      </c>
      <c r="Y19" s="18">
        <f t="shared" si="3"/>
        <v>-585000</v>
      </c>
      <c r="Z19" s="4">
        <f>+IF(X19&lt;&gt;0,+(Y19/X19)*100,0)</f>
        <v>-100</v>
      </c>
      <c r="AA19" s="30">
        <f>SUM(AA20:AA23)</f>
        <v>2250000</v>
      </c>
    </row>
    <row r="20" spans="1:27" ht="12.75">
      <c r="A20" s="5" t="s">
        <v>46</v>
      </c>
      <c r="B20" s="3"/>
      <c r="C20" s="19">
        <v>1954635</v>
      </c>
      <c r="D20" s="19"/>
      <c r="E20" s="20">
        <v>2250000</v>
      </c>
      <c r="F20" s="21">
        <v>2250000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585000</v>
      </c>
      <c r="Y20" s="21">
        <v>-585000</v>
      </c>
      <c r="Z20" s="6">
        <v>-100</v>
      </c>
      <c r="AA20" s="28">
        <v>2250000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35367929</v>
      </c>
      <c r="D25" s="51">
        <f>+D5+D9+D15+D19+D24</f>
        <v>0</v>
      </c>
      <c r="E25" s="52">
        <f t="shared" si="4"/>
        <v>70727270</v>
      </c>
      <c r="F25" s="53">
        <f t="shared" si="4"/>
        <v>70727270</v>
      </c>
      <c r="G25" s="53">
        <f t="shared" si="4"/>
        <v>2936</v>
      </c>
      <c r="H25" s="53">
        <f t="shared" si="4"/>
        <v>0</v>
      </c>
      <c r="I25" s="53">
        <f t="shared" si="4"/>
        <v>0</v>
      </c>
      <c r="J25" s="53">
        <f t="shared" si="4"/>
        <v>2936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2936</v>
      </c>
      <c r="X25" s="53">
        <f t="shared" si="4"/>
        <v>16969854</v>
      </c>
      <c r="Y25" s="53">
        <f t="shared" si="4"/>
        <v>-16966918</v>
      </c>
      <c r="Z25" s="54">
        <f>+IF(X25&lt;&gt;0,+(Y25/X25)*100,0)</f>
        <v>-99.9826987315271</v>
      </c>
      <c r="AA25" s="55">
        <f>+AA5+AA9+AA15+AA19+AA24</f>
        <v>70727270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26199223</v>
      </c>
      <c r="D28" s="19"/>
      <c r="E28" s="20">
        <v>44862270</v>
      </c>
      <c r="F28" s="21">
        <v>44862270</v>
      </c>
      <c r="G28" s="21">
        <v>2936</v>
      </c>
      <c r="H28" s="21"/>
      <c r="I28" s="21"/>
      <c r="J28" s="21">
        <v>2936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2936</v>
      </c>
      <c r="X28" s="21">
        <v>11664190</v>
      </c>
      <c r="Y28" s="21">
        <v>-11661254</v>
      </c>
      <c r="Z28" s="6">
        <v>-99.97</v>
      </c>
      <c r="AA28" s="19">
        <v>44862270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26199223</v>
      </c>
      <c r="D32" s="25">
        <f>SUM(D28:D31)</f>
        <v>0</v>
      </c>
      <c r="E32" s="26">
        <f t="shared" si="5"/>
        <v>44862270</v>
      </c>
      <c r="F32" s="27">
        <f t="shared" si="5"/>
        <v>44862270</v>
      </c>
      <c r="G32" s="27">
        <f t="shared" si="5"/>
        <v>2936</v>
      </c>
      <c r="H32" s="27">
        <f t="shared" si="5"/>
        <v>0</v>
      </c>
      <c r="I32" s="27">
        <f t="shared" si="5"/>
        <v>0</v>
      </c>
      <c r="J32" s="27">
        <f t="shared" si="5"/>
        <v>2936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2936</v>
      </c>
      <c r="X32" s="27">
        <f t="shared" si="5"/>
        <v>11664190</v>
      </c>
      <c r="Y32" s="27">
        <f t="shared" si="5"/>
        <v>-11661254</v>
      </c>
      <c r="Z32" s="13">
        <f>+IF(X32&lt;&gt;0,+(Y32/X32)*100,0)</f>
        <v>-99.97482894225831</v>
      </c>
      <c r="AA32" s="31">
        <f>SUM(AA28:AA31)</f>
        <v>44862270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9168706</v>
      </c>
      <c r="D35" s="19"/>
      <c r="E35" s="20">
        <v>25865000</v>
      </c>
      <c r="F35" s="21">
        <v>25865000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5494000</v>
      </c>
      <c r="Y35" s="21">
        <v>-5494000</v>
      </c>
      <c r="Z35" s="6">
        <v>-100</v>
      </c>
      <c r="AA35" s="28">
        <v>25865000</v>
      </c>
    </row>
    <row r="36" spans="1:27" ht="12.75">
      <c r="A36" s="61" t="s">
        <v>64</v>
      </c>
      <c r="B36" s="10"/>
      <c r="C36" s="62">
        <f aca="true" t="shared" si="6" ref="C36:Y36">SUM(C32:C35)</f>
        <v>35367929</v>
      </c>
      <c r="D36" s="62">
        <f>SUM(D32:D35)</f>
        <v>0</v>
      </c>
      <c r="E36" s="63">
        <f t="shared" si="6"/>
        <v>70727270</v>
      </c>
      <c r="F36" s="64">
        <f t="shared" si="6"/>
        <v>70727270</v>
      </c>
      <c r="G36" s="64">
        <f t="shared" si="6"/>
        <v>2936</v>
      </c>
      <c r="H36" s="64">
        <f t="shared" si="6"/>
        <v>0</v>
      </c>
      <c r="I36" s="64">
        <f t="shared" si="6"/>
        <v>0</v>
      </c>
      <c r="J36" s="64">
        <f t="shared" si="6"/>
        <v>2936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2936</v>
      </c>
      <c r="X36" s="64">
        <f t="shared" si="6"/>
        <v>17158190</v>
      </c>
      <c r="Y36" s="64">
        <f t="shared" si="6"/>
        <v>-17155254</v>
      </c>
      <c r="Z36" s="65">
        <f>+IF(X36&lt;&gt;0,+(Y36/X36)*100,0)</f>
        <v>-99.98288863802067</v>
      </c>
      <c r="AA36" s="66">
        <f>SUM(AA32:AA35)</f>
        <v>70727270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31047349</v>
      </c>
      <c r="D5" s="16">
        <f>SUM(D6:D8)</f>
        <v>0</v>
      </c>
      <c r="E5" s="17">
        <f t="shared" si="0"/>
        <v>61525000</v>
      </c>
      <c r="F5" s="18">
        <f t="shared" si="0"/>
        <v>61525000</v>
      </c>
      <c r="G5" s="18">
        <f t="shared" si="0"/>
        <v>2812706</v>
      </c>
      <c r="H5" s="18">
        <f t="shared" si="0"/>
        <v>689501</v>
      </c>
      <c r="I5" s="18">
        <f t="shared" si="0"/>
        <v>2699841</v>
      </c>
      <c r="J5" s="18">
        <f t="shared" si="0"/>
        <v>6202048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6202048</v>
      </c>
      <c r="X5" s="18">
        <f t="shared" si="0"/>
        <v>4866824</v>
      </c>
      <c r="Y5" s="18">
        <f t="shared" si="0"/>
        <v>1335224</v>
      </c>
      <c r="Z5" s="4">
        <f>+IF(X5&lt;&gt;0,+(Y5/X5)*100,0)</f>
        <v>27.435222642117324</v>
      </c>
      <c r="AA5" s="16">
        <f>SUM(AA6:AA8)</f>
        <v>61525000</v>
      </c>
    </row>
    <row r="6" spans="1:27" ht="12.75">
      <c r="A6" s="5" t="s">
        <v>32</v>
      </c>
      <c r="B6" s="3"/>
      <c r="C6" s="19">
        <v>906157</v>
      </c>
      <c r="D6" s="19"/>
      <c r="E6" s="20">
        <v>3000000</v>
      </c>
      <c r="F6" s="21">
        <v>3000000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1685000</v>
      </c>
      <c r="Y6" s="21">
        <v>-1685000</v>
      </c>
      <c r="Z6" s="6">
        <v>-100</v>
      </c>
      <c r="AA6" s="28">
        <v>3000000</v>
      </c>
    </row>
    <row r="7" spans="1:27" ht="12.75">
      <c r="A7" s="5" t="s">
        <v>33</v>
      </c>
      <c r="B7" s="3"/>
      <c r="C7" s="22">
        <v>4999464</v>
      </c>
      <c r="D7" s="22"/>
      <c r="E7" s="23">
        <v>8350000</v>
      </c>
      <c r="F7" s="24">
        <v>8350000</v>
      </c>
      <c r="G7" s="24">
        <v>1280964</v>
      </c>
      <c r="H7" s="24">
        <v>1118406</v>
      </c>
      <c r="I7" s="24">
        <v>97784</v>
      </c>
      <c r="J7" s="24">
        <v>2497154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2497154</v>
      </c>
      <c r="X7" s="24">
        <v>3181824</v>
      </c>
      <c r="Y7" s="24">
        <v>-684670</v>
      </c>
      <c r="Z7" s="7">
        <v>-21.52</v>
      </c>
      <c r="AA7" s="29">
        <v>8350000</v>
      </c>
    </row>
    <row r="8" spans="1:27" ht="12.75">
      <c r="A8" s="5" t="s">
        <v>34</v>
      </c>
      <c r="B8" s="3"/>
      <c r="C8" s="19">
        <v>25141728</v>
      </c>
      <c r="D8" s="19"/>
      <c r="E8" s="20">
        <v>50175000</v>
      </c>
      <c r="F8" s="21">
        <v>50175000</v>
      </c>
      <c r="G8" s="21">
        <v>1531742</v>
      </c>
      <c r="H8" s="21">
        <v>-428905</v>
      </c>
      <c r="I8" s="21">
        <v>2602057</v>
      </c>
      <c r="J8" s="21">
        <v>3704894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3704894</v>
      </c>
      <c r="X8" s="21"/>
      <c r="Y8" s="21">
        <v>3704894</v>
      </c>
      <c r="Z8" s="6"/>
      <c r="AA8" s="28">
        <v>50175000</v>
      </c>
    </row>
    <row r="9" spans="1:27" ht="12.75">
      <c r="A9" s="2" t="s">
        <v>35</v>
      </c>
      <c r="B9" s="3"/>
      <c r="C9" s="16">
        <f aca="true" t="shared" si="1" ref="C9:Y9">SUM(C10:C14)</f>
        <v>63534928</v>
      </c>
      <c r="D9" s="16">
        <f>SUM(D10:D14)</f>
        <v>0</v>
      </c>
      <c r="E9" s="17">
        <f t="shared" si="1"/>
        <v>72516000</v>
      </c>
      <c r="F9" s="18">
        <f t="shared" si="1"/>
        <v>72516000</v>
      </c>
      <c r="G9" s="18">
        <f t="shared" si="1"/>
        <v>0</v>
      </c>
      <c r="H9" s="18">
        <f t="shared" si="1"/>
        <v>2940435</v>
      </c>
      <c r="I9" s="18">
        <f t="shared" si="1"/>
        <v>4780360</v>
      </c>
      <c r="J9" s="18">
        <f t="shared" si="1"/>
        <v>7720795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7720795</v>
      </c>
      <c r="X9" s="18">
        <f t="shared" si="1"/>
        <v>6030209</v>
      </c>
      <c r="Y9" s="18">
        <f t="shared" si="1"/>
        <v>1690586</v>
      </c>
      <c r="Z9" s="4">
        <f>+IF(X9&lt;&gt;0,+(Y9/X9)*100,0)</f>
        <v>28.035280369221034</v>
      </c>
      <c r="AA9" s="30">
        <f>SUM(AA10:AA14)</f>
        <v>72516000</v>
      </c>
    </row>
    <row r="10" spans="1:27" ht="12.75">
      <c r="A10" s="5" t="s">
        <v>36</v>
      </c>
      <c r="B10" s="3"/>
      <c r="C10" s="19">
        <v>1958499</v>
      </c>
      <c r="D10" s="19"/>
      <c r="E10" s="20">
        <v>20750000</v>
      </c>
      <c r="F10" s="21">
        <v>20750000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795620</v>
      </c>
      <c r="Y10" s="21">
        <v>-795620</v>
      </c>
      <c r="Z10" s="6">
        <v>-100</v>
      </c>
      <c r="AA10" s="28">
        <v>20750000</v>
      </c>
    </row>
    <row r="11" spans="1:27" ht="12.75">
      <c r="A11" s="5" t="s">
        <v>37</v>
      </c>
      <c r="B11" s="3"/>
      <c r="C11" s="19">
        <v>58300557</v>
      </c>
      <c r="D11" s="19"/>
      <c r="E11" s="20">
        <v>45900000</v>
      </c>
      <c r="F11" s="21">
        <v>45900000</v>
      </c>
      <c r="G11" s="21"/>
      <c r="H11" s="21">
        <v>2940435</v>
      </c>
      <c r="I11" s="21">
        <v>4780360</v>
      </c>
      <c r="J11" s="21">
        <v>7720795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7720795</v>
      </c>
      <c r="X11" s="21">
        <v>5063756</v>
      </c>
      <c r="Y11" s="21">
        <v>2657039</v>
      </c>
      <c r="Z11" s="6">
        <v>52.47</v>
      </c>
      <c r="AA11" s="28">
        <v>45900000</v>
      </c>
    </row>
    <row r="12" spans="1:27" ht="12.75">
      <c r="A12" s="5" t="s">
        <v>38</v>
      </c>
      <c r="B12" s="3"/>
      <c r="C12" s="19">
        <v>3275872</v>
      </c>
      <c r="D12" s="19"/>
      <c r="E12" s="20">
        <v>5866000</v>
      </c>
      <c r="F12" s="21">
        <v>5866000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170833</v>
      </c>
      <c r="Y12" s="21">
        <v>-170833</v>
      </c>
      <c r="Z12" s="6">
        <v>-100</v>
      </c>
      <c r="AA12" s="28">
        <v>5866000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326229987</v>
      </c>
      <c r="D15" s="16">
        <f>SUM(D16:D18)</f>
        <v>0</v>
      </c>
      <c r="E15" s="17">
        <f t="shared" si="2"/>
        <v>366999000</v>
      </c>
      <c r="F15" s="18">
        <f t="shared" si="2"/>
        <v>366999000</v>
      </c>
      <c r="G15" s="18">
        <f t="shared" si="2"/>
        <v>0</v>
      </c>
      <c r="H15" s="18">
        <f t="shared" si="2"/>
        <v>180535</v>
      </c>
      <c r="I15" s="18">
        <f t="shared" si="2"/>
        <v>9286469</v>
      </c>
      <c r="J15" s="18">
        <f t="shared" si="2"/>
        <v>9467004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9467004</v>
      </c>
      <c r="X15" s="18">
        <f t="shared" si="2"/>
        <v>15544392</v>
      </c>
      <c r="Y15" s="18">
        <f t="shared" si="2"/>
        <v>-6077388</v>
      </c>
      <c r="Z15" s="4">
        <f>+IF(X15&lt;&gt;0,+(Y15/X15)*100,0)</f>
        <v>-39.09698108488258</v>
      </c>
      <c r="AA15" s="30">
        <f>SUM(AA16:AA18)</f>
        <v>366999000</v>
      </c>
    </row>
    <row r="16" spans="1:27" ht="12.75">
      <c r="A16" s="5" t="s">
        <v>42</v>
      </c>
      <c r="B16" s="3"/>
      <c r="C16" s="19">
        <v>3393558</v>
      </c>
      <c r="D16" s="19"/>
      <c r="E16" s="20">
        <v>27500000</v>
      </c>
      <c r="F16" s="21">
        <v>27500000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874998</v>
      </c>
      <c r="Y16" s="21">
        <v>-874998</v>
      </c>
      <c r="Z16" s="6">
        <v>-100</v>
      </c>
      <c r="AA16" s="28">
        <v>27500000</v>
      </c>
    </row>
    <row r="17" spans="1:27" ht="12.75">
      <c r="A17" s="5" t="s">
        <v>43</v>
      </c>
      <c r="B17" s="3"/>
      <c r="C17" s="19">
        <v>319281629</v>
      </c>
      <c r="D17" s="19"/>
      <c r="E17" s="20">
        <v>339499000</v>
      </c>
      <c r="F17" s="21">
        <v>339499000</v>
      </c>
      <c r="G17" s="21"/>
      <c r="H17" s="21"/>
      <c r="I17" s="21">
        <v>9212215</v>
      </c>
      <c r="J17" s="21">
        <v>9212215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9212215</v>
      </c>
      <c r="X17" s="21">
        <v>14669394</v>
      </c>
      <c r="Y17" s="21">
        <v>-5457179</v>
      </c>
      <c r="Z17" s="6">
        <v>-37.2</v>
      </c>
      <c r="AA17" s="28">
        <v>339499000</v>
      </c>
    </row>
    <row r="18" spans="1:27" ht="12.75">
      <c r="A18" s="5" t="s">
        <v>44</v>
      </c>
      <c r="B18" s="3"/>
      <c r="C18" s="19">
        <v>3554800</v>
      </c>
      <c r="D18" s="19"/>
      <c r="E18" s="20"/>
      <c r="F18" s="21"/>
      <c r="G18" s="21"/>
      <c r="H18" s="21">
        <v>180535</v>
      </c>
      <c r="I18" s="21">
        <v>74254</v>
      </c>
      <c r="J18" s="21">
        <v>254789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254789</v>
      </c>
      <c r="X18" s="21"/>
      <c r="Y18" s="21">
        <v>254789</v>
      </c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200410642</v>
      </c>
      <c r="D19" s="16">
        <f>SUM(D20:D23)</f>
        <v>0</v>
      </c>
      <c r="E19" s="17">
        <f t="shared" si="3"/>
        <v>595427000</v>
      </c>
      <c r="F19" s="18">
        <f t="shared" si="3"/>
        <v>595427000</v>
      </c>
      <c r="G19" s="18">
        <f t="shared" si="3"/>
        <v>1145307</v>
      </c>
      <c r="H19" s="18">
        <f t="shared" si="3"/>
        <v>12309407</v>
      </c>
      <c r="I19" s="18">
        <f t="shared" si="3"/>
        <v>35366544</v>
      </c>
      <c r="J19" s="18">
        <f t="shared" si="3"/>
        <v>48821258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48821258</v>
      </c>
      <c r="X19" s="18">
        <f t="shared" si="3"/>
        <v>144002507</v>
      </c>
      <c r="Y19" s="18">
        <f t="shared" si="3"/>
        <v>-95181249</v>
      </c>
      <c r="Z19" s="4">
        <f>+IF(X19&lt;&gt;0,+(Y19/X19)*100,0)</f>
        <v>-66.09693885398814</v>
      </c>
      <c r="AA19" s="30">
        <f>SUM(AA20:AA23)</f>
        <v>595427000</v>
      </c>
    </row>
    <row r="20" spans="1:27" ht="12.75">
      <c r="A20" s="5" t="s">
        <v>46</v>
      </c>
      <c r="B20" s="3"/>
      <c r="C20" s="19">
        <v>5163091</v>
      </c>
      <c r="D20" s="19"/>
      <c r="E20" s="20">
        <v>31000000</v>
      </c>
      <c r="F20" s="21">
        <v>31000000</v>
      </c>
      <c r="G20" s="21"/>
      <c r="H20" s="21"/>
      <c r="I20" s="21">
        <v>19114</v>
      </c>
      <c r="J20" s="21">
        <v>19114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19114</v>
      </c>
      <c r="X20" s="21">
        <v>3545660</v>
      </c>
      <c r="Y20" s="21">
        <v>-3526546</v>
      </c>
      <c r="Z20" s="6">
        <v>-99.46</v>
      </c>
      <c r="AA20" s="28">
        <v>31000000</v>
      </c>
    </row>
    <row r="21" spans="1:27" ht="12.75">
      <c r="A21" s="5" t="s">
        <v>47</v>
      </c>
      <c r="B21" s="3"/>
      <c r="C21" s="19">
        <v>194676210</v>
      </c>
      <c r="D21" s="19"/>
      <c r="E21" s="20">
        <v>375018000</v>
      </c>
      <c r="F21" s="21">
        <v>375018000</v>
      </c>
      <c r="G21" s="21">
        <v>1145307</v>
      </c>
      <c r="H21" s="21">
        <v>11665511</v>
      </c>
      <c r="I21" s="21">
        <v>32503640</v>
      </c>
      <c r="J21" s="21">
        <v>45314458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45314458</v>
      </c>
      <c r="X21" s="21">
        <v>79115581</v>
      </c>
      <c r="Y21" s="21">
        <v>-33801123</v>
      </c>
      <c r="Z21" s="6">
        <v>-42.72</v>
      </c>
      <c r="AA21" s="28">
        <v>375018000</v>
      </c>
    </row>
    <row r="22" spans="1:27" ht="12.75">
      <c r="A22" s="5" t="s">
        <v>48</v>
      </c>
      <c r="B22" s="3"/>
      <c r="C22" s="22">
        <v>571341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189409000</v>
      </c>
      <c r="F23" s="21">
        <v>189409000</v>
      </c>
      <c r="G23" s="21"/>
      <c r="H23" s="21">
        <v>643896</v>
      </c>
      <c r="I23" s="21">
        <v>2843790</v>
      </c>
      <c r="J23" s="21">
        <v>3487686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3487686</v>
      </c>
      <c r="X23" s="21">
        <v>61341266</v>
      </c>
      <c r="Y23" s="21">
        <v>-57853580</v>
      </c>
      <c r="Z23" s="6">
        <v>-94.31</v>
      </c>
      <c r="AA23" s="28">
        <v>189409000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621222906</v>
      </c>
      <c r="D25" s="51">
        <f>+D5+D9+D15+D19+D24</f>
        <v>0</v>
      </c>
      <c r="E25" s="52">
        <f t="shared" si="4"/>
        <v>1096467000</v>
      </c>
      <c r="F25" s="53">
        <f t="shared" si="4"/>
        <v>1096467000</v>
      </c>
      <c r="G25" s="53">
        <f t="shared" si="4"/>
        <v>3958013</v>
      </c>
      <c r="H25" s="53">
        <f t="shared" si="4"/>
        <v>16119878</v>
      </c>
      <c r="I25" s="53">
        <f t="shared" si="4"/>
        <v>52133214</v>
      </c>
      <c r="J25" s="53">
        <f t="shared" si="4"/>
        <v>72211105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72211105</v>
      </c>
      <c r="X25" s="53">
        <f t="shared" si="4"/>
        <v>170443932</v>
      </c>
      <c r="Y25" s="53">
        <f t="shared" si="4"/>
        <v>-98232827</v>
      </c>
      <c r="Z25" s="54">
        <f>+IF(X25&lt;&gt;0,+(Y25/X25)*100,0)</f>
        <v>-57.633513758647624</v>
      </c>
      <c r="AA25" s="55">
        <f>+AA5+AA9+AA15+AA19+AA24</f>
        <v>1096467000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506351899</v>
      </c>
      <c r="D28" s="19"/>
      <c r="E28" s="20">
        <v>622026000</v>
      </c>
      <c r="F28" s="21">
        <v>622026000</v>
      </c>
      <c r="G28" s="21"/>
      <c r="H28" s="21">
        <v>14267201</v>
      </c>
      <c r="I28" s="21">
        <v>38735360</v>
      </c>
      <c r="J28" s="21">
        <v>53002561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53002561</v>
      </c>
      <c r="X28" s="21">
        <v>124938607</v>
      </c>
      <c r="Y28" s="21">
        <v>-71936046</v>
      </c>
      <c r="Z28" s="6">
        <v>-57.58</v>
      </c>
      <c r="AA28" s="19">
        <v>622026000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506351899</v>
      </c>
      <c r="D32" s="25">
        <f>SUM(D28:D31)</f>
        <v>0</v>
      </c>
      <c r="E32" s="26">
        <f t="shared" si="5"/>
        <v>622026000</v>
      </c>
      <c r="F32" s="27">
        <f t="shared" si="5"/>
        <v>622026000</v>
      </c>
      <c r="G32" s="27">
        <f t="shared" si="5"/>
        <v>0</v>
      </c>
      <c r="H32" s="27">
        <f t="shared" si="5"/>
        <v>14267201</v>
      </c>
      <c r="I32" s="27">
        <f t="shared" si="5"/>
        <v>38735360</v>
      </c>
      <c r="J32" s="27">
        <f t="shared" si="5"/>
        <v>53002561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53002561</v>
      </c>
      <c r="X32" s="27">
        <f t="shared" si="5"/>
        <v>124938607</v>
      </c>
      <c r="Y32" s="27">
        <f t="shared" si="5"/>
        <v>-71936046</v>
      </c>
      <c r="Z32" s="13">
        <f>+IF(X32&lt;&gt;0,+(Y32/X32)*100,0)</f>
        <v>-57.577115454792924</v>
      </c>
      <c r="AA32" s="31">
        <f>SUM(AA28:AA31)</f>
        <v>622026000</v>
      </c>
    </row>
    <row r="33" spans="1:27" ht="12.75">
      <c r="A33" s="60" t="s">
        <v>59</v>
      </c>
      <c r="B33" s="3" t="s">
        <v>60</v>
      </c>
      <c r="C33" s="19">
        <v>3343445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235000000</v>
      </c>
      <c r="F34" s="21">
        <v>235000000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235000000</v>
      </c>
    </row>
    <row r="35" spans="1:27" ht="12.75">
      <c r="A35" s="60" t="s">
        <v>63</v>
      </c>
      <c r="B35" s="3"/>
      <c r="C35" s="19">
        <v>111527561</v>
      </c>
      <c r="D35" s="19"/>
      <c r="E35" s="20">
        <v>239441000</v>
      </c>
      <c r="F35" s="21">
        <v>239441000</v>
      </c>
      <c r="G35" s="21">
        <v>3958013</v>
      </c>
      <c r="H35" s="21">
        <v>1852677</v>
      </c>
      <c r="I35" s="21">
        <v>13397854</v>
      </c>
      <c r="J35" s="21">
        <v>19208544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19208544</v>
      </c>
      <c r="X35" s="21">
        <v>45505325</v>
      </c>
      <c r="Y35" s="21">
        <v>-26296781</v>
      </c>
      <c r="Z35" s="6">
        <v>-57.79</v>
      </c>
      <c r="AA35" s="28">
        <v>239441000</v>
      </c>
    </row>
    <row r="36" spans="1:27" ht="12.75">
      <c r="A36" s="61" t="s">
        <v>64</v>
      </c>
      <c r="B36" s="10"/>
      <c r="C36" s="62">
        <f aca="true" t="shared" si="6" ref="C36:Y36">SUM(C32:C35)</f>
        <v>621222905</v>
      </c>
      <c r="D36" s="62">
        <f>SUM(D32:D35)</f>
        <v>0</v>
      </c>
      <c r="E36" s="63">
        <f t="shared" si="6"/>
        <v>1096467000</v>
      </c>
      <c r="F36" s="64">
        <f t="shared" si="6"/>
        <v>1096467000</v>
      </c>
      <c r="G36" s="64">
        <f t="shared" si="6"/>
        <v>3958013</v>
      </c>
      <c r="H36" s="64">
        <f t="shared" si="6"/>
        <v>16119878</v>
      </c>
      <c r="I36" s="64">
        <f t="shared" si="6"/>
        <v>52133214</v>
      </c>
      <c r="J36" s="64">
        <f t="shared" si="6"/>
        <v>72211105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72211105</v>
      </c>
      <c r="X36" s="64">
        <f t="shared" si="6"/>
        <v>170443932</v>
      </c>
      <c r="Y36" s="64">
        <f t="shared" si="6"/>
        <v>-98232827</v>
      </c>
      <c r="Z36" s="65">
        <f>+IF(X36&lt;&gt;0,+(Y36/X36)*100,0)</f>
        <v>-57.633513758647624</v>
      </c>
      <c r="AA36" s="66">
        <f>SUM(AA32:AA35)</f>
        <v>1096467000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17960193</v>
      </c>
      <c r="D5" s="16">
        <f>SUM(D6:D8)</f>
        <v>0</v>
      </c>
      <c r="E5" s="17">
        <f t="shared" si="0"/>
        <v>23920000</v>
      </c>
      <c r="F5" s="18">
        <f t="shared" si="0"/>
        <v>23920000</v>
      </c>
      <c r="G5" s="18">
        <f t="shared" si="0"/>
        <v>2129762</v>
      </c>
      <c r="H5" s="18">
        <f t="shared" si="0"/>
        <v>1709757</v>
      </c>
      <c r="I5" s="18">
        <f t="shared" si="0"/>
        <v>865602</v>
      </c>
      <c r="J5" s="18">
        <f t="shared" si="0"/>
        <v>4705121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4705121</v>
      </c>
      <c r="X5" s="18">
        <f t="shared" si="0"/>
        <v>5023200</v>
      </c>
      <c r="Y5" s="18">
        <f t="shared" si="0"/>
        <v>-318079</v>
      </c>
      <c r="Z5" s="4">
        <f>+IF(X5&lt;&gt;0,+(Y5/X5)*100,0)</f>
        <v>-6.332198598502946</v>
      </c>
      <c r="AA5" s="16">
        <f>SUM(AA6:AA8)</f>
        <v>23920000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17960193</v>
      </c>
      <c r="D8" s="19"/>
      <c r="E8" s="20">
        <v>23920000</v>
      </c>
      <c r="F8" s="21">
        <v>23920000</v>
      </c>
      <c r="G8" s="21">
        <v>2129762</v>
      </c>
      <c r="H8" s="21">
        <v>1709757</v>
      </c>
      <c r="I8" s="21">
        <v>865602</v>
      </c>
      <c r="J8" s="21">
        <v>4705121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4705121</v>
      </c>
      <c r="X8" s="21">
        <v>5023200</v>
      </c>
      <c r="Y8" s="21">
        <v>-318079</v>
      </c>
      <c r="Z8" s="6">
        <v>-6.33</v>
      </c>
      <c r="AA8" s="28">
        <v>23920000</v>
      </c>
    </row>
    <row r="9" spans="1:27" ht="12.75">
      <c r="A9" s="2" t="s">
        <v>35</v>
      </c>
      <c r="B9" s="3"/>
      <c r="C9" s="16">
        <f aca="true" t="shared" si="1" ref="C9:Y9">SUM(C10:C14)</f>
        <v>13156077</v>
      </c>
      <c r="D9" s="16">
        <f>SUM(D10:D14)</f>
        <v>0</v>
      </c>
      <c r="E9" s="17">
        <f t="shared" si="1"/>
        <v>27950000</v>
      </c>
      <c r="F9" s="18">
        <f t="shared" si="1"/>
        <v>27950000</v>
      </c>
      <c r="G9" s="18">
        <f t="shared" si="1"/>
        <v>0</v>
      </c>
      <c r="H9" s="18">
        <f t="shared" si="1"/>
        <v>0</v>
      </c>
      <c r="I9" s="18">
        <f t="shared" si="1"/>
        <v>1325430</v>
      </c>
      <c r="J9" s="18">
        <f t="shared" si="1"/>
        <v>1325430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1325430</v>
      </c>
      <c r="X9" s="18">
        <f t="shared" si="1"/>
        <v>5869500</v>
      </c>
      <c r="Y9" s="18">
        <f t="shared" si="1"/>
        <v>-4544070</v>
      </c>
      <c r="Z9" s="4">
        <f>+IF(X9&lt;&gt;0,+(Y9/X9)*100,0)</f>
        <v>-77.4183490927677</v>
      </c>
      <c r="AA9" s="30">
        <f>SUM(AA10:AA14)</f>
        <v>27950000</v>
      </c>
    </row>
    <row r="10" spans="1:27" ht="12.75">
      <c r="A10" s="5" t="s">
        <v>36</v>
      </c>
      <c r="B10" s="3"/>
      <c r="C10" s="19">
        <v>11107720</v>
      </c>
      <c r="D10" s="19"/>
      <c r="E10" s="20">
        <v>25350000</v>
      </c>
      <c r="F10" s="21">
        <v>25350000</v>
      </c>
      <c r="G10" s="21"/>
      <c r="H10" s="21"/>
      <c r="I10" s="21">
        <v>1325430</v>
      </c>
      <c r="J10" s="21">
        <v>1325430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1325430</v>
      </c>
      <c r="X10" s="21">
        <v>5323500</v>
      </c>
      <c r="Y10" s="21">
        <v>-3998070</v>
      </c>
      <c r="Z10" s="6">
        <v>-75.1</v>
      </c>
      <c r="AA10" s="28">
        <v>25350000</v>
      </c>
    </row>
    <row r="11" spans="1:27" ht="12.75">
      <c r="A11" s="5" t="s">
        <v>37</v>
      </c>
      <c r="B11" s="3"/>
      <c r="C11" s="19">
        <v>2048357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2600000</v>
      </c>
      <c r="F12" s="21">
        <v>2600000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546000</v>
      </c>
      <c r="Y12" s="21">
        <v>-546000</v>
      </c>
      <c r="Z12" s="6">
        <v>-100</v>
      </c>
      <c r="AA12" s="28">
        <v>2600000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50676236</v>
      </c>
      <c r="D15" s="16">
        <f>SUM(D16:D18)</f>
        <v>0</v>
      </c>
      <c r="E15" s="17">
        <f t="shared" si="2"/>
        <v>90607270</v>
      </c>
      <c r="F15" s="18">
        <f t="shared" si="2"/>
        <v>90607270</v>
      </c>
      <c r="G15" s="18">
        <f t="shared" si="2"/>
        <v>1350842</v>
      </c>
      <c r="H15" s="18">
        <f t="shared" si="2"/>
        <v>4996024</v>
      </c>
      <c r="I15" s="18">
        <f t="shared" si="2"/>
        <v>4158216</v>
      </c>
      <c r="J15" s="18">
        <f t="shared" si="2"/>
        <v>10505082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10505082</v>
      </c>
      <c r="X15" s="18">
        <f t="shared" si="2"/>
        <v>19027527</v>
      </c>
      <c r="Y15" s="18">
        <f t="shared" si="2"/>
        <v>-8522445</v>
      </c>
      <c r="Z15" s="4">
        <f>+IF(X15&lt;&gt;0,+(Y15/X15)*100,0)</f>
        <v>-44.79008228447133</v>
      </c>
      <c r="AA15" s="30">
        <f>SUM(AA16:AA18)</f>
        <v>90607270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50676236</v>
      </c>
      <c r="D17" s="19"/>
      <c r="E17" s="20">
        <v>90607270</v>
      </c>
      <c r="F17" s="21">
        <v>90607270</v>
      </c>
      <c r="G17" s="21">
        <v>1350842</v>
      </c>
      <c r="H17" s="21">
        <v>4996024</v>
      </c>
      <c r="I17" s="21">
        <v>4158216</v>
      </c>
      <c r="J17" s="21">
        <v>10505082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10505082</v>
      </c>
      <c r="X17" s="21">
        <v>19027527</v>
      </c>
      <c r="Y17" s="21">
        <v>-8522445</v>
      </c>
      <c r="Z17" s="6">
        <v>-44.79</v>
      </c>
      <c r="AA17" s="28">
        <v>90607270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2675962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>
        <v>2675962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84468468</v>
      </c>
      <c r="D25" s="51">
        <f>+D5+D9+D15+D19+D24</f>
        <v>0</v>
      </c>
      <c r="E25" s="52">
        <f t="shared" si="4"/>
        <v>142477270</v>
      </c>
      <c r="F25" s="53">
        <f t="shared" si="4"/>
        <v>142477270</v>
      </c>
      <c r="G25" s="53">
        <f t="shared" si="4"/>
        <v>3480604</v>
      </c>
      <c r="H25" s="53">
        <f t="shared" si="4"/>
        <v>6705781</v>
      </c>
      <c r="I25" s="53">
        <f t="shared" si="4"/>
        <v>6349248</v>
      </c>
      <c r="J25" s="53">
        <f t="shared" si="4"/>
        <v>16535633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16535633</v>
      </c>
      <c r="X25" s="53">
        <f t="shared" si="4"/>
        <v>29920227</v>
      </c>
      <c r="Y25" s="53">
        <f t="shared" si="4"/>
        <v>-13384594</v>
      </c>
      <c r="Z25" s="54">
        <f>+IF(X25&lt;&gt;0,+(Y25/X25)*100,0)</f>
        <v>-44.73426622064064</v>
      </c>
      <c r="AA25" s="55">
        <f>+AA5+AA9+AA15+AA19+AA24</f>
        <v>142477270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47900137</v>
      </c>
      <c r="D28" s="19"/>
      <c r="E28" s="20">
        <v>51466000</v>
      </c>
      <c r="F28" s="21">
        <v>51466000</v>
      </c>
      <c r="G28" s="21"/>
      <c r="H28" s="21">
        <v>2602849</v>
      </c>
      <c r="I28" s="21">
        <v>2961695</v>
      </c>
      <c r="J28" s="21">
        <v>5564544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5564544</v>
      </c>
      <c r="X28" s="21">
        <v>9422127</v>
      </c>
      <c r="Y28" s="21">
        <v>-3857583</v>
      </c>
      <c r="Z28" s="6">
        <v>-40.94</v>
      </c>
      <c r="AA28" s="19">
        <v>51466000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47900137</v>
      </c>
      <c r="D32" s="25">
        <f>SUM(D28:D31)</f>
        <v>0</v>
      </c>
      <c r="E32" s="26">
        <f t="shared" si="5"/>
        <v>51466000</v>
      </c>
      <c r="F32" s="27">
        <f t="shared" si="5"/>
        <v>51466000</v>
      </c>
      <c r="G32" s="27">
        <f t="shared" si="5"/>
        <v>0</v>
      </c>
      <c r="H32" s="27">
        <f t="shared" si="5"/>
        <v>2602849</v>
      </c>
      <c r="I32" s="27">
        <f t="shared" si="5"/>
        <v>2961695</v>
      </c>
      <c r="J32" s="27">
        <f t="shared" si="5"/>
        <v>5564544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5564544</v>
      </c>
      <c r="X32" s="27">
        <f t="shared" si="5"/>
        <v>9422127</v>
      </c>
      <c r="Y32" s="27">
        <f t="shared" si="5"/>
        <v>-3857583</v>
      </c>
      <c r="Z32" s="13">
        <f>+IF(X32&lt;&gt;0,+(Y32/X32)*100,0)</f>
        <v>-40.94174277209382</v>
      </c>
      <c r="AA32" s="31">
        <f>SUM(AA28:AA31)</f>
        <v>51466000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36568330</v>
      </c>
      <c r="D35" s="19"/>
      <c r="E35" s="20">
        <v>91011270</v>
      </c>
      <c r="F35" s="21">
        <v>91011270</v>
      </c>
      <c r="G35" s="21">
        <v>3480604</v>
      </c>
      <c r="H35" s="21">
        <v>4102932</v>
      </c>
      <c r="I35" s="21">
        <v>3387554</v>
      </c>
      <c r="J35" s="21">
        <v>10971090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10971090</v>
      </c>
      <c r="X35" s="21">
        <v>20498100</v>
      </c>
      <c r="Y35" s="21">
        <v>-9527010</v>
      </c>
      <c r="Z35" s="6">
        <v>-46.48</v>
      </c>
      <c r="AA35" s="28">
        <v>91011270</v>
      </c>
    </row>
    <row r="36" spans="1:27" ht="12.75">
      <c r="A36" s="61" t="s">
        <v>64</v>
      </c>
      <c r="B36" s="10"/>
      <c r="C36" s="62">
        <f aca="true" t="shared" si="6" ref="C36:Y36">SUM(C32:C35)</f>
        <v>84468467</v>
      </c>
      <c r="D36" s="62">
        <f>SUM(D32:D35)</f>
        <v>0</v>
      </c>
      <c r="E36" s="63">
        <f t="shared" si="6"/>
        <v>142477270</v>
      </c>
      <c r="F36" s="64">
        <f t="shared" si="6"/>
        <v>142477270</v>
      </c>
      <c r="G36" s="64">
        <f t="shared" si="6"/>
        <v>3480604</v>
      </c>
      <c r="H36" s="64">
        <f t="shared" si="6"/>
        <v>6705781</v>
      </c>
      <c r="I36" s="64">
        <f t="shared" si="6"/>
        <v>6349249</v>
      </c>
      <c r="J36" s="64">
        <f t="shared" si="6"/>
        <v>16535634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16535634</v>
      </c>
      <c r="X36" s="64">
        <f t="shared" si="6"/>
        <v>29920227</v>
      </c>
      <c r="Y36" s="64">
        <f t="shared" si="6"/>
        <v>-13384593</v>
      </c>
      <c r="Z36" s="65">
        <f>+IF(X36&lt;&gt;0,+(Y36/X36)*100,0)</f>
        <v>-44.734262878420004</v>
      </c>
      <c r="AA36" s="66">
        <f>SUM(AA32:AA35)</f>
        <v>142477270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13964000</v>
      </c>
      <c r="F5" s="18">
        <f t="shared" si="0"/>
        <v>13964000</v>
      </c>
      <c r="G5" s="18">
        <f t="shared" si="0"/>
        <v>0</v>
      </c>
      <c r="H5" s="18">
        <f t="shared" si="0"/>
        <v>0</v>
      </c>
      <c r="I5" s="18">
        <f t="shared" si="0"/>
        <v>1228070</v>
      </c>
      <c r="J5" s="18">
        <f t="shared" si="0"/>
        <v>1228070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1228070</v>
      </c>
      <c r="X5" s="18">
        <f t="shared" si="0"/>
        <v>3491000</v>
      </c>
      <c r="Y5" s="18">
        <f t="shared" si="0"/>
        <v>-2262930</v>
      </c>
      <c r="Z5" s="4">
        <f>+IF(X5&lt;&gt;0,+(Y5/X5)*100,0)</f>
        <v>-64.82182755657405</v>
      </c>
      <c r="AA5" s="16">
        <f>SUM(AA6:AA8)</f>
        <v>13964000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2000000</v>
      </c>
      <c r="F7" s="24">
        <v>2000000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500000</v>
      </c>
      <c r="Y7" s="24">
        <v>-500000</v>
      </c>
      <c r="Z7" s="7">
        <v>-100</v>
      </c>
      <c r="AA7" s="29">
        <v>2000000</v>
      </c>
    </row>
    <row r="8" spans="1:27" ht="12.75">
      <c r="A8" s="5" t="s">
        <v>34</v>
      </c>
      <c r="B8" s="3"/>
      <c r="C8" s="19"/>
      <c r="D8" s="19"/>
      <c r="E8" s="20">
        <v>11964000</v>
      </c>
      <c r="F8" s="21">
        <v>11964000</v>
      </c>
      <c r="G8" s="21"/>
      <c r="H8" s="21"/>
      <c r="I8" s="21">
        <v>1228070</v>
      </c>
      <c r="J8" s="21">
        <v>1228070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1228070</v>
      </c>
      <c r="X8" s="21">
        <v>2991000</v>
      </c>
      <c r="Y8" s="21">
        <v>-1762930</v>
      </c>
      <c r="Z8" s="6">
        <v>-58.94</v>
      </c>
      <c r="AA8" s="28">
        <v>11964000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2040000</v>
      </c>
      <c r="F9" s="18">
        <f t="shared" si="1"/>
        <v>2040000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510000</v>
      </c>
      <c r="Y9" s="18">
        <f t="shared" si="1"/>
        <v>-510000</v>
      </c>
      <c r="Z9" s="4">
        <f>+IF(X9&lt;&gt;0,+(Y9/X9)*100,0)</f>
        <v>-100</v>
      </c>
      <c r="AA9" s="30">
        <f>SUM(AA10:AA14)</f>
        <v>2040000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2040000</v>
      </c>
      <c r="F12" s="21">
        <v>2040000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510000</v>
      </c>
      <c r="Y12" s="21">
        <v>-510000</v>
      </c>
      <c r="Z12" s="6">
        <v>-100</v>
      </c>
      <c r="AA12" s="28">
        <v>2040000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270952000</v>
      </c>
      <c r="F19" s="18">
        <f t="shared" si="3"/>
        <v>270952000</v>
      </c>
      <c r="G19" s="18">
        <f t="shared" si="3"/>
        <v>0</v>
      </c>
      <c r="H19" s="18">
        <f t="shared" si="3"/>
        <v>0</v>
      </c>
      <c r="I19" s="18">
        <f t="shared" si="3"/>
        <v>30004677</v>
      </c>
      <c r="J19" s="18">
        <f t="shared" si="3"/>
        <v>30004677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30004677</v>
      </c>
      <c r="X19" s="18">
        <f t="shared" si="3"/>
        <v>67738000</v>
      </c>
      <c r="Y19" s="18">
        <f t="shared" si="3"/>
        <v>-37733323</v>
      </c>
      <c r="Z19" s="4">
        <f>+IF(X19&lt;&gt;0,+(Y19/X19)*100,0)</f>
        <v>-55.70480823171632</v>
      </c>
      <c r="AA19" s="30">
        <f>SUM(AA20:AA23)</f>
        <v>270952000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263952000</v>
      </c>
      <c r="F21" s="21">
        <v>263952000</v>
      </c>
      <c r="G21" s="21"/>
      <c r="H21" s="21"/>
      <c r="I21" s="21">
        <v>30004677</v>
      </c>
      <c r="J21" s="21">
        <v>30004677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30004677</v>
      </c>
      <c r="X21" s="21">
        <v>65988000</v>
      </c>
      <c r="Y21" s="21">
        <v>-35983323</v>
      </c>
      <c r="Z21" s="6">
        <v>-54.53</v>
      </c>
      <c r="AA21" s="28">
        <v>263952000</v>
      </c>
    </row>
    <row r="22" spans="1:27" ht="12.75">
      <c r="A22" s="5" t="s">
        <v>48</v>
      </c>
      <c r="B22" s="3"/>
      <c r="C22" s="22"/>
      <c r="D22" s="22"/>
      <c r="E22" s="23">
        <v>7000000</v>
      </c>
      <c r="F22" s="24">
        <v>7000000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1750000</v>
      </c>
      <c r="Y22" s="24">
        <v>-1750000</v>
      </c>
      <c r="Z22" s="7">
        <v>-100</v>
      </c>
      <c r="AA22" s="29">
        <v>7000000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286956000</v>
      </c>
      <c r="F25" s="53">
        <f t="shared" si="4"/>
        <v>286956000</v>
      </c>
      <c r="G25" s="53">
        <f t="shared" si="4"/>
        <v>0</v>
      </c>
      <c r="H25" s="53">
        <f t="shared" si="4"/>
        <v>0</v>
      </c>
      <c r="I25" s="53">
        <f t="shared" si="4"/>
        <v>31232747</v>
      </c>
      <c r="J25" s="53">
        <f t="shared" si="4"/>
        <v>31232747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31232747</v>
      </c>
      <c r="X25" s="53">
        <f t="shared" si="4"/>
        <v>71739000</v>
      </c>
      <c r="Y25" s="53">
        <f t="shared" si="4"/>
        <v>-40506253</v>
      </c>
      <c r="Z25" s="54">
        <f>+IF(X25&lt;&gt;0,+(Y25/X25)*100,0)</f>
        <v>-56.463364418238335</v>
      </c>
      <c r="AA25" s="55">
        <f>+AA5+AA9+AA15+AA19+AA24</f>
        <v>286956000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286956000</v>
      </c>
      <c r="F28" s="21">
        <v>286956000</v>
      </c>
      <c r="G28" s="21"/>
      <c r="H28" s="21"/>
      <c r="I28" s="21">
        <v>31232747</v>
      </c>
      <c r="J28" s="21">
        <v>31232747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31232747</v>
      </c>
      <c r="X28" s="21">
        <v>71739000</v>
      </c>
      <c r="Y28" s="21">
        <v>-40506253</v>
      </c>
      <c r="Z28" s="6">
        <v>-56.46</v>
      </c>
      <c r="AA28" s="19">
        <v>286956000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286956000</v>
      </c>
      <c r="F32" s="27">
        <f t="shared" si="5"/>
        <v>286956000</v>
      </c>
      <c r="G32" s="27">
        <f t="shared" si="5"/>
        <v>0</v>
      </c>
      <c r="H32" s="27">
        <f t="shared" si="5"/>
        <v>0</v>
      </c>
      <c r="I32" s="27">
        <f t="shared" si="5"/>
        <v>31232747</v>
      </c>
      <c r="J32" s="27">
        <f t="shared" si="5"/>
        <v>31232747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31232747</v>
      </c>
      <c r="X32" s="27">
        <f t="shared" si="5"/>
        <v>71739000</v>
      </c>
      <c r="Y32" s="27">
        <f t="shared" si="5"/>
        <v>-40506253</v>
      </c>
      <c r="Z32" s="13">
        <f>+IF(X32&lt;&gt;0,+(Y32/X32)*100,0)</f>
        <v>-56.463364418238335</v>
      </c>
      <c r="AA32" s="31">
        <f>SUM(AA28:AA31)</f>
        <v>286956000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286956000</v>
      </c>
      <c r="F36" s="64">
        <f t="shared" si="6"/>
        <v>286956000</v>
      </c>
      <c r="G36" s="64">
        <f t="shared" si="6"/>
        <v>0</v>
      </c>
      <c r="H36" s="64">
        <f t="shared" si="6"/>
        <v>0</v>
      </c>
      <c r="I36" s="64">
        <f t="shared" si="6"/>
        <v>31232747</v>
      </c>
      <c r="J36" s="64">
        <f t="shared" si="6"/>
        <v>31232747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31232747</v>
      </c>
      <c r="X36" s="64">
        <f t="shared" si="6"/>
        <v>71739000</v>
      </c>
      <c r="Y36" s="64">
        <f t="shared" si="6"/>
        <v>-40506253</v>
      </c>
      <c r="Z36" s="65">
        <f>+IF(X36&lt;&gt;0,+(Y36/X36)*100,0)</f>
        <v>-56.463364418238335</v>
      </c>
      <c r="AA36" s="66">
        <f>SUM(AA32:AA35)</f>
        <v>286956000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189241158</v>
      </c>
      <c r="D5" s="16">
        <f>SUM(D6:D8)</f>
        <v>0</v>
      </c>
      <c r="E5" s="17">
        <f t="shared" si="0"/>
        <v>5000000</v>
      </c>
      <c r="F5" s="18">
        <f t="shared" si="0"/>
        <v>5000000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3081000</v>
      </c>
      <c r="Y5" s="18">
        <f t="shared" si="0"/>
        <v>-3081000</v>
      </c>
      <c r="Z5" s="4">
        <f>+IF(X5&lt;&gt;0,+(Y5/X5)*100,0)</f>
        <v>-100</v>
      </c>
      <c r="AA5" s="16">
        <f>SUM(AA6:AA8)</f>
        <v>5000000</v>
      </c>
    </row>
    <row r="6" spans="1:27" ht="12.75">
      <c r="A6" s="5" t="s">
        <v>32</v>
      </c>
      <c r="B6" s="3"/>
      <c r="C6" s="19">
        <v>187137024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977595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1126539</v>
      </c>
      <c r="D8" s="19"/>
      <c r="E8" s="20">
        <v>5000000</v>
      </c>
      <c r="F8" s="21">
        <v>5000000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3081000</v>
      </c>
      <c r="Y8" s="21">
        <v>-3081000</v>
      </c>
      <c r="Z8" s="6">
        <v>-100</v>
      </c>
      <c r="AA8" s="28">
        <v>5000000</v>
      </c>
    </row>
    <row r="9" spans="1:27" ht="12.75">
      <c r="A9" s="2" t="s">
        <v>35</v>
      </c>
      <c r="B9" s="3"/>
      <c r="C9" s="16">
        <f aca="true" t="shared" si="1" ref="C9:Y9">SUM(C10:C14)</f>
        <v>67776697</v>
      </c>
      <c r="D9" s="16">
        <f>SUM(D10:D14)</f>
        <v>0</v>
      </c>
      <c r="E9" s="17">
        <f t="shared" si="1"/>
        <v>30566392</v>
      </c>
      <c r="F9" s="18">
        <f t="shared" si="1"/>
        <v>30566392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22288000</v>
      </c>
      <c r="Y9" s="18">
        <f t="shared" si="1"/>
        <v>-22288000</v>
      </c>
      <c r="Z9" s="4">
        <f>+IF(X9&lt;&gt;0,+(Y9/X9)*100,0)</f>
        <v>-100</v>
      </c>
      <c r="AA9" s="30">
        <f>SUM(AA10:AA14)</f>
        <v>30566392</v>
      </c>
    </row>
    <row r="10" spans="1:27" ht="12.75">
      <c r="A10" s="5" t="s">
        <v>36</v>
      </c>
      <c r="B10" s="3"/>
      <c r="C10" s="19">
        <v>41256382</v>
      </c>
      <c r="D10" s="19"/>
      <c r="E10" s="20">
        <v>1000000</v>
      </c>
      <c r="F10" s="21">
        <v>1000000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354000</v>
      </c>
      <c r="Y10" s="21">
        <v>-354000</v>
      </c>
      <c r="Z10" s="6">
        <v>-100</v>
      </c>
      <c r="AA10" s="28">
        <v>1000000</v>
      </c>
    </row>
    <row r="11" spans="1:27" ht="12.75">
      <c r="A11" s="5" t="s">
        <v>37</v>
      </c>
      <c r="B11" s="3"/>
      <c r="C11" s="19">
        <v>25655286</v>
      </c>
      <c r="D11" s="19"/>
      <c r="E11" s="20">
        <v>2566392</v>
      </c>
      <c r="F11" s="21">
        <v>2566392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1000000</v>
      </c>
      <c r="Y11" s="21">
        <v>-1000000</v>
      </c>
      <c r="Z11" s="6">
        <v>-100</v>
      </c>
      <c r="AA11" s="28">
        <v>2566392</v>
      </c>
    </row>
    <row r="12" spans="1:27" ht="12.75">
      <c r="A12" s="5" t="s">
        <v>38</v>
      </c>
      <c r="B12" s="3"/>
      <c r="C12" s="19">
        <v>9016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>
        <v>856013</v>
      </c>
      <c r="D13" s="19"/>
      <c r="E13" s="20">
        <v>27000000</v>
      </c>
      <c r="F13" s="21">
        <v>27000000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20934000</v>
      </c>
      <c r="Y13" s="21">
        <v>-20934000</v>
      </c>
      <c r="Z13" s="6">
        <v>-100</v>
      </c>
      <c r="AA13" s="28">
        <v>27000000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281389038</v>
      </c>
      <c r="D15" s="16">
        <f>SUM(D16:D18)</f>
        <v>0</v>
      </c>
      <c r="E15" s="17">
        <f t="shared" si="2"/>
        <v>23861907</v>
      </c>
      <c r="F15" s="18">
        <f t="shared" si="2"/>
        <v>23861907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14439000</v>
      </c>
      <c r="Y15" s="18">
        <f t="shared" si="2"/>
        <v>-14439000</v>
      </c>
      <c r="Z15" s="4">
        <f>+IF(X15&lt;&gt;0,+(Y15/X15)*100,0)</f>
        <v>-100</v>
      </c>
      <c r="AA15" s="30">
        <f>SUM(AA16:AA18)</f>
        <v>23861907</v>
      </c>
    </row>
    <row r="16" spans="1:27" ht="12.75">
      <c r="A16" s="5" t="s">
        <v>42</v>
      </c>
      <c r="B16" s="3"/>
      <c r="C16" s="19"/>
      <c r="D16" s="19"/>
      <c r="E16" s="20">
        <v>600000</v>
      </c>
      <c r="F16" s="21">
        <v>600000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600000</v>
      </c>
    </row>
    <row r="17" spans="1:27" ht="12.75">
      <c r="A17" s="5" t="s">
        <v>43</v>
      </c>
      <c r="B17" s="3"/>
      <c r="C17" s="19">
        <v>281389038</v>
      </c>
      <c r="D17" s="19"/>
      <c r="E17" s="20">
        <v>22261907</v>
      </c>
      <c r="F17" s="21">
        <v>22261907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14439000</v>
      </c>
      <c r="Y17" s="21">
        <v>-14439000</v>
      </c>
      <c r="Z17" s="6">
        <v>-100</v>
      </c>
      <c r="AA17" s="28">
        <v>22261907</v>
      </c>
    </row>
    <row r="18" spans="1:27" ht="12.75">
      <c r="A18" s="5" t="s">
        <v>44</v>
      </c>
      <c r="B18" s="3"/>
      <c r="C18" s="19"/>
      <c r="D18" s="19"/>
      <c r="E18" s="20">
        <v>1000000</v>
      </c>
      <c r="F18" s="21">
        <v>1000000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>
        <v>1000000</v>
      </c>
    </row>
    <row r="19" spans="1:27" ht="12.75">
      <c r="A19" s="2" t="s">
        <v>45</v>
      </c>
      <c r="B19" s="8"/>
      <c r="C19" s="16">
        <f aca="true" t="shared" si="3" ref="C19:Y19">SUM(C20:C23)</f>
        <v>321238701</v>
      </c>
      <c r="D19" s="16">
        <f>SUM(D20:D23)</f>
        <v>0</v>
      </c>
      <c r="E19" s="17">
        <f t="shared" si="3"/>
        <v>26199000</v>
      </c>
      <c r="F19" s="18">
        <f t="shared" si="3"/>
        <v>26199000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12902000</v>
      </c>
      <c r="Y19" s="18">
        <f t="shared" si="3"/>
        <v>-12902000</v>
      </c>
      <c r="Z19" s="4">
        <f>+IF(X19&lt;&gt;0,+(Y19/X19)*100,0)</f>
        <v>-100</v>
      </c>
      <c r="AA19" s="30">
        <f>SUM(AA20:AA23)</f>
        <v>26199000</v>
      </c>
    </row>
    <row r="20" spans="1:27" ht="12.75">
      <c r="A20" s="5" t="s">
        <v>46</v>
      </c>
      <c r="B20" s="3"/>
      <c r="C20" s="19">
        <v>28863967</v>
      </c>
      <c r="D20" s="19"/>
      <c r="E20" s="20">
        <v>6199000</v>
      </c>
      <c r="F20" s="21">
        <v>6199000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2854000</v>
      </c>
      <c r="Y20" s="21">
        <v>-2854000</v>
      </c>
      <c r="Z20" s="6">
        <v>-100</v>
      </c>
      <c r="AA20" s="28">
        <v>6199000</v>
      </c>
    </row>
    <row r="21" spans="1:27" ht="12.75">
      <c r="A21" s="5" t="s">
        <v>47</v>
      </c>
      <c r="B21" s="3"/>
      <c r="C21" s="19">
        <v>149649701</v>
      </c>
      <c r="D21" s="19"/>
      <c r="E21" s="20">
        <v>20000000</v>
      </c>
      <c r="F21" s="21">
        <v>20000000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10048000</v>
      </c>
      <c r="Y21" s="21">
        <v>-10048000</v>
      </c>
      <c r="Z21" s="6">
        <v>-100</v>
      </c>
      <c r="AA21" s="28">
        <v>20000000</v>
      </c>
    </row>
    <row r="22" spans="1:27" ht="12.75">
      <c r="A22" s="5" t="s">
        <v>48</v>
      </c>
      <c r="B22" s="3"/>
      <c r="C22" s="22">
        <v>142319281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405752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859645594</v>
      </c>
      <c r="D25" s="51">
        <f>+D5+D9+D15+D19+D24</f>
        <v>0</v>
      </c>
      <c r="E25" s="52">
        <f t="shared" si="4"/>
        <v>85627299</v>
      </c>
      <c r="F25" s="53">
        <f t="shared" si="4"/>
        <v>85627299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52710000</v>
      </c>
      <c r="Y25" s="53">
        <f t="shared" si="4"/>
        <v>-52710000</v>
      </c>
      <c r="Z25" s="54">
        <f>+IF(X25&lt;&gt;0,+(Y25/X25)*100,0)</f>
        <v>-100</v>
      </c>
      <c r="AA25" s="55">
        <f>+AA5+AA9+AA15+AA19+AA24</f>
        <v>85627299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423708319</v>
      </c>
      <c r="D28" s="19"/>
      <c r="E28" s="20">
        <v>52463000</v>
      </c>
      <c r="F28" s="21">
        <v>52463000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45392000</v>
      </c>
      <c r="Y28" s="21">
        <v>-45392000</v>
      </c>
      <c r="Z28" s="6">
        <v>-100</v>
      </c>
      <c r="AA28" s="19">
        <v>52463000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423708319</v>
      </c>
      <c r="D32" s="25">
        <f>SUM(D28:D31)</f>
        <v>0</v>
      </c>
      <c r="E32" s="26">
        <f t="shared" si="5"/>
        <v>52463000</v>
      </c>
      <c r="F32" s="27">
        <f t="shared" si="5"/>
        <v>52463000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45392000</v>
      </c>
      <c r="Y32" s="27">
        <f t="shared" si="5"/>
        <v>-45392000</v>
      </c>
      <c r="Z32" s="13">
        <f>+IF(X32&lt;&gt;0,+(Y32/X32)*100,0)</f>
        <v>-100</v>
      </c>
      <c r="AA32" s="31">
        <f>SUM(AA28:AA31)</f>
        <v>52463000</v>
      </c>
    </row>
    <row r="33" spans="1:27" ht="12.75">
      <c r="A33" s="60" t="s">
        <v>59</v>
      </c>
      <c r="B33" s="3" t="s">
        <v>60</v>
      </c>
      <c r="C33" s="19">
        <v>435937275</v>
      </c>
      <c r="D33" s="19"/>
      <c r="E33" s="20">
        <v>33164299</v>
      </c>
      <c r="F33" s="21">
        <v>33164299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17512000</v>
      </c>
      <c r="Y33" s="21">
        <v>-17512000</v>
      </c>
      <c r="Z33" s="6">
        <v>-100</v>
      </c>
      <c r="AA33" s="28">
        <v>33164299</v>
      </c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859645594</v>
      </c>
      <c r="D36" s="62">
        <f>SUM(D32:D35)</f>
        <v>0</v>
      </c>
      <c r="E36" s="63">
        <f t="shared" si="6"/>
        <v>85627299</v>
      </c>
      <c r="F36" s="64">
        <f t="shared" si="6"/>
        <v>85627299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62904000</v>
      </c>
      <c r="Y36" s="64">
        <f t="shared" si="6"/>
        <v>-62904000</v>
      </c>
      <c r="Z36" s="65">
        <f>+IF(X36&lt;&gt;0,+(Y36/X36)*100,0)</f>
        <v>-100</v>
      </c>
      <c r="AA36" s="66">
        <f>SUM(AA32:AA35)</f>
        <v>85627299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289410</v>
      </c>
      <c r="H5" s="18">
        <f t="shared" si="0"/>
        <v>320600</v>
      </c>
      <c r="I5" s="18">
        <f t="shared" si="0"/>
        <v>173195</v>
      </c>
      <c r="J5" s="18">
        <f t="shared" si="0"/>
        <v>783205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783205</v>
      </c>
      <c r="X5" s="18">
        <f t="shared" si="0"/>
        <v>0</v>
      </c>
      <c r="Y5" s="18">
        <f t="shared" si="0"/>
        <v>783205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>
        <v>289410</v>
      </c>
      <c r="H6" s="21"/>
      <c r="I6" s="21"/>
      <c r="J6" s="21">
        <v>289410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289410</v>
      </c>
      <c r="X6" s="21"/>
      <c r="Y6" s="21">
        <v>289410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320600</v>
      </c>
      <c r="I8" s="21">
        <v>173195</v>
      </c>
      <c r="J8" s="21">
        <v>493795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493795</v>
      </c>
      <c r="X8" s="21"/>
      <c r="Y8" s="21">
        <v>493795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18098000</v>
      </c>
      <c r="F15" s="18">
        <f t="shared" si="2"/>
        <v>18098000</v>
      </c>
      <c r="G15" s="18">
        <f t="shared" si="2"/>
        <v>3634378</v>
      </c>
      <c r="H15" s="18">
        <f t="shared" si="2"/>
        <v>5715126</v>
      </c>
      <c r="I15" s="18">
        <f t="shared" si="2"/>
        <v>5407949</v>
      </c>
      <c r="J15" s="18">
        <f t="shared" si="2"/>
        <v>14757453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14757453</v>
      </c>
      <c r="X15" s="18">
        <f t="shared" si="2"/>
        <v>0</v>
      </c>
      <c r="Y15" s="18">
        <f t="shared" si="2"/>
        <v>14757453</v>
      </c>
      <c r="Z15" s="4">
        <f>+IF(X15&lt;&gt;0,+(Y15/X15)*100,0)</f>
        <v>0</v>
      </c>
      <c r="AA15" s="30">
        <f>SUM(AA16:AA18)</f>
        <v>18098000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338748</v>
      </c>
      <c r="H16" s="21">
        <v>304085</v>
      </c>
      <c r="I16" s="21">
        <v>64136</v>
      </c>
      <c r="J16" s="21">
        <v>706969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706969</v>
      </c>
      <c r="X16" s="21"/>
      <c r="Y16" s="21">
        <v>706969</v>
      </c>
      <c r="Z16" s="6"/>
      <c r="AA16" s="28"/>
    </row>
    <row r="17" spans="1:27" ht="12.75">
      <c r="A17" s="5" t="s">
        <v>43</v>
      </c>
      <c r="B17" s="3"/>
      <c r="C17" s="19"/>
      <c r="D17" s="19"/>
      <c r="E17" s="20">
        <v>18098000</v>
      </c>
      <c r="F17" s="21">
        <v>18098000</v>
      </c>
      <c r="G17" s="21">
        <v>3295630</v>
      </c>
      <c r="H17" s="21">
        <v>5411041</v>
      </c>
      <c r="I17" s="21">
        <v>5343813</v>
      </c>
      <c r="J17" s="21">
        <v>14050484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14050484</v>
      </c>
      <c r="X17" s="21"/>
      <c r="Y17" s="21">
        <v>14050484</v>
      </c>
      <c r="Z17" s="6"/>
      <c r="AA17" s="28">
        <v>18098000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46939000</v>
      </c>
      <c r="F19" s="18">
        <f t="shared" si="3"/>
        <v>46939000</v>
      </c>
      <c r="G19" s="18">
        <f t="shared" si="3"/>
        <v>10153231</v>
      </c>
      <c r="H19" s="18">
        <f t="shared" si="3"/>
        <v>6529791</v>
      </c>
      <c r="I19" s="18">
        <f t="shared" si="3"/>
        <v>1612085</v>
      </c>
      <c r="J19" s="18">
        <f t="shared" si="3"/>
        <v>18295107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18295107</v>
      </c>
      <c r="X19" s="18">
        <f t="shared" si="3"/>
        <v>5536875</v>
      </c>
      <c r="Y19" s="18">
        <f t="shared" si="3"/>
        <v>12758232</v>
      </c>
      <c r="Z19" s="4">
        <f>+IF(X19&lt;&gt;0,+(Y19/X19)*100,0)</f>
        <v>230.42297324754486</v>
      </c>
      <c r="AA19" s="30">
        <f>SUM(AA20:AA23)</f>
        <v>46939000</v>
      </c>
    </row>
    <row r="20" spans="1:27" ht="12.75">
      <c r="A20" s="5" t="s">
        <v>46</v>
      </c>
      <c r="B20" s="3"/>
      <c r="C20" s="19"/>
      <c r="D20" s="19"/>
      <c r="E20" s="20">
        <v>7000000</v>
      </c>
      <c r="F20" s="21">
        <v>7000000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7000000</v>
      </c>
    </row>
    <row r="21" spans="1:27" ht="12.75">
      <c r="A21" s="5" t="s">
        <v>47</v>
      </c>
      <c r="B21" s="3"/>
      <c r="C21" s="19"/>
      <c r="D21" s="19"/>
      <c r="E21" s="20">
        <v>29616000</v>
      </c>
      <c r="F21" s="21">
        <v>29616000</v>
      </c>
      <c r="G21" s="21">
        <v>4459539</v>
      </c>
      <c r="H21" s="21">
        <v>5819371</v>
      </c>
      <c r="I21" s="21">
        <v>1612085</v>
      </c>
      <c r="J21" s="21">
        <v>11890995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11890995</v>
      </c>
      <c r="X21" s="21">
        <v>5536875</v>
      </c>
      <c r="Y21" s="21">
        <v>6354120</v>
      </c>
      <c r="Z21" s="6">
        <v>114.76</v>
      </c>
      <c r="AA21" s="28">
        <v>29616000</v>
      </c>
    </row>
    <row r="22" spans="1:27" ht="12.75">
      <c r="A22" s="5" t="s">
        <v>48</v>
      </c>
      <c r="B22" s="3"/>
      <c r="C22" s="22"/>
      <c r="D22" s="22"/>
      <c r="E22" s="23">
        <v>10323000</v>
      </c>
      <c r="F22" s="24">
        <v>10323000</v>
      </c>
      <c r="G22" s="24">
        <v>984123</v>
      </c>
      <c r="H22" s="24">
        <v>710420</v>
      </c>
      <c r="I22" s="24"/>
      <c r="J22" s="24">
        <v>1694543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1694543</v>
      </c>
      <c r="X22" s="24"/>
      <c r="Y22" s="24">
        <v>1694543</v>
      </c>
      <c r="Z22" s="7"/>
      <c r="AA22" s="29">
        <v>10323000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>
        <v>4709569</v>
      </c>
      <c r="H23" s="21"/>
      <c r="I23" s="21"/>
      <c r="J23" s="21">
        <v>4709569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4709569</v>
      </c>
      <c r="X23" s="21"/>
      <c r="Y23" s="21">
        <v>4709569</v>
      </c>
      <c r="Z23" s="6"/>
      <c r="AA23" s="28"/>
    </row>
    <row r="24" spans="1:27" ht="12.75">
      <c r="A24" s="2" t="s">
        <v>50</v>
      </c>
      <c r="B24" s="8"/>
      <c r="C24" s="16"/>
      <c r="D24" s="16"/>
      <c r="E24" s="17">
        <v>3043000</v>
      </c>
      <c r="F24" s="18">
        <v>3043000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>
        <v>3043000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68080000</v>
      </c>
      <c r="F25" s="53">
        <f t="shared" si="4"/>
        <v>68080000</v>
      </c>
      <c r="G25" s="53">
        <f t="shared" si="4"/>
        <v>14077019</v>
      </c>
      <c r="H25" s="53">
        <f t="shared" si="4"/>
        <v>12565517</v>
      </c>
      <c r="I25" s="53">
        <f t="shared" si="4"/>
        <v>7193229</v>
      </c>
      <c r="J25" s="53">
        <f t="shared" si="4"/>
        <v>33835765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33835765</v>
      </c>
      <c r="X25" s="53">
        <f t="shared" si="4"/>
        <v>5536875</v>
      </c>
      <c r="Y25" s="53">
        <f t="shared" si="4"/>
        <v>28298890</v>
      </c>
      <c r="Z25" s="54">
        <f>+IF(X25&lt;&gt;0,+(Y25/X25)*100,0)</f>
        <v>511.09858900553104</v>
      </c>
      <c r="AA25" s="55">
        <f>+AA5+AA9+AA15+AA19+AA24</f>
        <v>68080000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18500000</v>
      </c>
      <c r="F28" s="21">
        <v>18500000</v>
      </c>
      <c r="G28" s="21">
        <v>8929292</v>
      </c>
      <c r="H28" s="21">
        <v>11659896</v>
      </c>
      <c r="I28" s="21">
        <v>7020034</v>
      </c>
      <c r="J28" s="21">
        <v>27609222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27609222</v>
      </c>
      <c r="X28" s="21">
        <v>15111000</v>
      </c>
      <c r="Y28" s="21">
        <v>12498222</v>
      </c>
      <c r="Z28" s="6">
        <v>82.71</v>
      </c>
      <c r="AA28" s="19">
        <v>18500000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18500000</v>
      </c>
      <c r="F32" s="27">
        <f t="shared" si="5"/>
        <v>18500000</v>
      </c>
      <c r="G32" s="27">
        <f t="shared" si="5"/>
        <v>8929292</v>
      </c>
      <c r="H32" s="27">
        <f t="shared" si="5"/>
        <v>11659896</v>
      </c>
      <c r="I32" s="27">
        <f t="shared" si="5"/>
        <v>7020034</v>
      </c>
      <c r="J32" s="27">
        <f t="shared" si="5"/>
        <v>27609222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27609222</v>
      </c>
      <c r="X32" s="27">
        <f t="shared" si="5"/>
        <v>15111000</v>
      </c>
      <c r="Y32" s="27">
        <f t="shared" si="5"/>
        <v>12498222</v>
      </c>
      <c r="Z32" s="13">
        <f>+IF(X32&lt;&gt;0,+(Y32/X32)*100,0)</f>
        <v>82.70943021639864</v>
      </c>
      <c r="AA32" s="31">
        <f>SUM(AA28:AA31)</f>
        <v>18500000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49580000</v>
      </c>
      <c r="F35" s="21">
        <v>49580000</v>
      </c>
      <c r="G35" s="21">
        <v>5147727</v>
      </c>
      <c r="H35" s="21">
        <v>905620</v>
      </c>
      <c r="I35" s="21">
        <v>173195</v>
      </c>
      <c r="J35" s="21">
        <v>6226542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6226542</v>
      </c>
      <c r="X35" s="21"/>
      <c r="Y35" s="21">
        <v>6226542</v>
      </c>
      <c r="Z35" s="6"/>
      <c r="AA35" s="28">
        <v>49580000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68080000</v>
      </c>
      <c r="F36" s="64">
        <f t="shared" si="6"/>
        <v>68080000</v>
      </c>
      <c r="G36" s="64">
        <f t="shared" si="6"/>
        <v>14077019</v>
      </c>
      <c r="H36" s="64">
        <f t="shared" si="6"/>
        <v>12565516</v>
      </c>
      <c r="I36" s="64">
        <f t="shared" si="6"/>
        <v>7193229</v>
      </c>
      <c r="J36" s="64">
        <f t="shared" si="6"/>
        <v>33835764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33835764</v>
      </c>
      <c r="X36" s="64">
        <f t="shared" si="6"/>
        <v>15111000</v>
      </c>
      <c r="Y36" s="64">
        <f t="shared" si="6"/>
        <v>18724764</v>
      </c>
      <c r="Z36" s="65">
        <f>+IF(X36&lt;&gt;0,+(Y36/X36)*100,0)</f>
        <v>123.91479054993052</v>
      </c>
      <c r="AA36" s="66">
        <f>SUM(AA32:AA35)</f>
        <v>68080000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383770</v>
      </c>
      <c r="H5" s="18">
        <f t="shared" si="0"/>
        <v>931854</v>
      </c>
      <c r="I5" s="18">
        <f t="shared" si="0"/>
        <v>0</v>
      </c>
      <c r="J5" s="18">
        <f t="shared" si="0"/>
        <v>1315624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1315624</v>
      </c>
      <c r="X5" s="18">
        <f t="shared" si="0"/>
        <v>0</v>
      </c>
      <c r="Y5" s="18">
        <f t="shared" si="0"/>
        <v>1315624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>
        <v>383770</v>
      </c>
      <c r="H8" s="21">
        <v>931854</v>
      </c>
      <c r="I8" s="21"/>
      <c r="J8" s="21">
        <v>1315624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1315624</v>
      </c>
      <c r="X8" s="21"/>
      <c r="Y8" s="21">
        <v>1315624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6152250</v>
      </c>
      <c r="F9" s="18">
        <f t="shared" si="1"/>
        <v>6152250</v>
      </c>
      <c r="G9" s="18">
        <f t="shared" si="1"/>
        <v>1954706</v>
      </c>
      <c r="H9" s="18">
        <f t="shared" si="1"/>
        <v>0</v>
      </c>
      <c r="I9" s="18">
        <f t="shared" si="1"/>
        <v>0</v>
      </c>
      <c r="J9" s="18">
        <f t="shared" si="1"/>
        <v>1954706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1954706</v>
      </c>
      <c r="X9" s="18">
        <f t="shared" si="1"/>
        <v>3331808</v>
      </c>
      <c r="Y9" s="18">
        <f t="shared" si="1"/>
        <v>-1377102</v>
      </c>
      <c r="Z9" s="4">
        <f>+IF(X9&lt;&gt;0,+(Y9/X9)*100,0)</f>
        <v>-41.331973511078665</v>
      </c>
      <c r="AA9" s="30">
        <f>SUM(AA10:AA14)</f>
        <v>6152250</v>
      </c>
    </row>
    <row r="10" spans="1:27" ht="12.75">
      <c r="A10" s="5" t="s">
        <v>36</v>
      </c>
      <c r="B10" s="3"/>
      <c r="C10" s="19"/>
      <c r="D10" s="19"/>
      <c r="E10" s="20">
        <v>1310000</v>
      </c>
      <c r="F10" s="21">
        <v>1310000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660452</v>
      </c>
      <c r="Y10" s="21">
        <v>-660452</v>
      </c>
      <c r="Z10" s="6">
        <v>-100</v>
      </c>
      <c r="AA10" s="28">
        <v>1310000</v>
      </c>
    </row>
    <row r="11" spans="1:27" ht="12.75">
      <c r="A11" s="5" t="s">
        <v>37</v>
      </c>
      <c r="B11" s="3"/>
      <c r="C11" s="19"/>
      <c r="D11" s="19"/>
      <c r="E11" s="20">
        <v>4842250</v>
      </c>
      <c r="F11" s="21">
        <v>4842250</v>
      </c>
      <c r="G11" s="21">
        <v>1954706</v>
      </c>
      <c r="H11" s="21"/>
      <c r="I11" s="21"/>
      <c r="J11" s="21">
        <v>1954706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1954706</v>
      </c>
      <c r="X11" s="21">
        <v>2671356</v>
      </c>
      <c r="Y11" s="21">
        <v>-716650</v>
      </c>
      <c r="Z11" s="6">
        <v>-26.83</v>
      </c>
      <c r="AA11" s="28">
        <v>4842250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15788070</v>
      </c>
      <c r="F15" s="18">
        <f t="shared" si="2"/>
        <v>15788070</v>
      </c>
      <c r="G15" s="18">
        <f t="shared" si="2"/>
        <v>0</v>
      </c>
      <c r="H15" s="18">
        <f t="shared" si="2"/>
        <v>4619419</v>
      </c>
      <c r="I15" s="18">
        <f t="shared" si="2"/>
        <v>6233291</v>
      </c>
      <c r="J15" s="18">
        <f t="shared" si="2"/>
        <v>10852710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10852710</v>
      </c>
      <c r="X15" s="18">
        <f t="shared" si="2"/>
        <v>0</v>
      </c>
      <c r="Y15" s="18">
        <f t="shared" si="2"/>
        <v>10852710</v>
      </c>
      <c r="Z15" s="4">
        <f>+IF(X15&lt;&gt;0,+(Y15/X15)*100,0)</f>
        <v>0</v>
      </c>
      <c r="AA15" s="30">
        <f>SUM(AA16:AA18)</f>
        <v>15788070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15788070</v>
      </c>
      <c r="F17" s="21">
        <v>15788070</v>
      </c>
      <c r="G17" s="21"/>
      <c r="H17" s="21">
        <v>4619419</v>
      </c>
      <c r="I17" s="21">
        <v>6233291</v>
      </c>
      <c r="J17" s="21">
        <v>10852710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10852710</v>
      </c>
      <c r="X17" s="21"/>
      <c r="Y17" s="21">
        <v>10852710</v>
      </c>
      <c r="Z17" s="6"/>
      <c r="AA17" s="28">
        <v>15788070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58812130</v>
      </c>
      <c r="F19" s="18">
        <f t="shared" si="3"/>
        <v>58812130</v>
      </c>
      <c r="G19" s="18">
        <f t="shared" si="3"/>
        <v>0</v>
      </c>
      <c r="H19" s="18">
        <f t="shared" si="3"/>
        <v>0</v>
      </c>
      <c r="I19" s="18">
        <f t="shared" si="3"/>
        <v>3755400</v>
      </c>
      <c r="J19" s="18">
        <f t="shared" si="3"/>
        <v>3755400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3755400</v>
      </c>
      <c r="X19" s="18">
        <f t="shared" si="3"/>
        <v>12235704</v>
      </c>
      <c r="Y19" s="18">
        <f t="shared" si="3"/>
        <v>-8480304</v>
      </c>
      <c r="Z19" s="4">
        <f>+IF(X19&lt;&gt;0,+(Y19/X19)*100,0)</f>
        <v>-69.30785510993074</v>
      </c>
      <c r="AA19" s="30">
        <f>SUM(AA20:AA23)</f>
        <v>58812130</v>
      </c>
    </row>
    <row r="20" spans="1:27" ht="12.75">
      <c r="A20" s="5" t="s">
        <v>46</v>
      </c>
      <c r="B20" s="3"/>
      <c r="C20" s="19"/>
      <c r="D20" s="19"/>
      <c r="E20" s="20">
        <v>28000000</v>
      </c>
      <c r="F20" s="21">
        <v>28000000</v>
      </c>
      <c r="G20" s="21"/>
      <c r="H20" s="21"/>
      <c r="I20" s="21">
        <v>1718833</v>
      </c>
      <c r="J20" s="21">
        <v>1718833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1718833</v>
      </c>
      <c r="X20" s="21">
        <v>6065969</v>
      </c>
      <c r="Y20" s="21">
        <v>-4347136</v>
      </c>
      <c r="Z20" s="6">
        <v>-71.66</v>
      </c>
      <c r="AA20" s="28">
        <v>28000000</v>
      </c>
    </row>
    <row r="21" spans="1:27" ht="12.75">
      <c r="A21" s="5" t="s">
        <v>47</v>
      </c>
      <c r="B21" s="3"/>
      <c r="C21" s="19"/>
      <c r="D21" s="19"/>
      <c r="E21" s="20">
        <v>30000000</v>
      </c>
      <c r="F21" s="21">
        <v>30000000</v>
      </c>
      <c r="G21" s="21"/>
      <c r="H21" s="21"/>
      <c r="I21" s="21">
        <v>2036567</v>
      </c>
      <c r="J21" s="21">
        <v>2036567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2036567</v>
      </c>
      <c r="X21" s="21">
        <v>6169735</v>
      </c>
      <c r="Y21" s="21">
        <v>-4133168</v>
      </c>
      <c r="Z21" s="6">
        <v>-66.99</v>
      </c>
      <c r="AA21" s="28">
        <v>30000000</v>
      </c>
    </row>
    <row r="22" spans="1:27" ht="12.75">
      <c r="A22" s="5" t="s">
        <v>48</v>
      </c>
      <c r="B22" s="3"/>
      <c r="C22" s="22"/>
      <c r="D22" s="22"/>
      <c r="E22" s="23">
        <v>812130</v>
      </c>
      <c r="F22" s="24">
        <v>812130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812130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80752450</v>
      </c>
      <c r="F25" s="53">
        <f t="shared" si="4"/>
        <v>80752450</v>
      </c>
      <c r="G25" s="53">
        <f t="shared" si="4"/>
        <v>2338476</v>
      </c>
      <c r="H25" s="53">
        <f t="shared" si="4"/>
        <v>5551273</v>
      </c>
      <c r="I25" s="53">
        <f t="shared" si="4"/>
        <v>9988691</v>
      </c>
      <c r="J25" s="53">
        <f t="shared" si="4"/>
        <v>17878440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17878440</v>
      </c>
      <c r="X25" s="53">
        <f t="shared" si="4"/>
        <v>15567512</v>
      </c>
      <c r="Y25" s="53">
        <f t="shared" si="4"/>
        <v>2310928</v>
      </c>
      <c r="Z25" s="54">
        <f>+IF(X25&lt;&gt;0,+(Y25/X25)*100,0)</f>
        <v>14.844555764594883</v>
      </c>
      <c r="AA25" s="55">
        <f>+AA5+AA9+AA15+AA19+AA24</f>
        <v>80752450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79442450</v>
      </c>
      <c r="F28" s="21">
        <v>79442450</v>
      </c>
      <c r="G28" s="21">
        <v>1954706</v>
      </c>
      <c r="H28" s="21">
        <v>4619419</v>
      </c>
      <c r="I28" s="21">
        <v>9988691</v>
      </c>
      <c r="J28" s="21">
        <v>16562816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16562816</v>
      </c>
      <c r="X28" s="21">
        <v>14907060</v>
      </c>
      <c r="Y28" s="21">
        <v>1655756</v>
      </c>
      <c r="Z28" s="6">
        <v>11.11</v>
      </c>
      <c r="AA28" s="19">
        <v>79442450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79442450</v>
      </c>
      <c r="F32" s="27">
        <f t="shared" si="5"/>
        <v>79442450</v>
      </c>
      <c r="G32" s="27">
        <f t="shared" si="5"/>
        <v>1954706</v>
      </c>
      <c r="H32" s="27">
        <f t="shared" si="5"/>
        <v>4619419</v>
      </c>
      <c r="I32" s="27">
        <f t="shared" si="5"/>
        <v>9988691</v>
      </c>
      <c r="J32" s="27">
        <f t="shared" si="5"/>
        <v>16562816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16562816</v>
      </c>
      <c r="X32" s="27">
        <f t="shared" si="5"/>
        <v>14907060</v>
      </c>
      <c r="Y32" s="27">
        <f t="shared" si="5"/>
        <v>1655756</v>
      </c>
      <c r="Z32" s="13">
        <f>+IF(X32&lt;&gt;0,+(Y32/X32)*100,0)</f>
        <v>11.10719350428589</v>
      </c>
      <c r="AA32" s="31">
        <f>SUM(AA28:AA31)</f>
        <v>79442450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1310000</v>
      </c>
      <c r="F35" s="21">
        <v>1310000</v>
      </c>
      <c r="G35" s="21">
        <v>383770</v>
      </c>
      <c r="H35" s="21">
        <v>931854</v>
      </c>
      <c r="I35" s="21"/>
      <c r="J35" s="21">
        <v>1315624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1315624</v>
      </c>
      <c r="X35" s="21">
        <v>660452</v>
      </c>
      <c r="Y35" s="21">
        <v>655172</v>
      </c>
      <c r="Z35" s="6">
        <v>99.2</v>
      </c>
      <c r="AA35" s="28">
        <v>1310000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80752450</v>
      </c>
      <c r="F36" s="64">
        <f t="shared" si="6"/>
        <v>80752450</v>
      </c>
      <c r="G36" s="64">
        <f t="shared" si="6"/>
        <v>2338476</v>
      </c>
      <c r="H36" s="64">
        <f t="shared" si="6"/>
        <v>5551273</v>
      </c>
      <c r="I36" s="64">
        <f t="shared" si="6"/>
        <v>9988691</v>
      </c>
      <c r="J36" s="64">
        <f t="shared" si="6"/>
        <v>17878440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17878440</v>
      </c>
      <c r="X36" s="64">
        <f t="shared" si="6"/>
        <v>15567512</v>
      </c>
      <c r="Y36" s="64">
        <f t="shared" si="6"/>
        <v>2310928</v>
      </c>
      <c r="Z36" s="65">
        <f>+IF(X36&lt;&gt;0,+(Y36/X36)*100,0)</f>
        <v>14.844555764594883</v>
      </c>
      <c r="AA36" s="66">
        <f>SUM(AA32:AA35)</f>
        <v>80752450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1570633</v>
      </c>
      <c r="D5" s="16">
        <f>SUM(D6:D8)</f>
        <v>0</v>
      </c>
      <c r="E5" s="17">
        <f t="shared" si="0"/>
        <v>3926000</v>
      </c>
      <c r="F5" s="18">
        <f t="shared" si="0"/>
        <v>3926000</v>
      </c>
      <c r="G5" s="18">
        <f t="shared" si="0"/>
        <v>0</v>
      </c>
      <c r="H5" s="18">
        <f t="shared" si="0"/>
        <v>24685</v>
      </c>
      <c r="I5" s="18">
        <f t="shared" si="0"/>
        <v>5302</v>
      </c>
      <c r="J5" s="18">
        <f t="shared" si="0"/>
        <v>29987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29987</v>
      </c>
      <c r="X5" s="18">
        <f t="shared" si="0"/>
        <v>825500</v>
      </c>
      <c r="Y5" s="18">
        <f t="shared" si="0"/>
        <v>-795513</v>
      </c>
      <c r="Z5" s="4">
        <f>+IF(X5&lt;&gt;0,+(Y5/X5)*100,0)</f>
        <v>-96.36741368867354</v>
      </c>
      <c r="AA5" s="16">
        <f>SUM(AA6:AA8)</f>
        <v>3926000</v>
      </c>
    </row>
    <row r="6" spans="1:27" ht="12.75">
      <c r="A6" s="5" t="s">
        <v>32</v>
      </c>
      <c r="B6" s="3"/>
      <c r="C6" s="19"/>
      <c r="D6" s="19"/>
      <c r="E6" s="20">
        <v>30000</v>
      </c>
      <c r="F6" s="21">
        <v>30000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10000</v>
      </c>
      <c r="Y6" s="21">
        <v>-10000</v>
      </c>
      <c r="Z6" s="6">
        <v>-100</v>
      </c>
      <c r="AA6" s="28">
        <v>30000</v>
      </c>
    </row>
    <row r="7" spans="1:27" ht="12.75">
      <c r="A7" s="5" t="s">
        <v>33</v>
      </c>
      <c r="B7" s="3"/>
      <c r="C7" s="22">
        <v>101222</v>
      </c>
      <c r="D7" s="22"/>
      <c r="E7" s="23">
        <v>27000</v>
      </c>
      <c r="F7" s="24">
        <v>27000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5500</v>
      </c>
      <c r="Y7" s="24">
        <v>-5500</v>
      </c>
      <c r="Z7" s="7">
        <v>-100</v>
      </c>
      <c r="AA7" s="29">
        <v>27000</v>
      </c>
    </row>
    <row r="8" spans="1:27" ht="12.75">
      <c r="A8" s="5" t="s">
        <v>34</v>
      </c>
      <c r="B8" s="3"/>
      <c r="C8" s="19">
        <v>1469411</v>
      </c>
      <c r="D8" s="19"/>
      <c r="E8" s="20">
        <v>3869000</v>
      </c>
      <c r="F8" s="21">
        <v>3869000</v>
      </c>
      <c r="G8" s="21"/>
      <c r="H8" s="21">
        <v>24685</v>
      </c>
      <c r="I8" s="21">
        <v>5302</v>
      </c>
      <c r="J8" s="21">
        <v>29987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29987</v>
      </c>
      <c r="X8" s="21">
        <v>810000</v>
      </c>
      <c r="Y8" s="21">
        <v>-780013</v>
      </c>
      <c r="Z8" s="6">
        <v>-96.3</v>
      </c>
      <c r="AA8" s="28">
        <v>3869000</v>
      </c>
    </row>
    <row r="9" spans="1:27" ht="12.75">
      <c r="A9" s="2" t="s">
        <v>35</v>
      </c>
      <c r="B9" s="3"/>
      <c r="C9" s="16">
        <f aca="true" t="shared" si="1" ref="C9:Y9">SUM(C10:C14)</f>
        <v>12312175</v>
      </c>
      <c r="D9" s="16">
        <f>SUM(D10:D14)</f>
        <v>0</v>
      </c>
      <c r="E9" s="17">
        <f t="shared" si="1"/>
        <v>79678393</v>
      </c>
      <c r="F9" s="18">
        <f t="shared" si="1"/>
        <v>79678393</v>
      </c>
      <c r="G9" s="18">
        <f t="shared" si="1"/>
        <v>251277</v>
      </c>
      <c r="H9" s="18">
        <f t="shared" si="1"/>
        <v>2352550</v>
      </c>
      <c r="I9" s="18">
        <f t="shared" si="1"/>
        <v>4511104</v>
      </c>
      <c r="J9" s="18">
        <f t="shared" si="1"/>
        <v>7114931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7114931</v>
      </c>
      <c r="X9" s="18">
        <f t="shared" si="1"/>
        <v>29125000</v>
      </c>
      <c r="Y9" s="18">
        <f t="shared" si="1"/>
        <v>-22010069</v>
      </c>
      <c r="Z9" s="4">
        <f>+IF(X9&lt;&gt;0,+(Y9/X9)*100,0)</f>
        <v>-75.57105236051503</v>
      </c>
      <c r="AA9" s="30">
        <f>SUM(AA10:AA14)</f>
        <v>79678393</v>
      </c>
    </row>
    <row r="10" spans="1:27" ht="12.75">
      <c r="A10" s="5" t="s">
        <v>36</v>
      </c>
      <c r="B10" s="3"/>
      <c r="C10" s="19">
        <v>5485229</v>
      </c>
      <c r="D10" s="19"/>
      <c r="E10" s="20">
        <v>20850000</v>
      </c>
      <c r="F10" s="21">
        <v>20850000</v>
      </c>
      <c r="G10" s="21">
        <v>251277</v>
      </c>
      <c r="H10" s="21">
        <v>1160939</v>
      </c>
      <c r="I10" s="21">
        <v>2962217</v>
      </c>
      <c r="J10" s="21">
        <v>4374433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4374433</v>
      </c>
      <c r="X10" s="21">
        <v>13300000</v>
      </c>
      <c r="Y10" s="21">
        <v>-8925567</v>
      </c>
      <c r="Z10" s="6">
        <v>-67.11</v>
      </c>
      <c r="AA10" s="28">
        <v>20850000</v>
      </c>
    </row>
    <row r="11" spans="1:27" ht="12.75">
      <c r="A11" s="5" t="s">
        <v>37</v>
      </c>
      <c r="B11" s="3"/>
      <c r="C11" s="19">
        <v>3168686</v>
      </c>
      <c r="D11" s="19"/>
      <c r="E11" s="20">
        <v>50752003</v>
      </c>
      <c r="F11" s="21">
        <v>50752003</v>
      </c>
      <c r="G11" s="21"/>
      <c r="H11" s="21">
        <v>48800</v>
      </c>
      <c r="I11" s="21">
        <v>644045</v>
      </c>
      <c r="J11" s="21">
        <v>692845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692845</v>
      </c>
      <c r="X11" s="21">
        <v>14849000</v>
      </c>
      <c r="Y11" s="21">
        <v>-14156155</v>
      </c>
      <c r="Z11" s="6">
        <v>-95.33</v>
      </c>
      <c r="AA11" s="28">
        <v>50752003</v>
      </c>
    </row>
    <row r="12" spans="1:27" ht="12.75">
      <c r="A12" s="5" t="s">
        <v>38</v>
      </c>
      <c r="B12" s="3"/>
      <c r="C12" s="19">
        <v>3658260</v>
      </c>
      <c r="D12" s="19"/>
      <c r="E12" s="20">
        <v>8076390</v>
      </c>
      <c r="F12" s="21">
        <v>8076390</v>
      </c>
      <c r="G12" s="21"/>
      <c r="H12" s="21">
        <v>1142811</v>
      </c>
      <c r="I12" s="21">
        <v>904842</v>
      </c>
      <c r="J12" s="21">
        <v>2047653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2047653</v>
      </c>
      <c r="X12" s="21">
        <v>976000</v>
      </c>
      <c r="Y12" s="21">
        <v>1071653</v>
      </c>
      <c r="Z12" s="6">
        <v>109.8</v>
      </c>
      <c r="AA12" s="28">
        <v>8076390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153670621</v>
      </c>
      <c r="D15" s="16">
        <f>SUM(D16:D18)</f>
        <v>0</v>
      </c>
      <c r="E15" s="17">
        <f t="shared" si="2"/>
        <v>43405610</v>
      </c>
      <c r="F15" s="18">
        <f t="shared" si="2"/>
        <v>43405610</v>
      </c>
      <c r="G15" s="18">
        <f t="shared" si="2"/>
        <v>10652326</v>
      </c>
      <c r="H15" s="18">
        <f t="shared" si="2"/>
        <v>10011433</v>
      </c>
      <c r="I15" s="18">
        <f t="shared" si="2"/>
        <v>7546759</v>
      </c>
      <c r="J15" s="18">
        <f t="shared" si="2"/>
        <v>28210518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28210518</v>
      </c>
      <c r="X15" s="18">
        <f t="shared" si="2"/>
        <v>16201600</v>
      </c>
      <c r="Y15" s="18">
        <f t="shared" si="2"/>
        <v>12008918</v>
      </c>
      <c r="Z15" s="4">
        <f>+IF(X15&lt;&gt;0,+(Y15/X15)*100,0)</f>
        <v>74.12180278491013</v>
      </c>
      <c r="AA15" s="30">
        <f>SUM(AA16:AA18)</f>
        <v>43405610</v>
      </c>
    </row>
    <row r="16" spans="1:27" ht="12.75">
      <c r="A16" s="5" t="s">
        <v>42</v>
      </c>
      <c r="B16" s="3"/>
      <c r="C16" s="19">
        <v>4111760</v>
      </c>
      <c r="D16" s="19"/>
      <c r="E16" s="20">
        <v>3800000</v>
      </c>
      <c r="F16" s="21">
        <v>3800000</v>
      </c>
      <c r="G16" s="21">
        <v>198700</v>
      </c>
      <c r="H16" s="21"/>
      <c r="I16" s="21"/>
      <c r="J16" s="21">
        <v>198700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198700</v>
      </c>
      <c r="X16" s="21">
        <v>3800000</v>
      </c>
      <c r="Y16" s="21">
        <v>-3601300</v>
      </c>
      <c r="Z16" s="6">
        <v>-94.77</v>
      </c>
      <c r="AA16" s="28">
        <v>3800000</v>
      </c>
    </row>
    <row r="17" spans="1:27" ht="12.75">
      <c r="A17" s="5" t="s">
        <v>43</v>
      </c>
      <c r="B17" s="3"/>
      <c r="C17" s="19">
        <v>149558861</v>
      </c>
      <c r="D17" s="19"/>
      <c r="E17" s="20">
        <v>39605610</v>
      </c>
      <c r="F17" s="21">
        <v>39605610</v>
      </c>
      <c r="G17" s="21">
        <v>10453626</v>
      </c>
      <c r="H17" s="21">
        <v>10011433</v>
      </c>
      <c r="I17" s="21">
        <v>7546759</v>
      </c>
      <c r="J17" s="21">
        <v>28011818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28011818</v>
      </c>
      <c r="X17" s="21">
        <v>12401600</v>
      </c>
      <c r="Y17" s="21">
        <v>15610218</v>
      </c>
      <c r="Z17" s="6">
        <v>125.87</v>
      </c>
      <c r="AA17" s="28">
        <v>39605610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8628752</v>
      </c>
      <c r="D19" s="16">
        <f>SUM(D20:D23)</f>
        <v>0</v>
      </c>
      <c r="E19" s="17">
        <f t="shared" si="3"/>
        <v>16395118</v>
      </c>
      <c r="F19" s="18">
        <f t="shared" si="3"/>
        <v>16395118</v>
      </c>
      <c r="G19" s="18">
        <f t="shared" si="3"/>
        <v>0</v>
      </c>
      <c r="H19" s="18">
        <f t="shared" si="3"/>
        <v>0</v>
      </c>
      <c r="I19" s="18">
        <f t="shared" si="3"/>
        <v>1463097</v>
      </c>
      <c r="J19" s="18">
        <f t="shared" si="3"/>
        <v>1463097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1463097</v>
      </c>
      <c r="X19" s="18">
        <f t="shared" si="3"/>
        <v>7643700</v>
      </c>
      <c r="Y19" s="18">
        <f t="shared" si="3"/>
        <v>-6180603</v>
      </c>
      <c r="Z19" s="4">
        <f>+IF(X19&lt;&gt;0,+(Y19/X19)*100,0)</f>
        <v>-80.85878566662743</v>
      </c>
      <c r="AA19" s="30">
        <f>SUM(AA20:AA23)</f>
        <v>16395118</v>
      </c>
    </row>
    <row r="20" spans="1:27" ht="12.75">
      <c r="A20" s="5" t="s">
        <v>46</v>
      </c>
      <c r="B20" s="3"/>
      <c r="C20" s="19">
        <v>215525</v>
      </c>
      <c r="D20" s="19"/>
      <c r="E20" s="20">
        <v>2700000</v>
      </c>
      <c r="F20" s="21">
        <v>2700000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400000</v>
      </c>
      <c r="Y20" s="21">
        <v>-400000</v>
      </c>
      <c r="Z20" s="6">
        <v>-100</v>
      </c>
      <c r="AA20" s="28">
        <v>2700000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8413227</v>
      </c>
      <c r="D22" s="22"/>
      <c r="E22" s="23">
        <v>5845118</v>
      </c>
      <c r="F22" s="24">
        <v>5845118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5845118</v>
      </c>
    </row>
    <row r="23" spans="1:27" ht="12.75">
      <c r="A23" s="5" t="s">
        <v>49</v>
      </c>
      <c r="B23" s="3"/>
      <c r="C23" s="19"/>
      <c r="D23" s="19"/>
      <c r="E23" s="20">
        <v>7850000</v>
      </c>
      <c r="F23" s="21">
        <v>7850000</v>
      </c>
      <c r="G23" s="21"/>
      <c r="H23" s="21"/>
      <c r="I23" s="21">
        <v>1463097</v>
      </c>
      <c r="J23" s="21">
        <v>1463097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1463097</v>
      </c>
      <c r="X23" s="21">
        <v>7243700</v>
      </c>
      <c r="Y23" s="21">
        <v>-5780603</v>
      </c>
      <c r="Z23" s="6">
        <v>-79.8</v>
      </c>
      <c r="AA23" s="28">
        <v>7850000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176182181</v>
      </c>
      <c r="D25" s="51">
        <f>+D5+D9+D15+D19+D24</f>
        <v>0</v>
      </c>
      <c r="E25" s="52">
        <f t="shared" si="4"/>
        <v>143405121</v>
      </c>
      <c r="F25" s="53">
        <f t="shared" si="4"/>
        <v>143405121</v>
      </c>
      <c r="G25" s="53">
        <f t="shared" si="4"/>
        <v>10903603</v>
      </c>
      <c r="H25" s="53">
        <f t="shared" si="4"/>
        <v>12388668</v>
      </c>
      <c r="I25" s="53">
        <f t="shared" si="4"/>
        <v>13526262</v>
      </c>
      <c r="J25" s="53">
        <f t="shared" si="4"/>
        <v>36818533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36818533</v>
      </c>
      <c r="X25" s="53">
        <f t="shared" si="4"/>
        <v>53795800</v>
      </c>
      <c r="Y25" s="53">
        <f t="shared" si="4"/>
        <v>-16977267</v>
      </c>
      <c r="Z25" s="54">
        <f>+IF(X25&lt;&gt;0,+(Y25/X25)*100,0)</f>
        <v>-31.558722056368715</v>
      </c>
      <c r="AA25" s="55">
        <f>+AA5+AA9+AA15+AA19+AA24</f>
        <v>143405121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89314320</v>
      </c>
      <c r="D28" s="19"/>
      <c r="E28" s="20">
        <v>54976000</v>
      </c>
      <c r="F28" s="21">
        <v>54976000</v>
      </c>
      <c r="G28" s="21">
        <v>5058062</v>
      </c>
      <c r="H28" s="21">
        <v>9237415</v>
      </c>
      <c r="I28" s="21">
        <v>6521715</v>
      </c>
      <c r="J28" s="21">
        <v>20817192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20817192</v>
      </c>
      <c r="X28" s="21">
        <v>11301000</v>
      </c>
      <c r="Y28" s="21">
        <v>9516192</v>
      </c>
      <c r="Z28" s="6">
        <v>84.21</v>
      </c>
      <c r="AA28" s="19">
        <v>54976000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89314320</v>
      </c>
      <c r="D32" s="25">
        <f>SUM(D28:D31)</f>
        <v>0</v>
      </c>
      <c r="E32" s="26">
        <f t="shared" si="5"/>
        <v>54976000</v>
      </c>
      <c r="F32" s="27">
        <f t="shared" si="5"/>
        <v>54976000</v>
      </c>
      <c r="G32" s="27">
        <f t="shared" si="5"/>
        <v>5058062</v>
      </c>
      <c r="H32" s="27">
        <f t="shared" si="5"/>
        <v>9237415</v>
      </c>
      <c r="I32" s="27">
        <f t="shared" si="5"/>
        <v>6521715</v>
      </c>
      <c r="J32" s="27">
        <f t="shared" si="5"/>
        <v>20817192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20817192</v>
      </c>
      <c r="X32" s="27">
        <f t="shared" si="5"/>
        <v>11301000</v>
      </c>
      <c r="Y32" s="27">
        <f t="shared" si="5"/>
        <v>9516192</v>
      </c>
      <c r="Z32" s="13">
        <f>+IF(X32&lt;&gt;0,+(Y32/X32)*100,0)</f>
        <v>84.20663658083355</v>
      </c>
      <c r="AA32" s="31">
        <f>SUM(AA28:AA31)</f>
        <v>54976000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86867861</v>
      </c>
      <c r="D35" s="19"/>
      <c r="E35" s="20">
        <v>88429121</v>
      </c>
      <c r="F35" s="21">
        <v>88429121</v>
      </c>
      <c r="G35" s="21">
        <v>5845541</v>
      </c>
      <c r="H35" s="21">
        <v>3151253</v>
      </c>
      <c r="I35" s="21">
        <v>7004547</v>
      </c>
      <c r="J35" s="21">
        <v>16001341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16001341</v>
      </c>
      <c r="X35" s="21">
        <v>41595000</v>
      </c>
      <c r="Y35" s="21">
        <v>-25593659</v>
      </c>
      <c r="Z35" s="6">
        <v>-61.53</v>
      </c>
      <c r="AA35" s="28">
        <v>88429121</v>
      </c>
    </row>
    <row r="36" spans="1:27" ht="12.75">
      <c r="A36" s="61" t="s">
        <v>64</v>
      </c>
      <c r="B36" s="10"/>
      <c r="C36" s="62">
        <f aca="true" t="shared" si="6" ref="C36:Y36">SUM(C32:C35)</f>
        <v>176182181</v>
      </c>
      <c r="D36" s="62">
        <f>SUM(D32:D35)</f>
        <v>0</v>
      </c>
      <c r="E36" s="63">
        <f t="shared" si="6"/>
        <v>143405121</v>
      </c>
      <c r="F36" s="64">
        <f t="shared" si="6"/>
        <v>143405121</v>
      </c>
      <c r="G36" s="64">
        <f t="shared" si="6"/>
        <v>10903603</v>
      </c>
      <c r="H36" s="64">
        <f t="shared" si="6"/>
        <v>12388668</v>
      </c>
      <c r="I36" s="64">
        <f t="shared" si="6"/>
        <v>13526262</v>
      </c>
      <c r="J36" s="64">
        <f t="shared" si="6"/>
        <v>36818533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36818533</v>
      </c>
      <c r="X36" s="64">
        <f t="shared" si="6"/>
        <v>52896000</v>
      </c>
      <c r="Y36" s="64">
        <f t="shared" si="6"/>
        <v>-16077467</v>
      </c>
      <c r="Z36" s="65">
        <f>+IF(X36&lt;&gt;0,+(Y36/X36)*100,0)</f>
        <v>-30.39448540532365</v>
      </c>
      <c r="AA36" s="66">
        <f>SUM(AA32:AA35)</f>
        <v>143405121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14630000</v>
      </c>
      <c r="F5" s="18">
        <f t="shared" si="0"/>
        <v>14630000</v>
      </c>
      <c r="G5" s="18">
        <f t="shared" si="0"/>
        <v>1266889</v>
      </c>
      <c r="H5" s="18">
        <f t="shared" si="0"/>
        <v>283362</v>
      </c>
      <c r="I5" s="18">
        <f t="shared" si="0"/>
        <v>3882369</v>
      </c>
      <c r="J5" s="18">
        <f t="shared" si="0"/>
        <v>5432620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5432620</v>
      </c>
      <c r="X5" s="18">
        <f t="shared" si="0"/>
        <v>3657501</v>
      </c>
      <c r="Y5" s="18">
        <f t="shared" si="0"/>
        <v>1775119</v>
      </c>
      <c r="Z5" s="4">
        <f>+IF(X5&lt;&gt;0,+(Y5/X5)*100,0)</f>
        <v>48.53365727036028</v>
      </c>
      <c r="AA5" s="16">
        <f>SUM(AA6:AA8)</f>
        <v>14630000</v>
      </c>
    </row>
    <row r="6" spans="1:27" ht="12.75">
      <c r="A6" s="5" t="s">
        <v>32</v>
      </c>
      <c r="B6" s="3"/>
      <c r="C6" s="19"/>
      <c r="D6" s="19"/>
      <c r="E6" s="20">
        <v>231000</v>
      </c>
      <c r="F6" s="21">
        <v>231000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57750</v>
      </c>
      <c r="Y6" s="21">
        <v>-57750</v>
      </c>
      <c r="Z6" s="6">
        <v>-100</v>
      </c>
      <c r="AA6" s="28">
        <v>231000</v>
      </c>
    </row>
    <row r="7" spans="1:27" ht="12.75">
      <c r="A7" s="5" t="s">
        <v>33</v>
      </c>
      <c r="B7" s="3"/>
      <c r="C7" s="22"/>
      <c r="D7" s="22"/>
      <c r="E7" s="23">
        <v>1004000</v>
      </c>
      <c r="F7" s="24">
        <v>1004000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251001</v>
      </c>
      <c r="Y7" s="24">
        <v>-251001</v>
      </c>
      <c r="Z7" s="7">
        <v>-100</v>
      </c>
      <c r="AA7" s="29">
        <v>1004000</v>
      </c>
    </row>
    <row r="8" spans="1:27" ht="12.75">
      <c r="A8" s="5" t="s">
        <v>34</v>
      </c>
      <c r="B8" s="3"/>
      <c r="C8" s="19"/>
      <c r="D8" s="19"/>
      <c r="E8" s="20">
        <v>13395000</v>
      </c>
      <c r="F8" s="21">
        <v>13395000</v>
      </c>
      <c r="G8" s="21">
        <v>1266889</v>
      </c>
      <c r="H8" s="21">
        <v>283362</v>
      </c>
      <c r="I8" s="21">
        <v>3882369</v>
      </c>
      <c r="J8" s="21">
        <v>5432620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5432620</v>
      </c>
      <c r="X8" s="21">
        <v>3348750</v>
      </c>
      <c r="Y8" s="21">
        <v>2083870</v>
      </c>
      <c r="Z8" s="6">
        <v>62.23</v>
      </c>
      <c r="AA8" s="28">
        <v>13395000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31385000</v>
      </c>
      <c r="F9" s="18">
        <f t="shared" si="1"/>
        <v>31385000</v>
      </c>
      <c r="G9" s="18">
        <f t="shared" si="1"/>
        <v>2201190</v>
      </c>
      <c r="H9" s="18">
        <f t="shared" si="1"/>
        <v>4079320</v>
      </c>
      <c r="I9" s="18">
        <f t="shared" si="1"/>
        <v>644733</v>
      </c>
      <c r="J9" s="18">
        <f t="shared" si="1"/>
        <v>6925243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6925243</v>
      </c>
      <c r="X9" s="18">
        <f t="shared" si="1"/>
        <v>7846251</v>
      </c>
      <c r="Y9" s="18">
        <f t="shared" si="1"/>
        <v>-921008</v>
      </c>
      <c r="Z9" s="4">
        <f>+IF(X9&lt;&gt;0,+(Y9/X9)*100,0)</f>
        <v>-11.73819190846686</v>
      </c>
      <c r="AA9" s="30">
        <f>SUM(AA10:AA14)</f>
        <v>31385000</v>
      </c>
    </row>
    <row r="10" spans="1:27" ht="12.75">
      <c r="A10" s="5" t="s">
        <v>36</v>
      </c>
      <c r="B10" s="3"/>
      <c r="C10" s="19"/>
      <c r="D10" s="19"/>
      <c r="E10" s="20">
        <v>3251000</v>
      </c>
      <c r="F10" s="21">
        <v>3251000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812751</v>
      </c>
      <c r="Y10" s="21">
        <v>-812751</v>
      </c>
      <c r="Z10" s="6">
        <v>-100</v>
      </c>
      <c r="AA10" s="28">
        <v>3251000</v>
      </c>
    </row>
    <row r="11" spans="1:27" ht="12.75">
      <c r="A11" s="5" t="s">
        <v>37</v>
      </c>
      <c r="B11" s="3"/>
      <c r="C11" s="19"/>
      <c r="D11" s="19"/>
      <c r="E11" s="20">
        <v>27334000</v>
      </c>
      <c r="F11" s="21">
        <v>27334000</v>
      </c>
      <c r="G11" s="21">
        <v>2201190</v>
      </c>
      <c r="H11" s="21">
        <v>4079320</v>
      </c>
      <c r="I11" s="21">
        <v>644733</v>
      </c>
      <c r="J11" s="21">
        <v>6925243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6925243</v>
      </c>
      <c r="X11" s="21">
        <v>6833499</v>
      </c>
      <c r="Y11" s="21">
        <v>91744</v>
      </c>
      <c r="Z11" s="6">
        <v>1.34</v>
      </c>
      <c r="AA11" s="28">
        <v>27334000</v>
      </c>
    </row>
    <row r="12" spans="1:27" ht="12.75">
      <c r="A12" s="5" t="s">
        <v>38</v>
      </c>
      <c r="B12" s="3"/>
      <c r="C12" s="19"/>
      <c r="D12" s="19"/>
      <c r="E12" s="20">
        <v>800000</v>
      </c>
      <c r="F12" s="21">
        <v>800000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200001</v>
      </c>
      <c r="Y12" s="21">
        <v>-200001</v>
      </c>
      <c r="Z12" s="6">
        <v>-100</v>
      </c>
      <c r="AA12" s="28">
        <v>800000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53048000</v>
      </c>
      <c r="F15" s="18">
        <f t="shared" si="2"/>
        <v>53048000</v>
      </c>
      <c r="G15" s="18">
        <f t="shared" si="2"/>
        <v>490634</v>
      </c>
      <c r="H15" s="18">
        <f t="shared" si="2"/>
        <v>5459939</v>
      </c>
      <c r="I15" s="18">
        <f t="shared" si="2"/>
        <v>4291331</v>
      </c>
      <c r="J15" s="18">
        <f t="shared" si="2"/>
        <v>10241904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10241904</v>
      </c>
      <c r="X15" s="18">
        <f t="shared" si="2"/>
        <v>13262001</v>
      </c>
      <c r="Y15" s="18">
        <f t="shared" si="2"/>
        <v>-3020097</v>
      </c>
      <c r="Z15" s="4">
        <f>+IF(X15&lt;&gt;0,+(Y15/X15)*100,0)</f>
        <v>-22.772558982615067</v>
      </c>
      <c r="AA15" s="30">
        <f>SUM(AA16:AA18)</f>
        <v>53048000</v>
      </c>
    </row>
    <row r="16" spans="1:27" ht="12.75">
      <c r="A16" s="5" t="s">
        <v>42</v>
      </c>
      <c r="B16" s="3"/>
      <c r="C16" s="19"/>
      <c r="D16" s="19"/>
      <c r="E16" s="20">
        <v>90000</v>
      </c>
      <c r="F16" s="21">
        <v>90000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22500</v>
      </c>
      <c r="Y16" s="21">
        <v>-22500</v>
      </c>
      <c r="Z16" s="6">
        <v>-100</v>
      </c>
      <c r="AA16" s="28">
        <v>90000</v>
      </c>
    </row>
    <row r="17" spans="1:27" ht="12.75">
      <c r="A17" s="5" t="s">
        <v>43</v>
      </c>
      <c r="B17" s="3"/>
      <c r="C17" s="19"/>
      <c r="D17" s="19"/>
      <c r="E17" s="20">
        <v>52938000</v>
      </c>
      <c r="F17" s="21">
        <v>52938000</v>
      </c>
      <c r="G17" s="21">
        <v>490634</v>
      </c>
      <c r="H17" s="21">
        <v>5459939</v>
      </c>
      <c r="I17" s="21">
        <v>4291331</v>
      </c>
      <c r="J17" s="21">
        <v>10241904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10241904</v>
      </c>
      <c r="X17" s="21">
        <v>13234500</v>
      </c>
      <c r="Y17" s="21">
        <v>-2992596</v>
      </c>
      <c r="Z17" s="6">
        <v>-22.61</v>
      </c>
      <c r="AA17" s="28">
        <v>52938000</v>
      </c>
    </row>
    <row r="18" spans="1:27" ht="12.75">
      <c r="A18" s="5" t="s">
        <v>44</v>
      </c>
      <c r="B18" s="3"/>
      <c r="C18" s="19"/>
      <c r="D18" s="19"/>
      <c r="E18" s="20">
        <v>20000</v>
      </c>
      <c r="F18" s="21">
        <v>20000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5001</v>
      </c>
      <c r="Y18" s="21">
        <v>-5001</v>
      </c>
      <c r="Z18" s="6">
        <v>-100</v>
      </c>
      <c r="AA18" s="28">
        <v>20000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309272500</v>
      </c>
      <c r="F19" s="18">
        <f t="shared" si="3"/>
        <v>309272500</v>
      </c>
      <c r="G19" s="18">
        <f t="shared" si="3"/>
        <v>12270422</v>
      </c>
      <c r="H19" s="18">
        <f t="shared" si="3"/>
        <v>20243998</v>
      </c>
      <c r="I19" s="18">
        <f t="shared" si="3"/>
        <v>38826012</v>
      </c>
      <c r="J19" s="18">
        <f t="shared" si="3"/>
        <v>71340432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71340432</v>
      </c>
      <c r="X19" s="18">
        <f t="shared" si="3"/>
        <v>77318127</v>
      </c>
      <c r="Y19" s="18">
        <f t="shared" si="3"/>
        <v>-5977695</v>
      </c>
      <c r="Z19" s="4">
        <f>+IF(X19&lt;&gt;0,+(Y19/X19)*100,0)</f>
        <v>-7.731298250408988</v>
      </c>
      <c r="AA19" s="30">
        <f>SUM(AA20:AA23)</f>
        <v>309272500</v>
      </c>
    </row>
    <row r="20" spans="1:27" ht="12.75">
      <c r="A20" s="5" t="s">
        <v>46</v>
      </c>
      <c r="B20" s="3"/>
      <c r="C20" s="19"/>
      <c r="D20" s="19"/>
      <c r="E20" s="20">
        <v>31312500</v>
      </c>
      <c r="F20" s="21">
        <v>31312500</v>
      </c>
      <c r="G20" s="21"/>
      <c r="H20" s="21">
        <v>-35200</v>
      </c>
      <c r="I20" s="21">
        <v>319749</v>
      </c>
      <c r="J20" s="21">
        <v>284549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284549</v>
      </c>
      <c r="X20" s="21">
        <v>7828125</v>
      </c>
      <c r="Y20" s="21">
        <v>-7543576</v>
      </c>
      <c r="Z20" s="6">
        <v>-96.37</v>
      </c>
      <c r="AA20" s="28">
        <v>31312500</v>
      </c>
    </row>
    <row r="21" spans="1:27" ht="12.75">
      <c r="A21" s="5" t="s">
        <v>47</v>
      </c>
      <c r="B21" s="3"/>
      <c r="C21" s="19"/>
      <c r="D21" s="19"/>
      <c r="E21" s="20">
        <v>244056000</v>
      </c>
      <c r="F21" s="21">
        <v>244056000</v>
      </c>
      <c r="G21" s="21">
        <v>2670422</v>
      </c>
      <c r="H21" s="21">
        <v>20127598</v>
      </c>
      <c r="I21" s="21">
        <v>38506263</v>
      </c>
      <c r="J21" s="21">
        <v>61304283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61304283</v>
      </c>
      <c r="X21" s="21">
        <v>61014000</v>
      </c>
      <c r="Y21" s="21">
        <v>290283</v>
      </c>
      <c r="Z21" s="6">
        <v>0.48</v>
      </c>
      <c r="AA21" s="28">
        <v>244056000</v>
      </c>
    </row>
    <row r="22" spans="1:27" ht="12.75">
      <c r="A22" s="5" t="s">
        <v>48</v>
      </c>
      <c r="B22" s="3"/>
      <c r="C22" s="22"/>
      <c r="D22" s="22"/>
      <c r="E22" s="23">
        <v>24305000</v>
      </c>
      <c r="F22" s="24">
        <v>24305000</v>
      </c>
      <c r="G22" s="24">
        <v>9600000</v>
      </c>
      <c r="H22" s="24">
        <v>151600</v>
      </c>
      <c r="I22" s="24"/>
      <c r="J22" s="24">
        <v>9751600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9751600</v>
      </c>
      <c r="X22" s="24">
        <v>6076251</v>
      </c>
      <c r="Y22" s="24">
        <v>3675349</v>
      </c>
      <c r="Z22" s="7">
        <v>60.49</v>
      </c>
      <c r="AA22" s="29">
        <v>24305000</v>
      </c>
    </row>
    <row r="23" spans="1:27" ht="12.75">
      <c r="A23" s="5" t="s">
        <v>49</v>
      </c>
      <c r="B23" s="3"/>
      <c r="C23" s="19"/>
      <c r="D23" s="19"/>
      <c r="E23" s="20">
        <v>9599000</v>
      </c>
      <c r="F23" s="21">
        <v>9599000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2399751</v>
      </c>
      <c r="Y23" s="21">
        <v>-2399751</v>
      </c>
      <c r="Z23" s="6">
        <v>-100</v>
      </c>
      <c r="AA23" s="28">
        <v>9599000</v>
      </c>
    </row>
    <row r="24" spans="1:27" ht="12.75">
      <c r="A24" s="2" t="s">
        <v>50</v>
      </c>
      <c r="B24" s="8"/>
      <c r="C24" s="16"/>
      <c r="D24" s="16"/>
      <c r="E24" s="17">
        <v>66000</v>
      </c>
      <c r="F24" s="18">
        <v>66000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16500</v>
      </c>
      <c r="Y24" s="18">
        <v>-16500</v>
      </c>
      <c r="Z24" s="4">
        <v>-100</v>
      </c>
      <c r="AA24" s="30">
        <v>66000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408401500</v>
      </c>
      <c r="F25" s="53">
        <f t="shared" si="4"/>
        <v>408401500</v>
      </c>
      <c r="G25" s="53">
        <f t="shared" si="4"/>
        <v>16229135</v>
      </c>
      <c r="H25" s="53">
        <f t="shared" si="4"/>
        <v>30066619</v>
      </c>
      <c r="I25" s="53">
        <f t="shared" si="4"/>
        <v>47644445</v>
      </c>
      <c r="J25" s="53">
        <f t="shared" si="4"/>
        <v>93940199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93940199</v>
      </c>
      <c r="X25" s="53">
        <f t="shared" si="4"/>
        <v>102100380</v>
      </c>
      <c r="Y25" s="53">
        <f t="shared" si="4"/>
        <v>-8160181</v>
      </c>
      <c r="Z25" s="54">
        <f>+IF(X25&lt;&gt;0,+(Y25/X25)*100,0)</f>
        <v>-7.992312075625967</v>
      </c>
      <c r="AA25" s="55">
        <f>+AA5+AA9+AA15+AA19+AA24</f>
        <v>408401500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318486000</v>
      </c>
      <c r="F28" s="21">
        <v>318486000</v>
      </c>
      <c r="G28" s="21">
        <v>14962246</v>
      </c>
      <c r="H28" s="21">
        <v>26144552</v>
      </c>
      <c r="I28" s="21">
        <v>43762076</v>
      </c>
      <c r="J28" s="21">
        <v>84868874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84868874</v>
      </c>
      <c r="X28" s="21">
        <v>79621500</v>
      </c>
      <c r="Y28" s="21">
        <v>5247374</v>
      </c>
      <c r="Z28" s="6">
        <v>6.59</v>
      </c>
      <c r="AA28" s="19">
        <v>318486000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318486000</v>
      </c>
      <c r="F32" s="27">
        <f t="shared" si="5"/>
        <v>318486000</v>
      </c>
      <c r="G32" s="27">
        <f t="shared" si="5"/>
        <v>14962246</v>
      </c>
      <c r="H32" s="27">
        <f t="shared" si="5"/>
        <v>26144552</v>
      </c>
      <c r="I32" s="27">
        <f t="shared" si="5"/>
        <v>43762076</v>
      </c>
      <c r="J32" s="27">
        <f t="shared" si="5"/>
        <v>84868874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84868874</v>
      </c>
      <c r="X32" s="27">
        <f t="shared" si="5"/>
        <v>79621500</v>
      </c>
      <c r="Y32" s="27">
        <f t="shared" si="5"/>
        <v>5247374</v>
      </c>
      <c r="Z32" s="13">
        <f>+IF(X32&lt;&gt;0,+(Y32/X32)*100,0)</f>
        <v>6.590398322061253</v>
      </c>
      <c r="AA32" s="31">
        <f>SUM(AA28:AA31)</f>
        <v>318486000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89915500</v>
      </c>
      <c r="F35" s="21">
        <v>89915500</v>
      </c>
      <c r="G35" s="21">
        <v>1266889</v>
      </c>
      <c r="H35" s="21">
        <v>3922067</v>
      </c>
      <c r="I35" s="21">
        <v>3882369</v>
      </c>
      <c r="J35" s="21">
        <v>9071325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9071325</v>
      </c>
      <c r="X35" s="21">
        <v>22478874</v>
      </c>
      <c r="Y35" s="21">
        <v>-13407549</v>
      </c>
      <c r="Z35" s="6">
        <v>-59.65</v>
      </c>
      <c r="AA35" s="28">
        <v>89915500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408401500</v>
      </c>
      <c r="F36" s="64">
        <f t="shared" si="6"/>
        <v>408401500</v>
      </c>
      <c r="G36" s="64">
        <f t="shared" si="6"/>
        <v>16229135</v>
      </c>
      <c r="H36" s="64">
        <f t="shared" si="6"/>
        <v>30066619</v>
      </c>
      <c r="I36" s="64">
        <f t="shared" si="6"/>
        <v>47644445</v>
      </c>
      <c r="J36" s="64">
        <f t="shared" si="6"/>
        <v>93940199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93940199</v>
      </c>
      <c r="X36" s="64">
        <f t="shared" si="6"/>
        <v>102100374</v>
      </c>
      <c r="Y36" s="64">
        <f t="shared" si="6"/>
        <v>-8160175</v>
      </c>
      <c r="Z36" s="65">
        <f>+IF(X36&lt;&gt;0,+(Y36/X36)*100,0)</f>
        <v>-7.992306668729735</v>
      </c>
      <c r="AA36" s="66">
        <f>SUM(AA32:AA35)</f>
        <v>408401500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2000000</v>
      </c>
      <c r="F9" s="18">
        <f t="shared" si="1"/>
        <v>2000000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500001</v>
      </c>
      <c r="Y9" s="18">
        <f t="shared" si="1"/>
        <v>-500001</v>
      </c>
      <c r="Z9" s="4">
        <f>+IF(X9&lt;&gt;0,+(Y9/X9)*100,0)</f>
        <v>-100</v>
      </c>
      <c r="AA9" s="30">
        <f>SUM(AA10:AA14)</f>
        <v>2000000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2000000</v>
      </c>
      <c r="F11" s="21">
        <v>2000000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500001</v>
      </c>
      <c r="Y11" s="21">
        <v>-500001</v>
      </c>
      <c r="Z11" s="6">
        <v>-100</v>
      </c>
      <c r="AA11" s="28">
        <v>2000000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6500000</v>
      </c>
      <c r="F15" s="18">
        <f t="shared" si="2"/>
        <v>6500000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1625001</v>
      </c>
      <c r="Y15" s="18">
        <f t="shared" si="2"/>
        <v>-1625001</v>
      </c>
      <c r="Z15" s="4">
        <f>+IF(X15&lt;&gt;0,+(Y15/X15)*100,0)</f>
        <v>-100</v>
      </c>
      <c r="AA15" s="30">
        <f>SUM(AA16:AA18)</f>
        <v>6500000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6500000</v>
      </c>
      <c r="F17" s="21">
        <v>6500000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1625001</v>
      </c>
      <c r="Y17" s="21">
        <v>-1625001</v>
      </c>
      <c r="Z17" s="6">
        <v>-100</v>
      </c>
      <c r="AA17" s="28">
        <v>6500000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78942250</v>
      </c>
      <c r="F19" s="18">
        <f t="shared" si="3"/>
        <v>78942250</v>
      </c>
      <c r="G19" s="18">
        <f t="shared" si="3"/>
        <v>0</v>
      </c>
      <c r="H19" s="18">
        <f t="shared" si="3"/>
        <v>135802</v>
      </c>
      <c r="I19" s="18">
        <f t="shared" si="3"/>
        <v>0</v>
      </c>
      <c r="J19" s="18">
        <f t="shared" si="3"/>
        <v>135802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135802</v>
      </c>
      <c r="X19" s="18">
        <f t="shared" si="3"/>
        <v>19735563</v>
      </c>
      <c r="Y19" s="18">
        <f t="shared" si="3"/>
        <v>-19599761</v>
      </c>
      <c r="Z19" s="4">
        <f>+IF(X19&lt;&gt;0,+(Y19/X19)*100,0)</f>
        <v>-99.31189193842607</v>
      </c>
      <c r="AA19" s="30">
        <f>SUM(AA20:AA23)</f>
        <v>78942250</v>
      </c>
    </row>
    <row r="20" spans="1:27" ht="12.75">
      <c r="A20" s="5" t="s">
        <v>46</v>
      </c>
      <c r="B20" s="3"/>
      <c r="C20" s="19"/>
      <c r="D20" s="19"/>
      <c r="E20" s="20">
        <v>8000000</v>
      </c>
      <c r="F20" s="21">
        <v>8000000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2000001</v>
      </c>
      <c r="Y20" s="21">
        <v>-2000001</v>
      </c>
      <c r="Z20" s="6">
        <v>-100</v>
      </c>
      <c r="AA20" s="28">
        <v>8000000</v>
      </c>
    </row>
    <row r="21" spans="1:27" ht="12.75">
      <c r="A21" s="5" t="s">
        <v>47</v>
      </c>
      <c r="B21" s="3"/>
      <c r="C21" s="19"/>
      <c r="D21" s="19"/>
      <c r="E21" s="20">
        <v>57900000</v>
      </c>
      <c r="F21" s="21">
        <v>57900000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14475000</v>
      </c>
      <c r="Y21" s="21">
        <v>-14475000</v>
      </c>
      <c r="Z21" s="6">
        <v>-100</v>
      </c>
      <c r="AA21" s="28">
        <v>57900000</v>
      </c>
    </row>
    <row r="22" spans="1:27" ht="12.75">
      <c r="A22" s="5" t="s">
        <v>48</v>
      </c>
      <c r="B22" s="3"/>
      <c r="C22" s="22"/>
      <c r="D22" s="22"/>
      <c r="E22" s="23">
        <v>11442250</v>
      </c>
      <c r="F22" s="24">
        <v>11442250</v>
      </c>
      <c r="G22" s="24"/>
      <c r="H22" s="24">
        <v>135802</v>
      </c>
      <c r="I22" s="24"/>
      <c r="J22" s="24">
        <v>135802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135802</v>
      </c>
      <c r="X22" s="24">
        <v>2860563</v>
      </c>
      <c r="Y22" s="24">
        <v>-2724761</v>
      </c>
      <c r="Z22" s="7">
        <v>-95.25</v>
      </c>
      <c r="AA22" s="29">
        <v>11442250</v>
      </c>
    </row>
    <row r="23" spans="1:27" ht="12.75">
      <c r="A23" s="5" t="s">
        <v>49</v>
      </c>
      <c r="B23" s="3"/>
      <c r="C23" s="19"/>
      <c r="D23" s="19"/>
      <c r="E23" s="20">
        <v>1600000</v>
      </c>
      <c r="F23" s="21">
        <v>1600000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399999</v>
      </c>
      <c r="Y23" s="21">
        <v>-399999</v>
      </c>
      <c r="Z23" s="6">
        <v>-100</v>
      </c>
      <c r="AA23" s="28">
        <v>1600000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87442250</v>
      </c>
      <c r="F25" s="53">
        <f t="shared" si="4"/>
        <v>87442250</v>
      </c>
      <c r="G25" s="53">
        <f t="shared" si="4"/>
        <v>0</v>
      </c>
      <c r="H25" s="53">
        <f t="shared" si="4"/>
        <v>135802</v>
      </c>
      <c r="I25" s="53">
        <f t="shared" si="4"/>
        <v>0</v>
      </c>
      <c r="J25" s="53">
        <f t="shared" si="4"/>
        <v>135802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135802</v>
      </c>
      <c r="X25" s="53">
        <f t="shared" si="4"/>
        <v>21860565</v>
      </c>
      <c r="Y25" s="53">
        <f t="shared" si="4"/>
        <v>-21724763</v>
      </c>
      <c r="Z25" s="54">
        <f>+IF(X25&lt;&gt;0,+(Y25/X25)*100,0)</f>
        <v>-99.37878092354887</v>
      </c>
      <c r="AA25" s="55">
        <f>+AA5+AA9+AA15+AA19+AA24</f>
        <v>87442250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87442250</v>
      </c>
      <c r="F28" s="21">
        <v>87442250</v>
      </c>
      <c r="G28" s="21"/>
      <c r="H28" s="21">
        <v>135802</v>
      </c>
      <c r="I28" s="21"/>
      <c r="J28" s="21">
        <v>135802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135802</v>
      </c>
      <c r="X28" s="21">
        <v>21860562</v>
      </c>
      <c r="Y28" s="21">
        <v>-21724760</v>
      </c>
      <c r="Z28" s="6">
        <v>-99.38</v>
      </c>
      <c r="AA28" s="19">
        <v>87442250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87442250</v>
      </c>
      <c r="F32" s="27">
        <f t="shared" si="5"/>
        <v>87442250</v>
      </c>
      <c r="G32" s="27">
        <f t="shared" si="5"/>
        <v>0</v>
      </c>
      <c r="H32" s="27">
        <f t="shared" si="5"/>
        <v>135802</v>
      </c>
      <c r="I32" s="27">
        <f t="shared" si="5"/>
        <v>0</v>
      </c>
      <c r="J32" s="27">
        <f t="shared" si="5"/>
        <v>135802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135802</v>
      </c>
      <c r="X32" s="27">
        <f t="shared" si="5"/>
        <v>21860562</v>
      </c>
      <c r="Y32" s="27">
        <f t="shared" si="5"/>
        <v>-21724760</v>
      </c>
      <c r="Z32" s="13">
        <f>+IF(X32&lt;&gt;0,+(Y32/X32)*100,0)</f>
        <v>-99.37878083829685</v>
      </c>
      <c r="AA32" s="31">
        <f>SUM(AA28:AA31)</f>
        <v>87442250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87442250</v>
      </c>
      <c r="F36" s="64">
        <f t="shared" si="6"/>
        <v>87442250</v>
      </c>
      <c r="G36" s="64">
        <f t="shared" si="6"/>
        <v>0</v>
      </c>
      <c r="H36" s="64">
        <f t="shared" si="6"/>
        <v>135802</v>
      </c>
      <c r="I36" s="64">
        <f t="shared" si="6"/>
        <v>0</v>
      </c>
      <c r="J36" s="64">
        <f t="shared" si="6"/>
        <v>135802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135802</v>
      </c>
      <c r="X36" s="64">
        <f t="shared" si="6"/>
        <v>21860562</v>
      </c>
      <c r="Y36" s="64">
        <f t="shared" si="6"/>
        <v>-21724760</v>
      </c>
      <c r="Z36" s="65">
        <f>+IF(X36&lt;&gt;0,+(Y36/X36)*100,0)</f>
        <v>-99.37878083829685</v>
      </c>
      <c r="AA36" s="66">
        <f>SUM(AA32:AA35)</f>
        <v>87442250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305000</v>
      </c>
      <c r="Y5" s="18">
        <f t="shared" si="0"/>
        <v>-305000</v>
      </c>
      <c r="Z5" s="4">
        <f>+IF(X5&lt;&gt;0,+(Y5/X5)*100,0)</f>
        <v>-100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305000</v>
      </c>
      <c r="Y6" s="21">
        <v>-305000</v>
      </c>
      <c r="Z6" s="6">
        <v>-100</v>
      </c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3345000</v>
      </c>
      <c r="Y9" s="18">
        <f t="shared" si="1"/>
        <v>-3345000</v>
      </c>
      <c r="Z9" s="4">
        <f>+IF(X9&lt;&gt;0,+(Y9/X9)*100,0)</f>
        <v>-100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3345000</v>
      </c>
      <c r="Y12" s="21">
        <v>-3345000</v>
      </c>
      <c r="Z12" s="6">
        <v>-100</v>
      </c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1150000</v>
      </c>
      <c r="Y24" s="18">
        <v>-1150000</v>
      </c>
      <c r="Z24" s="4">
        <v>-100</v>
      </c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0</v>
      </c>
      <c r="X25" s="53">
        <f t="shared" si="4"/>
        <v>4800000</v>
      </c>
      <c r="Y25" s="53">
        <f t="shared" si="4"/>
        <v>-4800000</v>
      </c>
      <c r="Z25" s="54">
        <f>+IF(X25&lt;&gt;0,+(Y25/X25)*100,0)</f>
        <v>-100</v>
      </c>
      <c r="AA25" s="55">
        <f>+AA5+AA9+AA15+AA19+AA24</f>
        <v>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4800000</v>
      </c>
      <c r="Y35" s="21">
        <v>-4800000</v>
      </c>
      <c r="Z35" s="6">
        <v>-100</v>
      </c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0</v>
      </c>
      <c r="F36" s="64">
        <f t="shared" si="6"/>
        <v>0</v>
      </c>
      <c r="G36" s="64">
        <f t="shared" si="6"/>
        <v>0</v>
      </c>
      <c r="H36" s="64">
        <f t="shared" si="6"/>
        <v>0</v>
      </c>
      <c r="I36" s="64">
        <f t="shared" si="6"/>
        <v>0</v>
      </c>
      <c r="J36" s="64">
        <f t="shared" si="6"/>
        <v>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0</v>
      </c>
      <c r="X36" s="64">
        <f t="shared" si="6"/>
        <v>4800000</v>
      </c>
      <c r="Y36" s="64">
        <f t="shared" si="6"/>
        <v>-4800000</v>
      </c>
      <c r="Z36" s="65">
        <f>+IF(X36&lt;&gt;0,+(Y36/X36)*100,0)</f>
        <v>-100</v>
      </c>
      <c r="AA36" s="66">
        <f>SUM(AA32:AA35)</f>
        <v>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1213033</v>
      </c>
      <c r="D5" s="16">
        <f>SUM(D6:D8)</f>
        <v>0</v>
      </c>
      <c r="E5" s="17">
        <f t="shared" si="0"/>
        <v>1771600</v>
      </c>
      <c r="F5" s="18">
        <f t="shared" si="0"/>
        <v>1771600</v>
      </c>
      <c r="G5" s="18">
        <f t="shared" si="0"/>
        <v>796</v>
      </c>
      <c r="H5" s="18">
        <f t="shared" si="0"/>
        <v>796</v>
      </c>
      <c r="I5" s="18">
        <f t="shared" si="0"/>
        <v>32770</v>
      </c>
      <c r="J5" s="18">
        <f t="shared" si="0"/>
        <v>34362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34362</v>
      </c>
      <c r="X5" s="18">
        <f t="shared" si="0"/>
        <v>105399</v>
      </c>
      <c r="Y5" s="18">
        <f t="shared" si="0"/>
        <v>-71037</v>
      </c>
      <c r="Z5" s="4">
        <f>+IF(X5&lt;&gt;0,+(Y5/X5)*100,0)</f>
        <v>-67.3981726581846</v>
      </c>
      <c r="AA5" s="16">
        <f>SUM(AA6:AA8)</f>
        <v>1771600</v>
      </c>
    </row>
    <row r="6" spans="1:27" ht="12.75">
      <c r="A6" s="5" t="s">
        <v>32</v>
      </c>
      <c r="B6" s="3"/>
      <c r="C6" s="19"/>
      <c r="D6" s="19"/>
      <c r="E6" s="20">
        <v>800000</v>
      </c>
      <c r="F6" s="21">
        <v>800000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800000</v>
      </c>
    </row>
    <row r="7" spans="1:27" ht="12.75">
      <c r="A7" s="5" t="s">
        <v>33</v>
      </c>
      <c r="B7" s="3"/>
      <c r="C7" s="22">
        <v>1194158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18875</v>
      </c>
      <c r="D8" s="19"/>
      <c r="E8" s="20">
        <v>971600</v>
      </c>
      <c r="F8" s="21">
        <v>971600</v>
      </c>
      <c r="G8" s="21">
        <v>796</v>
      </c>
      <c r="H8" s="21">
        <v>796</v>
      </c>
      <c r="I8" s="21">
        <v>32770</v>
      </c>
      <c r="J8" s="21">
        <v>34362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34362</v>
      </c>
      <c r="X8" s="21">
        <v>105399</v>
      </c>
      <c r="Y8" s="21">
        <v>-71037</v>
      </c>
      <c r="Z8" s="6">
        <v>-67.4</v>
      </c>
      <c r="AA8" s="28">
        <v>971600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5574000</v>
      </c>
      <c r="F9" s="18">
        <f t="shared" si="1"/>
        <v>5574000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555999</v>
      </c>
      <c r="Y9" s="18">
        <f t="shared" si="1"/>
        <v>-555999</v>
      </c>
      <c r="Z9" s="4">
        <f>+IF(X9&lt;&gt;0,+(Y9/X9)*100,0)</f>
        <v>-100</v>
      </c>
      <c r="AA9" s="30">
        <f>SUM(AA10:AA14)</f>
        <v>5574000</v>
      </c>
    </row>
    <row r="10" spans="1:27" ht="12.75">
      <c r="A10" s="5" t="s">
        <v>36</v>
      </c>
      <c r="B10" s="3"/>
      <c r="C10" s="19"/>
      <c r="D10" s="19"/>
      <c r="E10" s="20">
        <v>2300000</v>
      </c>
      <c r="F10" s="21">
        <v>2300000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2300000</v>
      </c>
    </row>
    <row r="11" spans="1:27" ht="12.75">
      <c r="A11" s="5" t="s">
        <v>37</v>
      </c>
      <c r="B11" s="3"/>
      <c r="C11" s="19"/>
      <c r="D11" s="19"/>
      <c r="E11" s="20">
        <v>250000</v>
      </c>
      <c r="F11" s="21">
        <v>250000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250000</v>
      </c>
    </row>
    <row r="12" spans="1:27" ht="12.75">
      <c r="A12" s="5" t="s">
        <v>38</v>
      </c>
      <c r="B12" s="3"/>
      <c r="C12" s="19"/>
      <c r="D12" s="19"/>
      <c r="E12" s="20">
        <v>2224000</v>
      </c>
      <c r="F12" s="21">
        <v>2224000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555999</v>
      </c>
      <c r="Y12" s="21">
        <v>-555999</v>
      </c>
      <c r="Z12" s="6">
        <v>-100</v>
      </c>
      <c r="AA12" s="28">
        <v>2224000</v>
      </c>
    </row>
    <row r="13" spans="1:27" ht="12.75">
      <c r="A13" s="5" t="s">
        <v>39</v>
      </c>
      <c r="B13" s="3"/>
      <c r="C13" s="19"/>
      <c r="D13" s="19"/>
      <c r="E13" s="20">
        <v>800000</v>
      </c>
      <c r="F13" s="21">
        <v>800000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800000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63767147</v>
      </c>
      <c r="D15" s="16">
        <f>SUM(D16:D18)</f>
        <v>0</v>
      </c>
      <c r="E15" s="17">
        <f t="shared" si="2"/>
        <v>51417000</v>
      </c>
      <c r="F15" s="18">
        <f t="shared" si="2"/>
        <v>51417000</v>
      </c>
      <c r="G15" s="18">
        <f t="shared" si="2"/>
        <v>98821</v>
      </c>
      <c r="H15" s="18">
        <f t="shared" si="2"/>
        <v>96737</v>
      </c>
      <c r="I15" s="18">
        <f t="shared" si="2"/>
        <v>118684</v>
      </c>
      <c r="J15" s="18">
        <f t="shared" si="2"/>
        <v>314242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314242</v>
      </c>
      <c r="X15" s="18">
        <f t="shared" si="2"/>
        <v>21904250</v>
      </c>
      <c r="Y15" s="18">
        <f t="shared" si="2"/>
        <v>-21590008</v>
      </c>
      <c r="Z15" s="4">
        <f>+IF(X15&lt;&gt;0,+(Y15/X15)*100,0)</f>
        <v>-98.56538343015625</v>
      </c>
      <c r="AA15" s="30">
        <f>SUM(AA16:AA18)</f>
        <v>51417000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63767147</v>
      </c>
      <c r="D17" s="19"/>
      <c r="E17" s="20">
        <v>51417000</v>
      </c>
      <c r="F17" s="21">
        <v>51417000</v>
      </c>
      <c r="G17" s="21">
        <v>98821</v>
      </c>
      <c r="H17" s="21">
        <v>96737</v>
      </c>
      <c r="I17" s="21">
        <v>118684</v>
      </c>
      <c r="J17" s="21">
        <v>314242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314242</v>
      </c>
      <c r="X17" s="21">
        <v>21904250</v>
      </c>
      <c r="Y17" s="21">
        <v>-21590008</v>
      </c>
      <c r="Z17" s="6">
        <v>-98.57</v>
      </c>
      <c r="AA17" s="28">
        <v>51417000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6745358</v>
      </c>
      <c r="F19" s="18">
        <f t="shared" si="3"/>
        <v>6745358</v>
      </c>
      <c r="G19" s="18">
        <f t="shared" si="3"/>
        <v>0</v>
      </c>
      <c r="H19" s="18">
        <f t="shared" si="3"/>
        <v>2242551</v>
      </c>
      <c r="I19" s="18">
        <f t="shared" si="3"/>
        <v>4940894</v>
      </c>
      <c r="J19" s="18">
        <f t="shared" si="3"/>
        <v>7183445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7183445</v>
      </c>
      <c r="X19" s="18">
        <f t="shared" si="3"/>
        <v>0</v>
      </c>
      <c r="Y19" s="18">
        <f t="shared" si="3"/>
        <v>7183445</v>
      </c>
      <c r="Z19" s="4">
        <f>+IF(X19&lt;&gt;0,+(Y19/X19)*100,0)</f>
        <v>0</v>
      </c>
      <c r="AA19" s="30">
        <f>SUM(AA20:AA23)</f>
        <v>6745358</v>
      </c>
    </row>
    <row r="20" spans="1:27" ht="12.75">
      <c r="A20" s="5" t="s">
        <v>46</v>
      </c>
      <c r="B20" s="3"/>
      <c r="C20" s="19"/>
      <c r="D20" s="19"/>
      <c r="E20" s="20">
        <v>5425358</v>
      </c>
      <c r="F20" s="21">
        <v>5425358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5425358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>
        <v>2242551</v>
      </c>
      <c r="I22" s="24">
        <v>4940894</v>
      </c>
      <c r="J22" s="24">
        <v>7183445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7183445</v>
      </c>
      <c r="X22" s="24"/>
      <c r="Y22" s="24">
        <v>7183445</v>
      </c>
      <c r="Z22" s="7"/>
      <c r="AA22" s="29"/>
    </row>
    <row r="23" spans="1:27" ht="12.75">
      <c r="A23" s="5" t="s">
        <v>49</v>
      </c>
      <c r="B23" s="3"/>
      <c r="C23" s="19"/>
      <c r="D23" s="19"/>
      <c r="E23" s="20">
        <v>1320000</v>
      </c>
      <c r="F23" s="21">
        <v>1320000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1320000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64980180</v>
      </c>
      <c r="D25" s="51">
        <f>+D5+D9+D15+D19+D24</f>
        <v>0</v>
      </c>
      <c r="E25" s="52">
        <f t="shared" si="4"/>
        <v>65507958</v>
      </c>
      <c r="F25" s="53">
        <f t="shared" si="4"/>
        <v>65507958</v>
      </c>
      <c r="G25" s="53">
        <f t="shared" si="4"/>
        <v>99617</v>
      </c>
      <c r="H25" s="53">
        <f t="shared" si="4"/>
        <v>2340084</v>
      </c>
      <c r="I25" s="53">
        <f t="shared" si="4"/>
        <v>5092348</v>
      </c>
      <c r="J25" s="53">
        <f t="shared" si="4"/>
        <v>7532049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7532049</v>
      </c>
      <c r="X25" s="53">
        <f t="shared" si="4"/>
        <v>22565648</v>
      </c>
      <c r="Y25" s="53">
        <f t="shared" si="4"/>
        <v>-15033599</v>
      </c>
      <c r="Z25" s="54">
        <f>+IF(X25&lt;&gt;0,+(Y25/X25)*100,0)</f>
        <v>-66.6216144114275</v>
      </c>
      <c r="AA25" s="55">
        <f>+AA5+AA9+AA15+AA19+AA24</f>
        <v>65507958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46308917</v>
      </c>
      <c r="D28" s="19"/>
      <c r="E28" s="20">
        <v>31917000</v>
      </c>
      <c r="F28" s="21">
        <v>31917000</v>
      </c>
      <c r="G28" s="21">
        <v>98821</v>
      </c>
      <c r="H28" s="21">
        <v>96737</v>
      </c>
      <c r="I28" s="21">
        <v>118684</v>
      </c>
      <c r="J28" s="21">
        <v>314242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314242</v>
      </c>
      <c r="X28" s="21">
        <v>12374221</v>
      </c>
      <c r="Y28" s="21">
        <v>-12059979</v>
      </c>
      <c r="Z28" s="6">
        <v>-97.46</v>
      </c>
      <c r="AA28" s="19">
        <v>31917000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46308917</v>
      </c>
      <c r="D32" s="25">
        <f>SUM(D28:D31)</f>
        <v>0</v>
      </c>
      <c r="E32" s="26">
        <f t="shared" si="5"/>
        <v>31917000</v>
      </c>
      <c r="F32" s="27">
        <f t="shared" si="5"/>
        <v>31917000</v>
      </c>
      <c r="G32" s="27">
        <f t="shared" si="5"/>
        <v>98821</v>
      </c>
      <c r="H32" s="27">
        <f t="shared" si="5"/>
        <v>96737</v>
      </c>
      <c r="I32" s="27">
        <f t="shared" si="5"/>
        <v>118684</v>
      </c>
      <c r="J32" s="27">
        <f t="shared" si="5"/>
        <v>314242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314242</v>
      </c>
      <c r="X32" s="27">
        <f t="shared" si="5"/>
        <v>12374221</v>
      </c>
      <c r="Y32" s="27">
        <f t="shared" si="5"/>
        <v>-12059979</v>
      </c>
      <c r="Z32" s="13">
        <f>+IF(X32&lt;&gt;0,+(Y32/X32)*100,0)</f>
        <v>-97.46051084751113</v>
      </c>
      <c r="AA32" s="31">
        <f>SUM(AA28:AA31)</f>
        <v>31917000</v>
      </c>
    </row>
    <row r="33" spans="1:27" ht="12.75">
      <c r="A33" s="60" t="s">
        <v>59</v>
      </c>
      <c r="B33" s="3" t="s">
        <v>60</v>
      </c>
      <c r="C33" s="19">
        <v>18671263</v>
      </c>
      <c r="D33" s="19"/>
      <c r="E33" s="20"/>
      <c r="F33" s="21"/>
      <c r="G33" s="21">
        <v>796</v>
      </c>
      <c r="H33" s="21">
        <v>2243347</v>
      </c>
      <c r="I33" s="21">
        <v>4973664</v>
      </c>
      <c r="J33" s="21">
        <v>7217807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7217807</v>
      </c>
      <c r="X33" s="21"/>
      <c r="Y33" s="21">
        <v>7217807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33590958</v>
      </c>
      <c r="F35" s="21">
        <v>33590958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8030400</v>
      </c>
      <c r="Y35" s="21">
        <v>-8030400</v>
      </c>
      <c r="Z35" s="6">
        <v>-100</v>
      </c>
      <c r="AA35" s="28">
        <v>33590958</v>
      </c>
    </row>
    <row r="36" spans="1:27" ht="12.75">
      <c r="A36" s="61" t="s">
        <v>64</v>
      </c>
      <c r="B36" s="10"/>
      <c r="C36" s="62">
        <f aca="true" t="shared" si="6" ref="C36:Y36">SUM(C32:C35)</f>
        <v>64980180</v>
      </c>
      <c r="D36" s="62">
        <f>SUM(D32:D35)</f>
        <v>0</v>
      </c>
      <c r="E36" s="63">
        <f t="shared" si="6"/>
        <v>65507958</v>
      </c>
      <c r="F36" s="64">
        <f t="shared" si="6"/>
        <v>65507958</v>
      </c>
      <c r="G36" s="64">
        <f t="shared" si="6"/>
        <v>99617</v>
      </c>
      <c r="H36" s="64">
        <f t="shared" si="6"/>
        <v>2340084</v>
      </c>
      <c r="I36" s="64">
        <f t="shared" si="6"/>
        <v>5092348</v>
      </c>
      <c r="J36" s="64">
        <f t="shared" si="6"/>
        <v>7532049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7532049</v>
      </c>
      <c r="X36" s="64">
        <f t="shared" si="6"/>
        <v>20404621</v>
      </c>
      <c r="Y36" s="64">
        <f t="shared" si="6"/>
        <v>-12872572</v>
      </c>
      <c r="Z36" s="65">
        <f>+IF(X36&lt;&gt;0,+(Y36/X36)*100,0)</f>
        <v>-63.086552796055365</v>
      </c>
      <c r="AA36" s="66">
        <f>SUM(AA32:AA35)</f>
        <v>65507958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622538</v>
      </c>
      <c r="D5" s="16">
        <f>SUM(D6:D8)</f>
        <v>0</v>
      </c>
      <c r="E5" s="17">
        <f t="shared" si="0"/>
        <v>650000</v>
      </c>
      <c r="F5" s="18">
        <f t="shared" si="0"/>
        <v>650000</v>
      </c>
      <c r="G5" s="18">
        <f t="shared" si="0"/>
        <v>517534</v>
      </c>
      <c r="H5" s="18">
        <f t="shared" si="0"/>
        <v>252808</v>
      </c>
      <c r="I5" s="18">
        <f t="shared" si="0"/>
        <v>130905</v>
      </c>
      <c r="J5" s="18">
        <f t="shared" si="0"/>
        <v>901247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901247</v>
      </c>
      <c r="X5" s="18">
        <f t="shared" si="0"/>
        <v>300000</v>
      </c>
      <c r="Y5" s="18">
        <f t="shared" si="0"/>
        <v>601247</v>
      </c>
      <c r="Z5" s="4">
        <f>+IF(X5&lt;&gt;0,+(Y5/X5)*100,0)</f>
        <v>200.41566666666668</v>
      </c>
      <c r="AA5" s="16">
        <f>SUM(AA6:AA8)</f>
        <v>650000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622538</v>
      </c>
      <c r="D8" s="19"/>
      <c r="E8" s="20">
        <v>650000</v>
      </c>
      <c r="F8" s="21">
        <v>650000</v>
      </c>
      <c r="G8" s="21">
        <v>517534</v>
      </c>
      <c r="H8" s="21">
        <v>252808</v>
      </c>
      <c r="I8" s="21">
        <v>130905</v>
      </c>
      <c r="J8" s="21">
        <v>901247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901247</v>
      </c>
      <c r="X8" s="21">
        <v>300000</v>
      </c>
      <c r="Y8" s="21">
        <v>601247</v>
      </c>
      <c r="Z8" s="6">
        <v>200.42</v>
      </c>
      <c r="AA8" s="28">
        <v>650000</v>
      </c>
    </row>
    <row r="9" spans="1:27" ht="12.75">
      <c r="A9" s="2" t="s">
        <v>35</v>
      </c>
      <c r="B9" s="3"/>
      <c r="C9" s="16">
        <f aca="true" t="shared" si="1" ref="C9:Y9">SUM(C10:C14)</f>
        <v>77258</v>
      </c>
      <c r="D9" s="16">
        <f>SUM(D10:D14)</f>
        <v>0</v>
      </c>
      <c r="E9" s="17">
        <f t="shared" si="1"/>
        <v>1380000</v>
      </c>
      <c r="F9" s="18">
        <f t="shared" si="1"/>
        <v>1380000</v>
      </c>
      <c r="G9" s="18">
        <f t="shared" si="1"/>
        <v>27900</v>
      </c>
      <c r="H9" s="18">
        <f t="shared" si="1"/>
        <v>0</v>
      </c>
      <c r="I9" s="18">
        <f t="shared" si="1"/>
        <v>0</v>
      </c>
      <c r="J9" s="18">
        <f t="shared" si="1"/>
        <v>27900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27900</v>
      </c>
      <c r="X9" s="18">
        <f t="shared" si="1"/>
        <v>500000</v>
      </c>
      <c r="Y9" s="18">
        <f t="shared" si="1"/>
        <v>-472100</v>
      </c>
      <c r="Z9" s="4">
        <f>+IF(X9&lt;&gt;0,+(Y9/X9)*100,0)</f>
        <v>-94.42</v>
      </c>
      <c r="AA9" s="30">
        <f>SUM(AA10:AA14)</f>
        <v>1380000</v>
      </c>
    </row>
    <row r="10" spans="1:27" ht="12.75">
      <c r="A10" s="5" t="s">
        <v>36</v>
      </c>
      <c r="B10" s="3"/>
      <c r="C10" s="19">
        <v>77258</v>
      </c>
      <c r="D10" s="19"/>
      <c r="E10" s="20">
        <v>1200000</v>
      </c>
      <c r="F10" s="21">
        <v>1200000</v>
      </c>
      <c r="G10" s="21">
        <v>27900</v>
      </c>
      <c r="H10" s="21"/>
      <c r="I10" s="21"/>
      <c r="J10" s="21">
        <v>27900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27900</v>
      </c>
      <c r="X10" s="21">
        <v>500000</v>
      </c>
      <c r="Y10" s="21">
        <v>-472100</v>
      </c>
      <c r="Z10" s="6">
        <v>-94.42</v>
      </c>
      <c r="AA10" s="28">
        <v>1200000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180000</v>
      </c>
      <c r="F12" s="21">
        <v>180000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180000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85224395</v>
      </c>
      <c r="D15" s="16">
        <f>SUM(D16:D18)</f>
        <v>0</v>
      </c>
      <c r="E15" s="17">
        <f t="shared" si="2"/>
        <v>77019000</v>
      </c>
      <c r="F15" s="18">
        <f t="shared" si="2"/>
        <v>77019000</v>
      </c>
      <c r="G15" s="18">
        <f t="shared" si="2"/>
        <v>4680816</v>
      </c>
      <c r="H15" s="18">
        <f t="shared" si="2"/>
        <v>4230432</v>
      </c>
      <c r="I15" s="18">
        <f t="shared" si="2"/>
        <v>8274717</v>
      </c>
      <c r="J15" s="18">
        <f t="shared" si="2"/>
        <v>17185965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17185965</v>
      </c>
      <c r="X15" s="18">
        <f t="shared" si="2"/>
        <v>42636367</v>
      </c>
      <c r="Y15" s="18">
        <f t="shared" si="2"/>
        <v>-25450402</v>
      </c>
      <c r="Z15" s="4">
        <f>+IF(X15&lt;&gt;0,+(Y15/X15)*100,0)</f>
        <v>-59.69176970448725</v>
      </c>
      <c r="AA15" s="30">
        <f>SUM(AA16:AA18)</f>
        <v>77019000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85224395</v>
      </c>
      <c r="D17" s="19"/>
      <c r="E17" s="20">
        <v>77019000</v>
      </c>
      <c r="F17" s="21">
        <v>77019000</v>
      </c>
      <c r="G17" s="21">
        <v>4680816</v>
      </c>
      <c r="H17" s="21">
        <v>4230432</v>
      </c>
      <c r="I17" s="21">
        <v>8274717</v>
      </c>
      <c r="J17" s="21">
        <v>17185965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17185965</v>
      </c>
      <c r="X17" s="21">
        <v>42636367</v>
      </c>
      <c r="Y17" s="21">
        <v>-25450402</v>
      </c>
      <c r="Z17" s="6">
        <v>-59.69</v>
      </c>
      <c r="AA17" s="28">
        <v>77019000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23113783</v>
      </c>
      <c r="D19" s="16">
        <f>SUM(D20:D23)</f>
        <v>0</v>
      </c>
      <c r="E19" s="17">
        <f t="shared" si="3"/>
        <v>15400000</v>
      </c>
      <c r="F19" s="18">
        <f t="shared" si="3"/>
        <v>15400000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6200000</v>
      </c>
      <c r="Y19" s="18">
        <f t="shared" si="3"/>
        <v>-6200000</v>
      </c>
      <c r="Z19" s="4">
        <f>+IF(X19&lt;&gt;0,+(Y19/X19)*100,0)</f>
        <v>-100</v>
      </c>
      <c r="AA19" s="30">
        <f>SUM(AA20:AA23)</f>
        <v>15400000</v>
      </c>
    </row>
    <row r="20" spans="1:27" ht="12.75">
      <c r="A20" s="5" t="s">
        <v>46</v>
      </c>
      <c r="B20" s="3"/>
      <c r="C20" s="19">
        <v>22358603</v>
      </c>
      <c r="D20" s="19"/>
      <c r="E20" s="20">
        <v>14500000</v>
      </c>
      <c r="F20" s="21">
        <v>14500000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6200000</v>
      </c>
      <c r="Y20" s="21">
        <v>-6200000</v>
      </c>
      <c r="Z20" s="6">
        <v>-100</v>
      </c>
      <c r="AA20" s="28">
        <v>14500000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755180</v>
      </c>
      <c r="D23" s="19"/>
      <c r="E23" s="20">
        <v>900000</v>
      </c>
      <c r="F23" s="21">
        <v>900000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>
        <v>900000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109037974</v>
      </c>
      <c r="D25" s="51">
        <f>+D5+D9+D15+D19+D24</f>
        <v>0</v>
      </c>
      <c r="E25" s="52">
        <f t="shared" si="4"/>
        <v>94449000</v>
      </c>
      <c r="F25" s="53">
        <f t="shared" si="4"/>
        <v>94449000</v>
      </c>
      <c r="G25" s="53">
        <f t="shared" si="4"/>
        <v>5226250</v>
      </c>
      <c r="H25" s="53">
        <f t="shared" si="4"/>
        <v>4483240</v>
      </c>
      <c r="I25" s="53">
        <f t="shared" si="4"/>
        <v>8405622</v>
      </c>
      <c r="J25" s="53">
        <f t="shared" si="4"/>
        <v>18115112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18115112</v>
      </c>
      <c r="X25" s="53">
        <f t="shared" si="4"/>
        <v>49636367</v>
      </c>
      <c r="Y25" s="53">
        <f t="shared" si="4"/>
        <v>-31521255</v>
      </c>
      <c r="Z25" s="54">
        <f>+IF(X25&lt;&gt;0,+(Y25/X25)*100,0)</f>
        <v>-63.50435558670118</v>
      </c>
      <c r="AA25" s="55">
        <f>+AA5+AA9+AA15+AA19+AA24</f>
        <v>94449000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79714011</v>
      </c>
      <c r="D28" s="19"/>
      <c r="E28" s="20">
        <v>75419000</v>
      </c>
      <c r="F28" s="21">
        <v>75419000</v>
      </c>
      <c r="G28" s="21">
        <v>1452440</v>
      </c>
      <c r="H28" s="21">
        <v>2003991</v>
      </c>
      <c r="I28" s="21">
        <v>5133299</v>
      </c>
      <c r="J28" s="21">
        <v>8589730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8589730</v>
      </c>
      <c r="X28" s="21">
        <v>37600582</v>
      </c>
      <c r="Y28" s="21">
        <v>-29010852</v>
      </c>
      <c r="Z28" s="6">
        <v>-77.16</v>
      </c>
      <c r="AA28" s="19">
        <v>75419000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79714011</v>
      </c>
      <c r="D32" s="25">
        <f>SUM(D28:D31)</f>
        <v>0</v>
      </c>
      <c r="E32" s="26">
        <f t="shared" si="5"/>
        <v>75419000</v>
      </c>
      <c r="F32" s="27">
        <f t="shared" si="5"/>
        <v>75419000</v>
      </c>
      <c r="G32" s="27">
        <f t="shared" si="5"/>
        <v>1452440</v>
      </c>
      <c r="H32" s="27">
        <f t="shared" si="5"/>
        <v>2003991</v>
      </c>
      <c r="I32" s="27">
        <f t="shared" si="5"/>
        <v>5133299</v>
      </c>
      <c r="J32" s="27">
        <f t="shared" si="5"/>
        <v>8589730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8589730</v>
      </c>
      <c r="X32" s="27">
        <f t="shared" si="5"/>
        <v>37600582</v>
      </c>
      <c r="Y32" s="27">
        <f t="shared" si="5"/>
        <v>-29010852</v>
      </c>
      <c r="Z32" s="13">
        <f>+IF(X32&lt;&gt;0,+(Y32/X32)*100,0)</f>
        <v>-77.15532701062978</v>
      </c>
      <c r="AA32" s="31">
        <f>SUM(AA28:AA31)</f>
        <v>75419000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29323962</v>
      </c>
      <c r="D35" s="19"/>
      <c r="E35" s="20">
        <v>19030000</v>
      </c>
      <c r="F35" s="21">
        <v>19030000</v>
      </c>
      <c r="G35" s="21">
        <v>3773810</v>
      </c>
      <c r="H35" s="21">
        <v>2479248</v>
      </c>
      <c r="I35" s="21">
        <v>3272324</v>
      </c>
      <c r="J35" s="21">
        <v>9525382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9525382</v>
      </c>
      <c r="X35" s="21">
        <v>12035785</v>
      </c>
      <c r="Y35" s="21">
        <v>-2510403</v>
      </c>
      <c r="Z35" s="6">
        <v>-20.86</v>
      </c>
      <c r="AA35" s="28">
        <v>19030000</v>
      </c>
    </row>
    <row r="36" spans="1:27" ht="12.75">
      <c r="A36" s="61" t="s">
        <v>64</v>
      </c>
      <c r="B36" s="10"/>
      <c r="C36" s="62">
        <f aca="true" t="shared" si="6" ref="C36:Y36">SUM(C32:C35)</f>
        <v>109037973</v>
      </c>
      <c r="D36" s="62">
        <f>SUM(D32:D35)</f>
        <v>0</v>
      </c>
      <c r="E36" s="63">
        <f t="shared" si="6"/>
        <v>94449000</v>
      </c>
      <c r="F36" s="64">
        <f t="shared" si="6"/>
        <v>94449000</v>
      </c>
      <c r="G36" s="64">
        <f t="shared" si="6"/>
        <v>5226250</v>
      </c>
      <c r="H36" s="64">
        <f t="shared" si="6"/>
        <v>4483239</v>
      </c>
      <c r="I36" s="64">
        <f t="shared" si="6"/>
        <v>8405623</v>
      </c>
      <c r="J36" s="64">
        <f t="shared" si="6"/>
        <v>18115112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18115112</v>
      </c>
      <c r="X36" s="64">
        <f t="shared" si="6"/>
        <v>49636367</v>
      </c>
      <c r="Y36" s="64">
        <f t="shared" si="6"/>
        <v>-31521255</v>
      </c>
      <c r="Z36" s="65">
        <f>+IF(X36&lt;&gt;0,+(Y36/X36)*100,0)</f>
        <v>-63.50435558670118</v>
      </c>
      <c r="AA36" s="66">
        <f>SUM(AA32:AA35)</f>
        <v>94449000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27225602</v>
      </c>
      <c r="D5" s="16">
        <f>SUM(D6:D8)</f>
        <v>0</v>
      </c>
      <c r="E5" s="17">
        <f t="shared" si="0"/>
        <v>9650000</v>
      </c>
      <c r="F5" s="18">
        <f t="shared" si="0"/>
        <v>9650000</v>
      </c>
      <c r="G5" s="18">
        <f t="shared" si="0"/>
        <v>0</v>
      </c>
      <c r="H5" s="18">
        <f t="shared" si="0"/>
        <v>0</v>
      </c>
      <c r="I5" s="18">
        <f t="shared" si="0"/>
        <v>3329400</v>
      </c>
      <c r="J5" s="18">
        <f t="shared" si="0"/>
        <v>3329400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3329400</v>
      </c>
      <c r="X5" s="18">
        <f t="shared" si="0"/>
        <v>5200000</v>
      </c>
      <c r="Y5" s="18">
        <f t="shared" si="0"/>
        <v>-1870600</v>
      </c>
      <c r="Z5" s="4">
        <f>+IF(X5&lt;&gt;0,+(Y5/X5)*100,0)</f>
        <v>-35.973076923076924</v>
      </c>
      <c r="AA5" s="16">
        <f>SUM(AA6:AA8)</f>
        <v>9650000</v>
      </c>
    </row>
    <row r="6" spans="1:27" ht="12.75">
      <c r="A6" s="5" t="s">
        <v>32</v>
      </c>
      <c r="B6" s="3"/>
      <c r="C6" s="19"/>
      <c r="D6" s="19"/>
      <c r="E6" s="20">
        <v>1700000</v>
      </c>
      <c r="F6" s="21">
        <v>1700000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1700000</v>
      </c>
    </row>
    <row r="7" spans="1:27" ht="12.75">
      <c r="A7" s="5" t="s">
        <v>33</v>
      </c>
      <c r="B7" s="3"/>
      <c r="C7" s="22">
        <v>25116463</v>
      </c>
      <c r="D7" s="22"/>
      <c r="E7" s="23">
        <v>4450000</v>
      </c>
      <c r="F7" s="24">
        <v>4450000</v>
      </c>
      <c r="G7" s="24"/>
      <c r="H7" s="24"/>
      <c r="I7" s="24">
        <v>3000000</v>
      </c>
      <c r="J7" s="24">
        <v>3000000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3000000</v>
      </c>
      <c r="X7" s="24">
        <v>4450000</v>
      </c>
      <c r="Y7" s="24">
        <v>-1450000</v>
      </c>
      <c r="Z7" s="7">
        <v>-32.58</v>
      </c>
      <c r="AA7" s="29">
        <v>4450000</v>
      </c>
    </row>
    <row r="8" spans="1:27" ht="12.75">
      <c r="A8" s="5" t="s">
        <v>34</v>
      </c>
      <c r="B8" s="3"/>
      <c r="C8" s="19">
        <v>2109139</v>
      </c>
      <c r="D8" s="19"/>
      <c r="E8" s="20">
        <v>3500000</v>
      </c>
      <c r="F8" s="21">
        <v>3500000</v>
      </c>
      <c r="G8" s="21"/>
      <c r="H8" s="21"/>
      <c r="I8" s="21">
        <v>329400</v>
      </c>
      <c r="J8" s="21">
        <v>329400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329400</v>
      </c>
      <c r="X8" s="21">
        <v>750000</v>
      </c>
      <c r="Y8" s="21">
        <v>-420600</v>
      </c>
      <c r="Z8" s="6">
        <v>-56.08</v>
      </c>
      <c r="AA8" s="28">
        <v>3500000</v>
      </c>
    </row>
    <row r="9" spans="1:27" ht="12.75">
      <c r="A9" s="2" t="s">
        <v>35</v>
      </c>
      <c r="B9" s="3"/>
      <c r="C9" s="16">
        <f aca="true" t="shared" si="1" ref="C9:Y9">SUM(C10:C14)</f>
        <v>83797</v>
      </c>
      <c r="D9" s="16">
        <f>SUM(D10:D14)</f>
        <v>0</v>
      </c>
      <c r="E9" s="17">
        <f t="shared" si="1"/>
        <v>1000000</v>
      </c>
      <c r="F9" s="18">
        <f t="shared" si="1"/>
        <v>1000000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500000</v>
      </c>
      <c r="Y9" s="18">
        <f t="shared" si="1"/>
        <v>-500000</v>
      </c>
      <c r="Z9" s="4">
        <f>+IF(X9&lt;&gt;0,+(Y9/X9)*100,0)</f>
        <v>-100</v>
      </c>
      <c r="AA9" s="30">
        <f>SUM(AA10:AA14)</f>
        <v>1000000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83797</v>
      </c>
      <c r="D12" s="19"/>
      <c r="E12" s="20">
        <v>1000000</v>
      </c>
      <c r="F12" s="21">
        <v>1000000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500000</v>
      </c>
      <c r="Y12" s="21">
        <v>-500000</v>
      </c>
      <c r="Z12" s="6">
        <v>-100</v>
      </c>
      <c r="AA12" s="28">
        <v>1000000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120891223</v>
      </c>
      <c r="D15" s="16">
        <f>SUM(D16:D18)</f>
        <v>0</v>
      </c>
      <c r="E15" s="17">
        <f t="shared" si="2"/>
        <v>134760000</v>
      </c>
      <c r="F15" s="18">
        <f t="shared" si="2"/>
        <v>134760000</v>
      </c>
      <c r="G15" s="18">
        <f t="shared" si="2"/>
        <v>11401197</v>
      </c>
      <c r="H15" s="18">
        <f t="shared" si="2"/>
        <v>11131948</v>
      </c>
      <c r="I15" s="18">
        <f t="shared" si="2"/>
        <v>11570031</v>
      </c>
      <c r="J15" s="18">
        <f t="shared" si="2"/>
        <v>34103176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34103176</v>
      </c>
      <c r="X15" s="18">
        <f t="shared" si="2"/>
        <v>45200000</v>
      </c>
      <c r="Y15" s="18">
        <f t="shared" si="2"/>
        <v>-11096824</v>
      </c>
      <c r="Z15" s="4">
        <f>+IF(X15&lt;&gt;0,+(Y15/X15)*100,0)</f>
        <v>-24.55049557522124</v>
      </c>
      <c r="AA15" s="30">
        <f>SUM(AA16:AA18)</f>
        <v>134760000</v>
      </c>
    </row>
    <row r="16" spans="1:27" ht="12.75">
      <c r="A16" s="5" t="s">
        <v>42</v>
      </c>
      <c r="B16" s="3"/>
      <c r="C16" s="19">
        <v>1868568</v>
      </c>
      <c r="D16" s="19"/>
      <c r="E16" s="20">
        <v>5500000</v>
      </c>
      <c r="F16" s="21">
        <v>5500000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3700000</v>
      </c>
      <c r="Y16" s="21">
        <v>-3700000</v>
      </c>
      <c r="Z16" s="6">
        <v>-100</v>
      </c>
      <c r="AA16" s="28">
        <v>5500000</v>
      </c>
    </row>
    <row r="17" spans="1:27" ht="12.75">
      <c r="A17" s="5" t="s">
        <v>43</v>
      </c>
      <c r="B17" s="3"/>
      <c r="C17" s="19">
        <v>119022655</v>
      </c>
      <c r="D17" s="19"/>
      <c r="E17" s="20">
        <v>129260000</v>
      </c>
      <c r="F17" s="21">
        <v>129260000</v>
      </c>
      <c r="G17" s="21">
        <v>11401197</v>
      </c>
      <c r="H17" s="21">
        <v>11131948</v>
      </c>
      <c r="I17" s="21">
        <v>11570031</v>
      </c>
      <c r="J17" s="21">
        <v>34103176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34103176</v>
      </c>
      <c r="X17" s="21">
        <v>41500000</v>
      </c>
      <c r="Y17" s="21">
        <v>-7396824</v>
      </c>
      <c r="Z17" s="6">
        <v>-17.82</v>
      </c>
      <c r="AA17" s="28">
        <v>129260000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1295650</v>
      </c>
      <c r="D19" s="16">
        <f>SUM(D20:D23)</f>
        <v>0</v>
      </c>
      <c r="E19" s="17">
        <f t="shared" si="3"/>
        <v>9500000</v>
      </c>
      <c r="F19" s="18">
        <f t="shared" si="3"/>
        <v>9500000</v>
      </c>
      <c r="G19" s="18">
        <f t="shared" si="3"/>
        <v>0</v>
      </c>
      <c r="H19" s="18">
        <f t="shared" si="3"/>
        <v>463958</v>
      </c>
      <c r="I19" s="18">
        <f t="shared" si="3"/>
        <v>1399335</v>
      </c>
      <c r="J19" s="18">
        <f t="shared" si="3"/>
        <v>1863293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1863293</v>
      </c>
      <c r="X19" s="18">
        <f t="shared" si="3"/>
        <v>5900000</v>
      </c>
      <c r="Y19" s="18">
        <f t="shared" si="3"/>
        <v>-4036707</v>
      </c>
      <c r="Z19" s="4">
        <f>+IF(X19&lt;&gt;0,+(Y19/X19)*100,0)</f>
        <v>-68.41876271186442</v>
      </c>
      <c r="AA19" s="30">
        <f>SUM(AA20:AA23)</f>
        <v>9500000</v>
      </c>
    </row>
    <row r="20" spans="1:27" ht="12.75">
      <c r="A20" s="5" t="s">
        <v>46</v>
      </c>
      <c r="B20" s="3"/>
      <c r="C20" s="19">
        <v>1295650</v>
      </c>
      <c r="D20" s="19"/>
      <c r="E20" s="20">
        <v>7000000</v>
      </c>
      <c r="F20" s="21">
        <v>7000000</v>
      </c>
      <c r="G20" s="21"/>
      <c r="H20" s="21">
        <v>463958</v>
      </c>
      <c r="I20" s="21">
        <v>1399335</v>
      </c>
      <c r="J20" s="21">
        <v>1863293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1863293</v>
      </c>
      <c r="X20" s="21">
        <v>3400000</v>
      </c>
      <c r="Y20" s="21">
        <v>-1536707</v>
      </c>
      <c r="Z20" s="6">
        <v>-45.2</v>
      </c>
      <c r="AA20" s="28">
        <v>7000000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2500000</v>
      </c>
      <c r="F23" s="21">
        <v>2500000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2500000</v>
      </c>
      <c r="Y23" s="21">
        <v>-2500000</v>
      </c>
      <c r="Z23" s="6">
        <v>-100</v>
      </c>
      <c r="AA23" s="28">
        <v>2500000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149496272</v>
      </c>
      <c r="D25" s="51">
        <f>+D5+D9+D15+D19+D24</f>
        <v>0</v>
      </c>
      <c r="E25" s="52">
        <f t="shared" si="4"/>
        <v>154910000</v>
      </c>
      <c r="F25" s="53">
        <f t="shared" si="4"/>
        <v>154910000</v>
      </c>
      <c r="G25" s="53">
        <f t="shared" si="4"/>
        <v>11401197</v>
      </c>
      <c r="H25" s="53">
        <f t="shared" si="4"/>
        <v>11595906</v>
      </c>
      <c r="I25" s="53">
        <f t="shared" si="4"/>
        <v>16298766</v>
      </c>
      <c r="J25" s="53">
        <f t="shared" si="4"/>
        <v>39295869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39295869</v>
      </c>
      <c r="X25" s="53">
        <f t="shared" si="4"/>
        <v>56800000</v>
      </c>
      <c r="Y25" s="53">
        <f t="shared" si="4"/>
        <v>-17504131</v>
      </c>
      <c r="Z25" s="54">
        <f>+IF(X25&lt;&gt;0,+(Y25/X25)*100,0)</f>
        <v>-30.81713204225352</v>
      </c>
      <c r="AA25" s="55">
        <f>+AA5+AA9+AA15+AA19+AA24</f>
        <v>154910000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59950000</v>
      </c>
      <c r="D28" s="19"/>
      <c r="E28" s="20">
        <v>66210000</v>
      </c>
      <c r="F28" s="21">
        <v>66210000</v>
      </c>
      <c r="G28" s="21">
        <v>11401197</v>
      </c>
      <c r="H28" s="21">
        <v>11595906</v>
      </c>
      <c r="I28" s="21">
        <v>16298766</v>
      </c>
      <c r="J28" s="21">
        <v>39295869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39295869</v>
      </c>
      <c r="X28" s="21">
        <v>29600000</v>
      </c>
      <c r="Y28" s="21">
        <v>9695869</v>
      </c>
      <c r="Z28" s="6">
        <v>32.76</v>
      </c>
      <c r="AA28" s="19">
        <v>66210000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89546272</v>
      </c>
      <c r="D31" s="19"/>
      <c r="E31" s="20">
        <v>88700000</v>
      </c>
      <c r="F31" s="21">
        <v>88700000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21250000</v>
      </c>
      <c r="Y31" s="21">
        <v>-21250000</v>
      </c>
      <c r="Z31" s="6">
        <v>-100</v>
      </c>
      <c r="AA31" s="28">
        <v>88700000</v>
      </c>
    </row>
    <row r="32" spans="1:27" ht="12.75">
      <c r="A32" s="59" t="s">
        <v>58</v>
      </c>
      <c r="B32" s="3"/>
      <c r="C32" s="25">
        <f aca="true" t="shared" si="5" ref="C32:Y32">SUM(C28:C31)</f>
        <v>149496272</v>
      </c>
      <c r="D32" s="25">
        <f>SUM(D28:D31)</f>
        <v>0</v>
      </c>
      <c r="E32" s="26">
        <f t="shared" si="5"/>
        <v>154910000</v>
      </c>
      <c r="F32" s="27">
        <f t="shared" si="5"/>
        <v>154910000</v>
      </c>
      <c r="G32" s="27">
        <f t="shared" si="5"/>
        <v>11401197</v>
      </c>
      <c r="H32" s="27">
        <f t="shared" si="5"/>
        <v>11595906</v>
      </c>
      <c r="I32" s="27">
        <f t="shared" si="5"/>
        <v>16298766</v>
      </c>
      <c r="J32" s="27">
        <f t="shared" si="5"/>
        <v>39295869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39295869</v>
      </c>
      <c r="X32" s="27">
        <f t="shared" si="5"/>
        <v>50850000</v>
      </c>
      <c r="Y32" s="27">
        <f t="shared" si="5"/>
        <v>-11554131</v>
      </c>
      <c r="Z32" s="13">
        <f>+IF(X32&lt;&gt;0,+(Y32/X32)*100,0)</f>
        <v>-22.72198820058997</v>
      </c>
      <c r="AA32" s="31">
        <f>SUM(AA28:AA31)</f>
        <v>154910000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149496272</v>
      </c>
      <c r="D36" s="62">
        <f>SUM(D32:D35)</f>
        <v>0</v>
      </c>
      <c r="E36" s="63">
        <f t="shared" si="6"/>
        <v>154910000</v>
      </c>
      <c r="F36" s="64">
        <f t="shared" si="6"/>
        <v>154910000</v>
      </c>
      <c r="G36" s="64">
        <f t="shared" si="6"/>
        <v>11401197</v>
      </c>
      <c r="H36" s="64">
        <f t="shared" si="6"/>
        <v>11595906</v>
      </c>
      <c r="I36" s="64">
        <f t="shared" si="6"/>
        <v>16298766</v>
      </c>
      <c r="J36" s="64">
        <f t="shared" si="6"/>
        <v>39295869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39295869</v>
      </c>
      <c r="X36" s="64">
        <f t="shared" si="6"/>
        <v>50850000</v>
      </c>
      <c r="Y36" s="64">
        <f t="shared" si="6"/>
        <v>-11554131</v>
      </c>
      <c r="Z36" s="65">
        <f>+IF(X36&lt;&gt;0,+(Y36/X36)*100,0)</f>
        <v>-22.72198820058997</v>
      </c>
      <c r="AA36" s="66">
        <f>SUM(AA32:AA35)</f>
        <v>154910000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2260000</v>
      </c>
      <c r="F5" s="18">
        <f t="shared" si="0"/>
        <v>2260000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1100000</v>
      </c>
      <c r="Y5" s="18">
        <f t="shared" si="0"/>
        <v>-1100000</v>
      </c>
      <c r="Z5" s="4">
        <f>+IF(X5&lt;&gt;0,+(Y5/X5)*100,0)</f>
        <v>-100</v>
      </c>
      <c r="AA5" s="16">
        <f>SUM(AA6:AA8)</f>
        <v>2260000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2260000</v>
      </c>
      <c r="F8" s="21">
        <v>2260000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1100000</v>
      </c>
      <c r="Y8" s="21">
        <v>-1100000</v>
      </c>
      <c r="Z8" s="6">
        <v>-100</v>
      </c>
      <c r="AA8" s="28">
        <v>2260000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47664388</v>
      </c>
      <c r="F9" s="18">
        <f t="shared" si="1"/>
        <v>47664388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12396000</v>
      </c>
      <c r="Y9" s="18">
        <f t="shared" si="1"/>
        <v>-12396000</v>
      </c>
      <c r="Z9" s="4">
        <f>+IF(X9&lt;&gt;0,+(Y9/X9)*100,0)</f>
        <v>-100</v>
      </c>
      <c r="AA9" s="30">
        <f>SUM(AA10:AA14)</f>
        <v>47664388</v>
      </c>
    </row>
    <row r="10" spans="1:27" ht="12.75">
      <c r="A10" s="5" t="s">
        <v>36</v>
      </c>
      <c r="B10" s="3"/>
      <c r="C10" s="19"/>
      <c r="D10" s="19"/>
      <c r="E10" s="20">
        <v>47664388</v>
      </c>
      <c r="F10" s="21">
        <v>47664388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12396000</v>
      </c>
      <c r="Y10" s="21">
        <v>-12396000</v>
      </c>
      <c r="Z10" s="6">
        <v>-100</v>
      </c>
      <c r="AA10" s="28">
        <v>47664388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179879411</v>
      </c>
      <c r="F15" s="18">
        <f t="shared" si="2"/>
        <v>179879411</v>
      </c>
      <c r="G15" s="18">
        <f t="shared" si="2"/>
        <v>0</v>
      </c>
      <c r="H15" s="18">
        <f t="shared" si="2"/>
        <v>0</v>
      </c>
      <c r="I15" s="18">
        <f t="shared" si="2"/>
        <v>8118485</v>
      </c>
      <c r="J15" s="18">
        <f t="shared" si="2"/>
        <v>8118485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8118485</v>
      </c>
      <c r="X15" s="18">
        <f t="shared" si="2"/>
        <v>38801250</v>
      </c>
      <c r="Y15" s="18">
        <f t="shared" si="2"/>
        <v>-30682765</v>
      </c>
      <c r="Z15" s="4">
        <f>+IF(X15&lt;&gt;0,+(Y15/X15)*100,0)</f>
        <v>-79.07674366160884</v>
      </c>
      <c r="AA15" s="30">
        <f>SUM(AA16:AA18)</f>
        <v>179879411</v>
      </c>
    </row>
    <row r="16" spans="1:27" ht="12.75">
      <c r="A16" s="5" t="s">
        <v>42</v>
      </c>
      <c r="B16" s="3"/>
      <c r="C16" s="19"/>
      <c r="D16" s="19"/>
      <c r="E16" s="20">
        <v>114266212</v>
      </c>
      <c r="F16" s="21">
        <v>114266212</v>
      </c>
      <c r="G16" s="21"/>
      <c r="H16" s="21"/>
      <c r="I16" s="21">
        <v>8118485</v>
      </c>
      <c r="J16" s="21">
        <v>8118485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8118485</v>
      </c>
      <c r="X16" s="21">
        <v>22398000</v>
      </c>
      <c r="Y16" s="21">
        <v>-14279515</v>
      </c>
      <c r="Z16" s="6">
        <v>-63.75</v>
      </c>
      <c r="AA16" s="28">
        <v>114266212</v>
      </c>
    </row>
    <row r="17" spans="1:27" ht="12.75">
      <c r="A17" s="5" t="s">
        <v>43</v>
      </c>
      <c r="B17" s="3"/>
      <c r="C17" s="19"/>
      <c r="D17" s="19"/>
      <c r="E17" s="20">
        <v>65613199</v>
      </c>
      <c r="F17" s="21">
        <v>65613199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16403250</v>
      </c>
      <c r="Y17" s="21">
        <v>-16403250</v>
      </c>
      <c r="Z17" s="6">
        <v>-100</v>
      </c>
      <c r="AA17" s="28">
        <v>65613199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</v>
      </c>
      <c r="F19" s="18">
        <f t="shared" si="3"/>
        <v>300000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300000</v>
      </c>
      <c r="F21" s="21">
        <v>300000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300000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10910000</v>
      </c>
      <c r="F24" s="18">
        <v>10910000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2752500</v>
      </c>
      <c r="Y24" s="18">
        <v>-2752500</v>
      </c>
      <c r="Z24" s="4">
        <v>-100</v>
      </c>
      <c r="AA24" s="30">
        <v>10910000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241013799</v>
      </c>
      <c r="F25" s="53">
        <f t="shared" si="4"/>
        <v>241013799</v>
      </c>
      <c r="G25" s="53">
        <f t="shared" si="4"/>
        <v>0</v>
      </c>
      <c r="H25" s="53">
        <f t="shared" si="4"/>
        <v>0</v>
      </c>
      <c r="I25" s="53">
        <f t="shared" si="4"/>
        <v>8118485</v>
      </c>
      <c r="J25" s="53">
        <f t="shared" si="4"/>
        <v>8118485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8118485</v>
      </c>
      <c r="X25" s="53">
        <f t="shared" si="4"/>
        <v>55049750</v>
      </c>
      <c r="Y25" s="53">
        <f t="shared" si="4"/>
        <v>-46931265</v>
      </c>
      <c r="Z25" s="54">
        <f>+IF(X25&lt;&gt;0,+(Y25/X25)*100,0)</f>
        <v>-85.25245800389648</v>
      </c>
      <c r="AA25" s="55">
        <f>+AA5+AA9+AA15+AA19+AA24</f>
        <v>241013799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162019000</v>
      </c>
      <c r="F28" s="21">
        <v>162019000</v>
      </c>
      <c r="G28" s="21"/>
      <c r="H28" s="21"/>
      <c r="I28" s="21">
        <v>8118485</v>
      </c>
      <c r="J28" s="21">
        <v>8118485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8118485</v>
      </c>
      <c r="X28" s="21">
        <v>8682000</v>
      </c>
      <c r="Y28" s="21">
        <v>-563515</v>
      </c>
      <c r="Z28" s="6">
        <v>-6.49</v>
      </c>
      <c r="AA28" s="19">
        <v>162019000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162019000</v>
      </c>
      <c r="F32" s="27">
        <f t="shared" si="5"/>
        <v>162019000</v>
      </c>
      <c r="G32" s="27">
        <f t="shared" si="5"/>
        <v>0</v>
      </c>
      <c r="H32" s="27">
        <f t="shared" si="5"/>
        <v>0</v>
      </c>
      <c r="I32" s="27">
        <f t="shared" si="5"/>
        <v>8118485</v>
      </c>
      <c r="J32" s="27">
        <f t="shared" si="5"/>
        <v>8118485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8118485</v>
      </c>
      <c r="X32" s="27">
        <f t="shared" si="5"/>
        <v>8682000</v>
      </c>
      <c r="Y32" s="27">
        <f t="shared" si="5"/>
        <v>-563515</v>
      </c>
      <c r="Z32" s="13">
        <f>+IF(X32&lt;&gt;0,+(Y32/X32)*100,0)</f>
        <v>-6.490612762036398</v>
      </c>
      <c r="AA32" s="31">
        <f>SUM(AA28:AA31)</f>
        <v>162019000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78994799</v>
      </c>
      <c r="F35" s="21">
        <v>78994799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9000000</v>
      </c>
      <c r="Y35" s="21">
        <v>-9000000</v>
      </c>
      <c r="Z35" s="6">
        <v>-100</v>
      </c>
      <c r="AA35" s="28">
        <v>78994799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241013799</v>
      </c>
      <c r="F36" s="64">
        <f t="shared" si="6"/>
        <v>241013799</v>
      </c>
      <c r="G36" s="64">
        <f t="shared" si="6"/>
        <v>0</v>
      </c>
      <c r="H36" s="64">
        <f t="shared" si="6"/>
        <v>0</v>
      </c>
      <c r="I36" s="64">
        <f t="shared" si="6"/>
        <v>8118485</v>
      </c>
      <c r="J36" s="64">
        <f t="shared" si="6"/>
        <v>8118485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8118485</v>
      </c>
      <c r="X36" s="64">
        <f t="shared" si="6"/>
        <v>17682000</v>
      </c>
      <c r="Y36" s="64">
        <f t="shared" si="6"/>
        <v>-9563515</v>
      </c>
      <c r="Z36" s="65">
        <f>+IF(X36&lt;&gt;0,+(Y36/X36)*100,0)</f>
        <v>-54.08616106775251</v>
      </c>
      <c r="AA36" s="66">
        <f>SUM(AA32:AA35)</f>
        <v>241013799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3900000</v>
      </c>
      <c r="F5" s="18">
        <f t="shared" si="0"/>
        <v>3900000</v>
      </c>
      <c r="G5" s="18">
        <f t="shared" si="0"/>
        <v>527015</v>
      </c>
      <c r="H5" s="18">
        <f t="shared" si="0"/>
        <v>0</v>
      </c>
      <c r="I5" s="18">
        <f t="shared" si="0"/>
        <v>0</v>
      </c>
      <c r="J5" s="18">
        <f t="shared" si="0"/>
        <v>527015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527015</v>
      </c>
      <c r="X5" s="18">
        <f t="shared" si="0"/>
        <v>1600000</v>
      </c>
      <c r="Y5" s="18">
        <f t="shared" si="0"/>
        <v>-1072985</v>
      </c>
      <c r="Z5" s="4">
        <f>+IF(X5&lt;&gt;0,+(Y5/X5)*100,0)</f>
        <v>-67.06156250000001</v>
      </c>
      <c r="AA5" s="16">
        <f>SUM(AA6:AA8)</f>
        <v>3900000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3900000</v>
      </c>
      <c r="F8" s="21">
        <v>3900000</v>
      </c>
      <c r="G8" s="21">
        <v>527015</v>
      </c>
      <c r="H8" s="21"/>
      <c r="I8" s="21"/>
      <c r="J8" s="21">
        <v>527015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527015</v>
      </c>
      <c r="X8" s="21">
        <v>1600000</v>
      </c>
      <c r="Y8" s="21">
        <v>-1072985</v>
      </c>
      <c r="Z8" s="6">
        <v>-67.06</v>
      </c>
      <c r="AA8" s="28">
        <v>3900000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900000</v>
      </c>
      <c r="F9" s="18">
        <f t="shared" si="1"/>
        <v>900000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900000</v>
      </c>
    </row>
    <row r="10" spans="1:27" ht="12.75">
      <c r="A10" s="5" t="s">
        <v>36</v>
      </c>
      <c r="B10" s="3"/>
      <c r="C10" s="19"/>
      <c r="D10" s="19"/>
      <c r="E10" s="20">
        <v>900000</v>
      </c>
      <c r="F10" s="21">
        <v>900000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900000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685366000</v>
      </c>
      <c r="F19" s="18">
        <f t="shared" si="3"/>
        <v>685366000</v>
      </c>
      <c r="G19" s="18">
        <f t="shared" si="3"/>
        <v>19653949</v>
      </c>
      <c r="H19" s="18">
        <f t="shared" si="3"/>
        <v>19222118</v>
      </c>
      <c r="I19" s="18">
        <f t="shared" si="3"/>
        <v>30371465</v>
      </c>
      <c r="J19" s="18">
        <f t="shared" si="3"/>
        <v>69247532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69247532</v>
      </c>
      <c r="X19" s="18">
        <f t="shared" si="3"/>
        <v>119158749</v>
      </c>
      <c r="Y19" s="18">
        <f t="shared" si="3"/>
        <v>-49911217</v>
      </c>
      <c r="Z19" s="4">
        <f>+IF(X19&lt;&gt;0,+(Y19/X19)*100,0)</f>
        <v>-41.88632175049102</v>
      </c>
      <c r="AA19" s="30">
        <f>SUM(AA20:AA23)</f>
        <v>685366000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685366000</v>
      </c>
      <c r="F21" s="21">
        <v>685366000</v>
      </c>
      <c r="G21" s="21">
        <v>19653949</v>
      </c>
      <c r="H21" s="21">
        <v>19222118</v>
      </c>
      <c r="I21" s="21">
        <v>30371465</v>
      </c>
      <c r="J21" s="21">
        <v>69247532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69247532</v>
      </c>
      <c r="X21" s="21">
        <v>119158749</v>
      </c>
      <c r="Y21" s="21">
        <v>-49911217</v>
      </c>
      <c r="Z21" s="6">
        <v>-41.89</v>
      </c>
      <c r="AA21" s="28">
        <v>685366000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690166000</v>
      </c>
      <c r="F25" s="53">
        <f t="shared" si="4"/>
        <v>690166000</v>
      </c>
      <c r="G25" s="53">
        <f t="shared" si="4"/>
        <v>20180964</v>
      </c>
      <c r="H25" s="53">
        <f t="shared" si="4"/>
        <v>19222118</v>
      </c>
      <c r="I25" s="53">
        <f t="shared" si="4"/>
        <v>30371465</v>
      </c>
      <c r="J25" s="53">
        <f t="shared" si="4"/>
        <v>69774547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69774547</v>
      </c>
      <c r="X25" s="53">
        <f t="shared" si="4"/>
        <v>120758749</v>
      </c>
      <c r="Y25" s="53">
        <f t="shared" si="4"/>
        <v>-50984202</v>
      </c>
      <c r="Z25" s="54">
        <f>+IF(X25&lt;&gt;0,+(Y25/X25)*100,0)</f>
        <v>-42.219882552774706</v>
      </c>
      <c r="AA25" s="55">
        <f>+AA5+AA9+AA15+AA19+AA24</f>
        <v>690166000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690166000</v>
      </c>
      <c r="F28" s="21">
        <v>690166000</v>
      </c>
      <c r="G28" s="21">
        <v>19653949</v>
      </c>
      <c r="H28" s="21">
        <v>19222118</v>
      </c>
      <c r="I28" s="21">
        <v>30371465</v>
      </c>
      <c r="J28" s="21">
        <v>69247532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69247532</v>
      </c>
      <c r="X28" s="21">
        <v>121620000</v>
      </c>
      <c r="Y28" s="21">
        <v>-52372468</v>
      </c>
      <c r="Z28" s="6">
        <v>-43.06</v>
      </c>
      <c r="AA28" s="19">
        <v>690166000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690166000</v>
      </c>
      <c r="F32" s="27">
        <f t="shared" si="5"/>
        <v>690166000</v>
      </c>
      <c r="G32" s="27">
        <f t="shared" si="5"/>
        <v>19653949</v>
      </c>
      <c r="H32" s="27">
        <f t="shared" si="5"/>
        <v>19222118</v>
      </c>
      <c r="I32" s="27">
        <f t="shared" si="5"/>
        <v>30371465</v>
      </c>
      <c r="J32" s="27">
        <f t="shared" si="5"/>
        <v>69247532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69247532</v>
      </c>
      <c r="X32" s="27">
        <f t="shared" si="5"/>
        <v>121620000</v>
      </c>
      <c r="Y32" s="27">
        <f t="shared" si="5"/>
        <v>-52372468</v>
      </c>
      <c r="Z32" s="13">
        <f>+IF(X32&lt;&gt;0,+(Y32/X32)*100,0)</f>
        <v>-43.06238118730472</v>
      </c>
      <c r="AA32" s="31">
        <f>SUM(AA28:AA31)</f>
        <v>690166000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>
        <v>527015</v>
      </c>
      <c r="H33" s="21"/>
      <c r="I33" s="21"/>
      <c r="J33" s="21">
        <v>527015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527015</v>
      </c>
      <c r="X33" s="21"/>
      <c r="Y33" s="21">
        <v>527015</v>
      </c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690166000</v>
      </c>
      <c r="F36" s="64">
        <f t="shared" si="6"/>
        <v>690166000</v>
      </c>
      <c r="G36" s="64">
        <f t="shared" si="6"/>
        <v>20180964</v>
      </c>
      <c r="H36" s="64">
        <f t="shared" si="6"/>
        <v>19222118</v>
      </c>
      <c r="I36" s="64">
        <f t="shared" si="6"/>
        <v>30371465</v>
      </c>
      <c r="J36" s="64">
        <f t="shared" si="6"/>
        <v>69774547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69774547</v>
      </c>
      <c r="X36" s="64">
        <f t="shared" si="6"/>
        <v>121620000</v>
      </c>
      <c r="Y36" s="64">
        <f t="shared" si="6"/>
        <v>-51845453</v>
      </c>
      <c r="Z36" s="65">
        <f>+IF(X36&lt;&gt;0,+(Y36/X36)*100,0)</f>
        <v>-42.629051965137315</v>
      </c>
      <c r="AA36" s="66">
        <f>SUM(AA32:AA35)</f>
        <v>690166000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91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92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309702180</v>
      </c>
      <c r="D5" s="16">
        <f>SUM(D6:D8)</f>
        <v>0</v>
      </c>
      <c r="E5" s="17">
        <f t="shared" si="0"/>
        <v>249192842</v>
      </c>
      <c r="F5" s="18">
        <f t="shared" si="0"/>
        <v>249192842</v>
      </c>
      <c r="G5" s="18">
        <f t="shared" si="0"/>
        <v>8645814</v>
      </c>
      <c r="H5" s="18">
        <f t="shared" si="0"/>
        <v>6551950</v>
      </c>
      <c r="I5" s="18">
        <f t="shared" si="0"/>
        <v>16022868</v>
      </c>
      <c r="J5" s="18">
        <f t="shared" si="0"/>
        <v>31220632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31220632</v>
      </c>
      <c r="X5" s="18">
        <f t="shared" si="0"/>
        <v>43993117</v>
      </c>
      <c r="Y5" s="18">
        <f t="shared" si="0"/>
        <v>-12772485</v>
      </c>
      <c r="Z5" s="4">
        <f>+IF(X5&lt;&gt;0,+(Y5/X5)*100,0)</f>
        <v>-29.03291667194211</v>
      </c>
      <c r="AA5" s="16">
        <f>SUM(AA6:AA8)</f>
        <v>249192842</v>
      </c>
    </row>
    <row r="6" spans="1:27" ht="12.75">
      <c r="A6" s="5" t="s">
        <v>32</v>
      </c>
      <c r="B6" s="3"/>
      <c r="C6" s="19">
        <v>206585081</v>
      </c>
      <c r="D6" s="19"/>
      <c r="E6" s="20">
        <v>12971000</v>
      </c>
      <c r="F6" s="21">
        <v>12971000</v>
      </c>
      <c r="G6" s="21">
        <v>289410</v>
      </c>
      <c r="H6" s="21">
        <v>1051673</v>
      </c>
      <c r="I6" s="21">
        <v>128616</v>
      </c>
      <c r="J6" s="21">
        <v>1469699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1469699</v>
      </c>
      <c r="X6" s="21">
        <v>3264527</v>
      </c>
      <c r="Y6" s="21">
        <v>-1794828</v>
      </c>
      <c r="Z6" s="6">
        <v>-54.98</v>
      </c>
      <c r="AA6" s="28">
        <v>12971000</v>
      </c>
    </row>
    <row r="7" spans="1:27" ht="12.75">
      <c r="A7" s="5" t="s">
        <v>33</v>
      </c>
      <c r="B7" s="3"/>
      <c r="C7" s="22">
        <v>36820081</v>
      </c>
      <c r="D7" s="22"/>
      <c r="E7" s="23">
        <v>32333984</v>
      </c>
      <c r="F7" s="24">
        <v>32333984</v>
      </c>
      <c r="G7" s="24">
        <v>1292364</v>
      </c>
      <c r="H7" s="24">
        <v>1118406</v>
      </c>
      <c r="I7" s="24">
        <v>6244943</v>
      </c>
      <c r="J7" s="24">
        <v>8655713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8655713</v>
      </c>
      <c r="X7" s="24">
        <v>9895719</v>
      </c>
      <c r="Y7" s="24">
        <v>-1240006</v>
      </c>
      <c r="Z7" s="7">
        <v>-12.53</v>
      </c>
      <c r="AA7" s="29">
        <v>32333984</v>
      </c>
    </row>
    <row r="8" spans="1:27" ht="12.75">
      <c r="A8" s="5" t="s">
        <v>34</v>
      </c>
      <c r="B8" s="3"/>
      <c r="C8" s="19">
        <v>66297018</v>
      </c>
      <c r="D8" s="19"/>
      <c r="E8" s="20">
        <v>203887858</v>
      </c>
      <c r="F8" s="21">
        <v>203887858</v>
      </c>
      <c r="G8" s="21">
        <v>7064040</v>
      </c>
      <c r="H8" s="21">
        <v>4381871</v>
      </c>
      <c r="I8" s="21">
        <v>9649309</v>
      </c>
      <c r="J8" s="21">
        <v>21095220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21095220</v>
      </c>
      <c r="X8" s="21">
        <v>30832871</v>
      </c>
      <c r="Y8" s="21">
        <v>-9737651</v>
      </c>
      <c r="Z8" s="6">
        <v>-31.58</v>
      </c>
      <c r="AA8" s="28">
        <v>203887858</v>
      </c>
    </row>
    <row r="9" spans="1:27" ht="12.75">
      <c r="A9" s="2" t="s">
        <v>35</v>
      </c>
      <c r="B9" s="3"/>
      <c r="C9" s="16">
        <f aca="true" t="shared" si="1" ref="C9:Y9">SUM(C10:C14)</f>
        <v>179008937</v>
      </c>
      <c r="D9" s="16">
        <f>SUM(D10:D14)</f>
        <v>0</v>
      </c>
      <c r="E9" s="17">
        <f t="shared" si="1"/>
        <v>471187697</v>
      </c>
      <c r="F9" s="18">
        <f t="shared" si="1"/>
        <v>471187697</v>
      </c>
      <c r="G9" s="18">
        <f t="shared" si="1"/>
        <v>7523916</v>
      </c>
      <c r="H9" s="18">
        <f t="shared" si="1"/>
        <v>15202164</v>
      </c>
      <c r="I9" s="18">
        <f t="shared" si="1"/>
        <v>18969323</v>
      </c>
      <c r="J9" s="18">
        <f t="shared" si="1"/>
        <v>41695403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41695403</v>
      </c>
      <c r="X9" s="18">
        <f t="shared" si="1"/>
        <v>112597195</v>
      </c>
      <c r="Y9" s="18">
        <f t="shared" si="1"/>
        <v>-70901792</v>
      </c>
      <c r="Z9" s="4">
        <f>+IF(X9&lt;&gt;0,+(Y9/X9)*100,0)</f>
        <v>-62.969412337492074</v>
      </c>
      <c r="AA9" s="30">
        <f>SUM(AA10:AA14)</f>
        <v>471187697</v>
      </c>
    </row>
    <row r="10" spans="1:27" ht="12.75">
      <c r="A10" s="5" t="s">
        <v>36</v>
      </c>
      <c r="B10" s="3"/>
      <c r="C10" s="19">
        <v>72489944</v>
      </c>
      <c r="D10" s="19"/>
      <c r="E10" s="20">
        <v>204288014</v>
      </c>
      <c r="F10" s="21">
        <v>204288014</v>
      </c>
      <c r="G10" s="21">
        <v>2439440</v>
      </c>
      <c r="H10" s="21">
        <v>3878235</v>
      </c>
      <c r="I10" s="21">
        <v>5340511</v>
      </c>
      <c r="J10" s="21">
        <v>11658186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11658186</v>
      </c>
      <c r="X10" s="21">
        <v>43443585</v>
      </c>
      <c r="Y10" s="21">
        <v>-31785399</v>
      </c>
      <c r="Z10" s="6">
        <v>-73.16</v>
      </c>
      <c r="AA10" s="28">
        <v>204288014</v>
      </c>
    </row>
    <row r="11" spans="1:27" ht="12.75">
      <c r="A11" s="5" t="s">
        <v>37</v>
      </c>
      <c r="B11" s="3"/>
      <c r="C11" s="19">
        <v>98636035</v>
      </c>
      <c r="D11" s="19"/>
      <c r="E11" s="20">
        <v>199101645</v>
      </c>
      <c r="F11" s="21">
        <v>199101645</v>
      </c>
      <c r="G11" s="21">
        <v>5084476</v>
      </c>
      <c r="H11" s="21">
        <v>10181118</v>
      </c>
      <c r="I11" s="21">
        <v>12705070</v>
      </c>
      <c r="J11" s="21">
        <v>27970664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27970664</v>
      </c>
      <c r="X11" s="21">
        <v>34915412</v>
      </c>
      <c r="Y11" s="21">
        <v>-6944748</v>
      </c>
      <c r="Z11" s="6">
        <v>-19.89</v>
      </c>
      <c r="AA11" s="28">
        <v>199101645</v>
      </c>
    </row>
    <row r="12" spans="1:27" ht="12.75">
      <c r="A12" s="5" t="s">
        <v>38</v>
      </c>
      <c r="B12" s="3"/>
      <c r="C12" s="19">
        <v>7026945</v>
      </c>
      <c r="D12" s="19"/>
      <c r="E12" s="20">
        <v>29948038</v>
      </c>
      <c r="F12" s="21">
        <v>29948038</v>
      </c>
      <c r="G12" s="21"/>
      <c r="H12" s="21">
        <v>1142811</v>
      </c>
      <c r="I12" s="21">
        <v>904842</v>
      </c>
      <c r="J12" s="21">
        <v>2047653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2047653</v>
      </c>
      <c r="X12" s="21">
        <v>8804198</v>
      </c>
      <c r="Y12" s="21">
        <v>-6756545</v>
      </c>
      <c r="Z12" s="6">
        <v>-76.74</v>
      </c>
      <c r="AA12" s="28">
        <v>29948038</v>
      </c>
    </row>
    <row r="13" spans="1:27" ht="12.75">
      <c r="A13" s="5" t="s">
        <v>39</v>
      </c>
      <c r="B13" s="3"/>
      <c r="C13" s="19">
        <v>856013</v>
      </c>
      <c r="D13" s="19"/>
      <c r="E13" s="20">
        <v>37850000</v>
      </c>
      <c r="F13" s="21">
        <v>37850000</v>
      </c>
      <c r="G13" s="21"/>
      <c r="H13" s="21"/>
      <c r="I13" s="21">
        <v>18900</v>
      </c>
      <c r="J13" s="21">
        <v>18900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18900</v>
      </c>
      <c r="X13" s="21">
        <v>22434000</v>
      </c>
      <c r="Y13" s="21">
        <v>-22415100</v>
      </c>
      <c r="Z13" s="6">
        <v>-99.92</v>
      </c>
      <c r="AA13" s="28">
        <v>37850000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3000000</v>
      </c>
      <c r="Y14" s="24">
        <v>-3000000</v>
      </c>
      <c r="Z14" s="7">
        <v>-100</v>
      </c>
      <c r="AA14" s="29"/>
    </row>
    <row r="15" spans="1:27" ht="12.75">
      <c r="A15" s="2" t="s">
        <v>41</v>
      </c>
      <c r="B15" s="8"/>
      <c r="C15" s="16">
        <f aca="true" t="shared" si="2" ref="C15:Y15">SUM(C16:C18)</f>
        <v>1605389937</v>
      </c>
      <c r="D15" s="16">
        <f>SUM(D16:D18)</f>
        <v>0</v>
      </c>
      <c r="E15" s="17">
        <f t="shared" si="2"/>
        <v>1708734117</v>
      </c>
      <c r="F15" s="18">
        <f t="shared" si="2"/>
        <v>1708734117</v>
      </c>
      <c r="G15" s="18">
        <f t="shared" si="2"/>
        <v>67983934</v>
      </c>
      <c r="H15" s="18">
        <f t="shared" si="2"/>
        <v>85248735</v>
      </c>
      <c r="I15" s="18">
        <f t="shared" si="2"/>
        <v>116478065</v>
      </c>
      <c r="J15" s="18">
        <f t="shared" si="2"/>
        <v>269710734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269710734</v>
      </c>
      <c r="X15" s="18">
        <f t="shared" si="2"/>
        <v>321121672</v>
      </c>
      <c r="Y15" s="18">
        <f t="shared" si="2"/>
        <v>-51410938</v>
      </c>
      <c r="Z15" s="4">
        <f>+IF(X15&lt;&gt;0,+(Y15/X15)*100,0)</f>
        <v>-16.009800173187937</v>
      </c>
      <c r="AA15" s="30">
        <f>SUM(AA16:AA18)</f>
        <v>1708734117</v>
      </c>
    </row>
    <row r="16" spans="1:27" ht="12.75">
      <c r="A16" s="5" t="s">
        <v>42</v>
      </c>
      <c r="B16" s="3"/>
      <c r="C16" s="19">
        <v>9448386</v>
      </c>
      <c r="D16" s="19"/>
      <c r="E16" s="20">
        <v>169699212</v>
      </c>
      <c r="F16" s="21">
        <v>169699212</v>
      </c>
      <c r="G16" s="21">
        <v>599947</v>
      </c>
      <c r="H16" s="21">
        <v>388445</v>
      </c>
      <c r="I16" s="21">
        <v>8244117</v>
      </c>
      <c r="J16" s="21">
        <v>9232509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9232509</v>
      </c>
      <c r="X16" s="21">
        <v>31985820</v>
      </c>
      <c r="Y16" s="21">
        <v>-22753311</v>
      </c>
      <c r="Z16" s="6">
        <v>-71.14</v>
      </c>
      <c r="AA16" s="28">
        <v>169699212</v>
      </c>
    </row>
    <row r="17" spans="1:27" ht="12.75">
      <c r="A17" s="5" t="s">
        <v>43</v>
      </c>
      <c r="B17" s="3"/>
      <c r="C17" s="19">
        <v>1592386751</v>
      </c>
      <c r="D17" s="19"/>
      <c r="E17" s="20">
        <v>1538014905</v>
      </c>
      <c r="F17" s="21">
        <v>1538014905</v>
      </c>
      <c r="G17" s="21">
        <v>67383987</v>
      </c>
      <c r="H17" s="21">
        <v>84679755</v>
      </c>
      <c r="I17" s="21">
        <v>108159694</v>
      </c>
      <c r="J17" s="21">
        <v>260223436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260223436</v>
      </c>
      <c r="X17" s="21">
        <v>289130851</v>
      </c>
      <c r="Y17" s="21">
        <v>-28907415</v>
      </c>
      <c r="Z17" s="6">
        <v>-10</v>
      </c>
      <c r="AA17" s="28">
        <v>1538014905</v>
      </c>
    </row>
    <row r="18" spans="1:27" ht="12.75">
      <c r="A18" s="5" t="s">
        <v>44</v>
      </c>
      <c r="B18" s="3"/>
      <c r="C18" s="19">
        <v>3554800</v>
      </c>
      <c r="D18" s="19"/>
      <c r="E18" s="20">
        <v>1020000</v>
      </c>
      <c r="F18" s="21">
        <v>1020000</v>
      </c>
      <c r="G18" s="21"/>
      <c r="H18" s="21">
        <v>180535</v>
      </c>
      <c r="I18" s="21">
        <v>74254</v>
      </c>
      <c r="J18" s="21">
        <v>254789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254789</v>
      </c>
      <c r="X18" s="21">
        <v>5001</v>
      </c>
      <c r="Y18" s="21">
        <v>249788</v>
      </c>
      <c r="Z18" s="6">
        <v>4994.76</v>
      </c>
      <c r="AA18" s="28">
        <v>1020000</v>
      </c>
    </row>
    <row r="19" spans="1:27" ht="12.75">
      <c r="A19" s="2" t="s">
        <v>45</v>
      </c>
      <c r="B19" s="8"/>
      <c r="C19" s="16">
        <f aca="true" t="shared" si="3" ref="C19:Y19">SUM(C20:C23)</f>
        <v>593801465</v>
      </c>
      <c r="D19" s="16">
        <f>SUM(D20:D23)</f>
        <v>0</v>
      </c>
      <c r="E19" s="17">
        <f t="shared" si="3"/>
        <v>3373223563</v>
      </c>
      <c r="F19" s="18">
        <f t="shared" si="3"/>
        <v>3373223563</v>
      </c>
      <c r="G19" s="18">
        <f t="shared" si="3"/>
        <v>65926890</v>
      </c>
      <c r="H19" s="18">
        <f t="shared" si="3"/>
        <v>115102617</v>
      </c>
      <c r="I19" s="18">
        <f t="shared" si="3"/>
        <v>213660902</v>
      </c>
      <c r="J19" s="18">
        <f t="shared" si="3"/>
        <v>394690409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394690409</v>
      </c>
      <c r="X19" s="18">
        <f t="shared" si="3"/>
        <v>758510726</v>
      </c>
      <c r="Y19" s="18">
        <f t="shared" si="3"/>
        <v>-363820317</v>
      </c>
      <c r="Z19" s="4">
        <f>+IF(X19&lt;&gt;0,+(Y19/X19)*100,0)</f>
        <v>-47.96508533486447</v>
      </c>
      <c r="AA19" s="30">
        <f>SUM(AA20:AA23)</f>
        <v>3373223563</v>
      </c>
    </row>
    <row r="20" spans="1:27" ht="12.75">
      <c r="A20" s="5" t="s">
        <v>46</v>
      </c>
      <c r="B20" s="3"/>
      <c r="C20" s="19">
        <v>96660773</v>
      </c>
      <c r="D20" s="19"/>
      <c r="E20" s="20">
        <v>248136858</v>
      </c>
      <c r="F20" s="21">
        <v>248136858</v>
      </c>
      <c r="G20" s="21">
        <v>10229322</v>
      </c>
      <c r="H20" s="21">
        <v>9817648</v>
      </c>
      <c r="I20" s="21">
        <v>10870018</v>
      </c>
      <c r="J20" s="21">
        <v>30916988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30916988</v>
      </c>
      <c r="X20" s="21">
        <v>50696322</v>
      </c>
      <c r="Y20" s="21">
        <v>-19779334</v>
      </c>
      <c r="Z20" s="6">
        <v>-39.02</v>
      </c>
      <c r="AA20" s="28">
        <v>248136858</v>
      </c>
    </row>
    <row r="21" spans="1:27" ht="12.75">
      <c r="A21" s="5" t="s">
        <v>47</v>
      </c>
      <c r="B21" s="3"/>
      <c r="C21" s="19">
        <v>344325911</v>
      </c>
      <c r="D21" s="19"/>
      <c r="E21" s="20">
        <v>2808718836</v>
      </c>
      <c r="F21" s="21">
        <v>2808718836</v>
      </c>
      <c r="G21" s="21">
        <v>40403876</v>
      </c>
      <c r="H21" s="21">
        <v>99603050</v>
      </c>
      <c r="I21" s="21">
        <v>192646400</v>
      </c>
      <c r="J21" s="21">
        <v>332653326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332653326</v>
      </c>
      <c r="X21" s="21">
        <v>604011643</v>
      </c>
      <c r="Y21" s="21">
        <v>-271358317</v>
      </c>
      <c r="Z21" s="6">
        <v>-44.93</v>
      </c>
      <c r="AA21" s="28">
        <v>2808718836</v>
      </c>
    </row>
    <row r="22" spans="1:27" ht="12.75">
      <c r="A22" s="5" t="s">
        <v>48</v>
      </c>
      <c r="B22" s="3"/>
      <c r="C22" s="22">
        <v>151303849</v>
      </c>
      <c r="D22" s="22"/>
      <c r="E22" s="23">
        <v>91309869</v>
      </c>
      <c r="F22" s="24">
        <v>91309869</v>
      </c>
      <c r="G22" s="24">
        <v>10584123</v>
      </c>
      <c r="H22" s="24">
        <v>5038023</v>
      </c>
      <c r="I22" s="24">
        <v>5798099</v>
      </c>
      <c r="J22" s="24">
        <v>21420245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21420245</v>
      </c>
      <c r="X22" s="24">
        <v>28686814</v>
      </c>
      <c r="Y22" s="24">
        <v>-7266569</v>
      </c>
      <c r="Z22" s="7">
        <v>-25.33</v>
      </c>
      <c r="AA22" s="29">
        <v>91309869</v>
      </c>
    </row>
    <row r="23" spans="1:27" ht="12.75">
      <c r="A23" s="5" t="s">
        <v>49</v>
      </c>
      <c r="B23" s="3"/>
      <c r="C23" s="19">
        <v>1510932</v>
      </c>
      <c r="D23" s="19"/>
      <c r="E23" s="20">
        <v>225058000</v>
      </c>
      <c r="F23" s="21">
        <v>225058000</v>
      </c>
      <c r="G23" s="21">
        <v>4709569</v>
      </c>
      <c r="H23" s="21">
        <v>643896</v>
      </c>
      <c r="I23" s="21">
        <v>4346385</v>
      </c>
      <c r="J23" s="21">
        <v>9699850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9699850</v>
      </c>
      <c r="X23" s="21">
        <v>75115947</v>
      </c>
      <c r="Y23" s="21">
        <v>-65416097</v>
      </c>
      <c r="Z23" s="6">
        <v>-87.09</v>
      </c>
      <c r="AA23" s="28">
        <v>225058000</v>
      </c>
    </row>
    <row r="24" spans="1:27" ht="12.75">
      <c r="A24" s="2" t="s">
        <v>50</v>
      </c>
      <c r="B24" s="8"/>
      <c r="C24" s="16"/>
      <c r="D24" s="16"/>
      <c r="E24" s="17">
        <v>14019000</v>
      </c>
      <c r="F24" s="18">
        <v>14019000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3919000</v>
      </c>
      <c r="Y24" s="18">
        <v>-3919000</v>
      </c>
      <c r="Z24" s="4">
        <v>-100</v>
      </c>
      <c r="AA24" s="30">
        <v>14019000</v>
      </c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2687902519</v>
      </c>
      <c r="D25" s="51">
        <f>+D5+D9+D15+D19+D24</f>
        <v>0</v>
      </c>
      <c r="E25" s="52">
        <f t="shared" si="4"/>
        <v>5816357219</v>
      </c>
      <c r="F25" s="53">
        <f t="shared" si="4"/>
        <v>5816357219</v>
      </c>
      <c r="G25" s="53">
        <f t="shared" si="4"/>
        <v>150080554</v>
      </c>
      <c r="H25" s="53">
        <f t="shared" si="4"/>
        <v>222105466</v>
      </c>
      <c r="I25" s="53">
        <f t="shared" si="4"/>
        <v>365131158</v>
      </c>
      <c r="J25" s="53">
        <f t="shared" si="4"/>
        <v>737317178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737317178</v>
      </c>
      <c r="X25" s="53">
        <f t="shared" si="4"/>
        <v>1240141710</v>
      </c>
      <c r="Y25" s="53">
        <f t="shared" si="4"/>
        <v>-502824532</v>
      </c>
      <c r="Z25" s="54">
        <f>+IF(X25&lt;&gt;0,+(Y25/X25)*100,0)</f>
        <v>-40.545731826083006</v>
      </c>
      <c r="AA25" s="55">
        <f>+AA5+AA9+AA15+AA19+AA24</f>
        <v>5816357219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1790691352</v>
      </c>
      <c r="D28" s="19"/>
      <c r="E28" s="20">
        <v>4388928339</v>
      </c>
      <c r="F28" s="21">
        <v>4388928339</v>
      </c>
      <c r="G28" s="21">
        <v>113616420</v>
      </c>
      <c r="H28" s="21">
        <v>183875469</v>
      </c>
      <c r="I28" s="21">
        <v>304380202</v>
      </c>
      <c r="J28" s="21">
        <v>601872091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601872091</v>
      </c>
      <c r="X28" s="21">
        <v>1076958930</v>
      </c>
      <c r="Y28" s="21">
        <v>-475086839</v>
      </c>
      <c r="Z28" s="6">
        <v>-44.11</v>
      </c>
      <c r="AA28" s="19">
        <v>4388928339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>
        <v>89546272</v>
      </c>
      <c r="D31" s="19"/>
      <c r="E31" s="20">
        <v>93700000</v>
      </c>
      <c r="F31" s="21">
        <v>93700000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22246759</v>
      </c>
      <c r="Y31" s="21">
        <v>-22246759</v>
      </c>
      <c r="Z31" s="6">
        <v>-100</v>
      </c>
      <c r="AA31" s="28">
        <v>93700000</v>
      </c>
    </row>
    <row r="32" spans="1:27" ht="12.75">
      <c r="A32" s="59" t="s">
        <v>58</v>
      </c>
      <c r="B32" s="3"/>
      <c r="C32" s="25">
        <f aca="true" t="shared" si="5" ref="C32:Y32">SUM(C28:C31)</f>
        <v>1880237624</v>
      </c>
      <c r="D32" s="25">
        <f>SUM(D28:D31)</f>
        <v>0</v>
      </c>
      <c r="E32" s="26">
        <f t="shared" si="5"/>
        <v>4482628339</v>
      </c>
      <c r="F32" s="27">
        <f t="shared" si="5"/>
        <v>4482628339</v>
      </c>
      <c r="G32" s="27">
        <f t="shared" si="5"/>
        <v>113616420</v>
      </c>
      <c r="H32" s="27">
        <f t="shared" si="5"/>
        <v>183875469</v>
      </c>
      <c r="I32" s="27">
        <f t="shared" si="5"/>
        <v>304380202</v>
      </c>
      <c r="J32" s="27">
        <f t="shared" si="5"/>
        <v>601872091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601872091</v>
      </c>
      <c r="X32" s="27">
        <f t="shared" si="5"/>
        <v>1099205689</v>
      </c>
      <c r="Y32" s="27">
        <f t="shared" si="5"/>
        <v>-497333598</v>
      </c>
      <c r="Z32" s="13">
        <f>+IF(X32&lt;&gt;0,+(Y32/X32)*100,0)</f>
        <v>-45.244816595922835</v>
      </c>
      <c r="AA32" s="31">
        <f>SUM(AA28:AA31)</f>
        <v>4482628339</v>
      </c>
    </row>
    <row r="33" spans="1:27" ht="12.75">
      <c r="A33" s="60" t="s">
        <v>59</v>
      </c>
      <c r="B33" s="3" t="s">
        <v>60</v>
      </c>
      <c r="C33" s="19">
        <v>457951983</v>
      </c>
      <c r="D33" s="19"/>
      <c r="E33" s="20">
        <v>68787316</v>
      </c>
      <c r="F33" s="21">
        <v>68787316</v>
      </c>
      <c r="G33" s="21">
        <v>527811</v>
      </c>
      <c r="H33" s="21">
        <v>2243347</v>
      </c>
      <c r="I33" s="21">
        <v>4973664</v>
      </c>
      <c r="J33" s="21">
        <v>7744822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7744822</v>
      </c>
      <c r="X33" s="21">
        <v>17512000</v>
      </c>
      <c r="Y33" s="21">
        <v>-9767178</v>
      </c>
      <c r="Z33" s="6">
        <v>-55.77</v>
      </c>
      <c r="AA33" s="28">
        <v>68787316</v>
      </c>
    </row>
    <row r="34" spans="1:27" ht="12.75">
      <c r="A34" s="60" t="s">
        <v>61</v>
      </c>
      <c r="B34" s="3" t="s">
        <v>62</v>
      </c>
      <c r="C34" s="19"/>
      <c r="D34" s="19"/>
      <c r="E34" s="20">
        <v>255000000</v>
      </c>
      <c r="F34" s="21">
        <v>255000000</v>
      </c>
      <c r="G34" s="21"/>
      <c r="H34" s="21">
        <v>1630932</v>
      </c>
      <c r="I34" s="21">
        <v>649495</v>
      </c>
      <c r="J34" s="21">
        <v>2280427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2280427</v>
      </c>
      <c r="X34" s="21"/>
      <c r="Y34" s="21">
        <v>2280427</v>
      </c>
      <c r="Z34" s="6"/>
      <c r="AA34" s="28">
        <v>255000000</v>
      </c>
    </row>
    <row r="35" spans="1:27" ht="12.75">
      <c r="A35" s="60" t="s">
        <v>63</v>
      </c>
      <c r="B35" s="3"/>
      <c r="C35" s="19">
        <v>349712909</v>
      </c>
      <c r="D35" s="19"/>
      <c r="E35" s="20">
        <v>1009941564</v>
      </c>
      <c r="F35" s="21">
        <v>1009941564</v>
      </c>
      <c r="G35" s="21">
        <v>35936324</v>
      </c>
      <c r="H35" s="21">
        <v>34355717</v>
      </c>
      <c r="I35" s="21">
        <v>55127799</v>
      </c>
      <c r="J35" s="21">
        <v>125419840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125419840</v>
      </c>
      <c r="X35" s="21">
        <v>272211808</v>
      </c>
      <c r="Y35" s="21">
        <v>-146791968</v>
      </c>
      <c r="Z35" s="6">
        <v>-53.93</v>
      </c>
      <c r="AA35" s="28">
        <v>1009941564</v>
      </c>
    </row>
    <row r="36" spans="1:27" ht="12.75">
      <c r="A36" s="61" t="s">
        <v>64</v>
      </c>
      <c r="B36" s="10"/>
      <c r="C36" s="62">
        <f aca="true" t="shared" si="6" ref="C36:Y36">SUM(C32:C35)</f>
        <v>2687902516</v>
      </c>
      <c r="D36" s="62">
        <f>SUM(D32:D35)</f>
        <v>0</v>
      </c>
      <c r="E36" s="63">
        <f t="shared" si="6"/>
        <v>5816357219</v>
      </c>
      <c r="F36" s="64">
        <f t="shared" si="6"/>
        <v>5816357219</v>
      </c>
      <c r="G36" s="64">
        <f t="shared" si="6"/>
        <v>150080555</v>
      </c>
      <c r="H36" s="64">
        <f t="shared" si="6"/>
        <v>222105465</v>
      </c>
      <c r="I36" s="64">
        <f t="shared" si="6"/>
        <v>365131160</v>
      </c>
      <c r="J36" s="64">
        <f t="shared" si="6"/>
        <v>737317180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737317180</v>
      </c>
      <c r="X36" s="64">
        <f t="shared" si="6"/>
        <v>1388929497</v>
      </c>
      <c r="Y36" s="64">
        <f t="shared" si="6"/>
        <v>-651612317</v>
      </c>
      <c r="Z36" s="65">
        <f>+IF(X36&lt;&gt;0,+(Y36/X36)*100,0)</f>
        <v>-46.914715139065116</v>
      </c>
      <c r="AA36" s="66">
        <f>SUM(AA32:AA35)</f>
        <v>5816357219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5300000</v>
      </c>
      <c r="F5" s="18">
        <f t="shared" si="0"/>
        <v>5300000</v>
      </c>
      <c r="G5" s="18">
        <f t="shared" si="0"/>
        <v>0</v>
      </c>
      <c r="H5" s="18">
        <f t="shared" si="0"/>
        <v>1051673</v>
      </c>
      <c r="I5" s="18">
        <f t="shared" si="0"/>
        <v>13860</v>
      </c>
      <c r="J5" s="18">
        <f t="shared" si="0"/>
        <v>1065533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1065533</v>
      </c>
      <c r="X5" s="18">
        <f t="shared" si="0"/>
        <v>0</v>
      </c>
      <c r="Y5" s="18">
        <f t="shared" si="0"/>
        <v>1065533</v>
      </c>
      <c r="Z5" s="4">
        <f>+IF(X5&lt;&gt;0,+(Y5/X5)*100,0)</f>
        <v>0</v>
      </c>
      <c r="AA5" s="16">
        <f>SUM(AA6:AA8)</f>
        <v>5300000</v>
      </c>
    </row>
    <row r="6" spans="1:27" ht="12.75">
      <c r="A6" s="5" t="s">
        <v>32</v>
      </c>
      <c r="B6" s="3"/>
      <c r="C6" s="19"/>
      <c r="D6" s="19"/>
      <c r="E6" s="20">
        <v>200000</v>
      </c>
      <c r="F6" s="21">
        <v>200000</v>
      </c>
      <c r="G6" s="21"/>
      <c r="H6" s="21">
        <v>1051673</v>
      </c>
      <c r="I6" s="21"/>
      <c r="J6" s="21">
        <v>1051673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1051673</v>
      </c>
      <c r="X6" s="21"/>
      <c r="Y6" s="21">
        <v>1051673</v>
      </c>
      <c r="Z6" s="6"/>
      <c r="AA6" s="28">
        <v>200000</v>
      </c>
    </row>
    <row r="7" spans="1:27" ht="12.75">
      <c r="A7" s="5" t="s">
        <v>33</v>
      </c>
      <c r="B7" s="3"/>
      <c r="C7" s="22"/>
      <c r="D7" s="22"/>
      <c r="E7" s="23">
        <v>200000</v>
      </c>
      <c r="F7" s="24">
        <v>200000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200000</v>
      </c>
    </row>
    <row r="8" spans="1:27" ht="12.75">
      <c r="A8" s="5" t="s">
        <v>34</v>
      </c>
      <c r="B8" s="3"/>
      <c r="C8" s="19"/>
      <c r="D8" s="19"/>
      <c r="E8" s="20">
        <v>4900000</v>
      </c>
      <c r="F8" s="21">
        <v>4900000</v>
      </c>
      <c r="G8" s="21"/>
      <c r="H8" s="21"/>
      <c r="I8" s="21">
        <v>13860</v>
      </c>
      <c r="J8" s="21">
        <v>13860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13860</v>
      </c>
      <c r="X8" s="21"/>
      <c r="Y8" s="21">
        <v>13860</v>
      </c>
      <c r="Z8" s="6"/>
      <c r="AA8" s="28">
        <v>4900000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900000</v>
      </c>
      <c r="F9" s="18">
        <f t="shared" si="1"/>
        <v>900000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900000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900000</v>
      </c>
      <c r="F11" s="21">
        <v>900000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900000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97588430</v>
      </c>
      <c r="F15" s="18">
        <f t="shared" si="2"/>
        <v>97588430</v>
      </c>
      <c r="G15" s="18">
        <f t="shared" si="2"/>
        <v>11804514</v>
      </c>
      <c r="H15" s="18">
        <f t="shared" si="2"/>
        <v>12876787</v>
      </c>
      <c r="I15" s="18">
        <f t="shared" si="2"/>
        <v>13530177</v>
      </c>
      <c r="J15" s="18">
        <f t="shared" si="2"/>
        <v>38211478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38211478</v>
      </c>
      <c r="X15" s="18">
        <f t="shared" si="2"/>
        <v>12561510</v>
      </c>
      <c r="Y15" s="18">
        <f t="shared" si="2"/>
        <v>25649968</v>
      </c>
      <c r="Z15" s="4">
        <f>+IF(X15&lt;&gt;0,+(Y15/X15)*100,0)</f>
        <v>204.19494153171075</v>
      </c>
      <c r="AA15" s="30">
        <f>SUM(AA16:AA18)</f>
        <v>97588430</v>
      </c>
    </row>
    <row r="16" spans="1:27" ht="12.75">
      <c r="A16" s="5" t="s">
        <v>42</v>
      </c>
      <c r="B16" s="3"/>
      <c r="C16" s="19"/>
      <c r="D16" s="19"/>
      <c r="E16" s="20">
        <v>635000</v>
      </c>
      <c r="F16" s="21">
        <v>635000</v>
      </c>
      <c r="G16" s="21"/>
      <c r="H16" s="21"/>
      <c r="I16" s="21">
        <v>1227</v>
      </c>
      <c r="J16" s="21">
        <v>1227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1227</v>
      </c>
      <c r="X16" s="21"/>
      <c r="Y16" s="21">
        <v>1227</v>
      </c>
      <c r="Z16" s="6"/>
      <c r="AA16" s="28">
        <v>635000</v>
      </c>
    </row>
    <row r="17" spans="1:27" ht="12.75">
      <c r="A17" s="5" t="s">
        <v>43</v>
      </c>
      <c r="B17" s="3"/>
      <c r="C17" s="19"/>
      <c r="D17" s="19"/>
      <c r="E17" s="20">
        <v>96953430</v>
      </c>
      <c r="F17" s="21">
        <v>96953430</v>
      </c>
      <c r="G17" s="21">
        <v>11804514</v>
      </c>
      <c r="H17" s="21">
        <v>12876787</v>
      </c>
      <c r="I17" s="21">
        <v>13528950</v>
      </c>
      <c r="J17" s="21">
        <v>38210251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38210251</v>
      </c>
      <c r="X17" s="21">
        <v>12561510</v>
      </c>
      <c r="Y17" s="21">
        <v>25648741</v>
      </c>
      <c r="Z17" s="6">
        <v>204.19</v>
      </c>
      <c r="AA17" s="28">
        <v>96953430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29900000</v>
      </c>
      <c r="F19" s="18">
        <f t="shared" si="3"/>
        <v>29900000</v>
      </c>
      <c r="G19" s="18">
        <f t="shared" si="3"/>
        <v>13750</v>
      </c>
      <c r="H19" s="18">
        <f t="shared" si="3"/>
        <v>405314</v>
      </c>
      <c r="I19" s="18">
        <f t="shared" si="3"/>
        <v>419228</v>
      </c>
      <c r="J19" s="18">
        <f t="shared" si="3"/>
        <v>838292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838292</v>
      </c>
      <c r="X19" s="18">
        <f t="shared" si="3"/>
        <v>2056128</v>
      </c>
      <c r="Y19" s="18">
        <f t="shared" si="3"/>
        <v>-1217836</v>
      </c>
      <c r="Z19" s="4">
        <f>+IF(X19&lt;&gt;0,+(Y19/X19)*100,0)</f>
        <v>-59.229581037756404</v>
      </c>
      <c r="AA19" s="30">
        <f>SUM(AA20:AA23)</f>
        <v>29900000</v>
      </c>
    </row>
    <row r="20" spans="1:27" ht="12.75">
      <c r="A20" s="5" t="s">
        <v>46</v>
      </c>
      <c r="B20" s="3"/>
      <c r="C20" s="19"/>
      <c r="D20" s="19"/>
      <c r="E20" s="20">
        <v>29700000</v>
      </c>
      <c r="F20" s="21">
        <v>29700000</v>
      </c>
      <c r="G20" s="21">
        <v>13750</v>
      </c>
      <c r="H20" s="21">
        <v>405314</v>
      </c>
      <c r="I20" s="21">
        <v>379730</v>
      </c>
      <c r="J20" s="21">
        <v>798794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798794</v>
      </c>
      <c r="X20" s="21">
        <v>2056128</v>
      </c>
      <c r="Y20" s="21">
        <v>-1257334</v>
      </c>
      <c r="Z20" s="6">
        <v>-61.15</v>
      </c>
      <c r="AA20" s="28">
        <v>29700000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200000</v>
      </c>
      <c r="F23" s="21">
        <v>200000</v>
      </c>
      <c r="G23" s="21"/>
      <c r="H23" s="21"/>
      <c r="I23" s="21">
        <v>39498</v>
      </c>
      <c r="J23" s="21">
        <v>39498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39498</v>
      </c>
      <c r="X23" s="21"/>
      <c r="Y23" s="21">
        <v>39498</v>
      </c>
      <c r="Z23" s="6"/>
      <c r="AA23" s="28">
        <v>200000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133688430</v>
      </c>
      <c r="F25" s="53">
        <f t="shared" si="4"/>
        <v>133688430</v>
      </c>
      <c r="G25" s="53">
        <f t="shared" si="4"/>
        <v>11818264</v>
      </c>
      <c r="H25" s="53">
        <f t="shared" si="4"/>
        <v>14333774</v>
      </c>
      <c r="I25" s="53">
        <f t="shared" si="4"/>
        <v>13963265</v>
      </c>
      <c r="J25" s="53">
        <f t="shared" si="4"/>
        <v>40115303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40115303</v>
      </c>
      <c r="X25" s="53">
        <f t="shared" si="4"/>
        <v>14617638</v>
      </c>
      <c r="Y25" s="53">
        <f t="shared" si="4"/>
        <v>25497665</v>
      </c>
      <c r="Z25" s="54">
        <f>+IF(X25&lt;&gt;0,+(Y25/X25)*100,0)</f>
        <v>174.430814335394</v>
      </c>
      <c r="AA25" s="55">
        <f>+AA5+AA9+AA15+AA19+AA24</f>
        <v>133688430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92307150</v>
      </c>
      <c r="F28" s="21">
        <v>92307150</v>
      </c>
      <c r="G28" s="21">
        <v>11283301</v>
      </c>
      <c r="H28" s="21">
        <v>11254032</v>
      </c>
      <c r="I28" s="21">
        <v>12295294</v>
      </c>
      <c r="J28" s="21">
        <v>34832627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34832627</v>
      </c>
      <c r="X28" s="21">
        <v>12565055</v>
      </c>
      <c r="Y28" s="21">
        <v>22267572</v>
      </c>
      <c r="Z28" s="6">
        <v>177.22</v>
      </c>
      <c r="AA28" s="19">
        <v>92307150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92307150</v>
      </c>
      <c r="F32" s="27">
        <f t="shared" si="5"/>
        <v>92307150</v>
      </c>
      <c r="G32" s="27">
        <f t="shared" si="5"/>
        <v>11283301</v>
      </c>
      <c r="H32" s="27">
        <f t="shared" si="5"/>
        <v>11254032</v>
      </c>
      <c r="I32" s="27">
        <f t="shared" si="5"/>
        <v>12295294</v>
      </c>
      <c r="J32" s="27">
        <f t="shared" si="5"/>
        <v>34832627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34832627</v>
      </c>
      <c r="X32" s="27">
        <f t="shared" si="5"/>
        <v>12565055</v>
      </c>
      <c r="Y32" s="27">
        <f t="shared" si="5"/>
        <v>22267572</v>
      </c>
      <c r="Z32" s="13">
        <f>+IF(X32&lt;&gt;0,+(Y32/X32)*100,0)</f>
        <v>177.2182612809892</v>
      </c>
      <c r="AA32" s="31">
        <f>SUM(AA28:AA31)</f>
        <v>92307150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>
        <v>20000000</v>
      </c>
      <c r="F34" s="21">
        <v>20000000</v>
      </c>
      <c r="G34" s="21"/>
      <c r="H34" s="21">
        <v>1630932</v>
      </c>
      <c r="I34" s="21">
        <v>649495</v>
      </c>
      <c r="J34" s="21">
        <v>2280427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2280427</v>
      </c>
      <c r="X34" s="21"/>
      <c r="Y34" s="21">
        <v>2280427</v>
      </c>
      <c r="Z34" s="6"/>
      <c r="AA34" s="28">
        <v>20000000</v>
      </c>
    </row>
    <row r="35" spans="1:27" ht="12.75">
      <c r="A35" s="60" t="s">
        <v>63</v>
      </c>
      <c r="B35" s="3"/>
      <c r="C35" s="19"/>
      <c r="D35" s="19"/>
      <c r="E35" s="20">
        <v>21381280</v>
      </c>
      <c r="F35" s="21">
        <v>21381280</v>
      </c>
      <c r="G35" s="21">
        <v>534964</v>
      </c>
      <c r="H35" s="21">
        <v>1448811</v>
      </c>
      <c r="I35" s="21">
        <v>1018477</v>
      </c>
      <c r="J35" s="21">
        <v>3002252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3002252</v>
      </c>
      <c r="X35" s="21">
        <v>2052513</v>
      </c>
      <c r="Y35" s="21">
        <v>949739</v>
      </c>
      <c r="Z35" s="6">
        <v>46.27</v>
      </c>
      <c r="AA35" s="28">
        <v>21381280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133688430</v>
      </c>
      <c r="F36" s="64">
        <f t="shared" si="6"/>
        <v>133688430</v>
      </c>
      <c r="G36" s="64">
        <f t="shared" si="6"/>
        <v>11818265</v>
      </c>
      <c r="H36" s="64">
        <f t="shared" si="6"/>
        <v>14333775</v>
      </c>
      <c r="I36" s="64">
        <f t="shared" si="6"/>
        <v>13963266</v>
      </c>
      <c r="J36" s="64">
        <f t="shared" si="6"/>
        <v>40115306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40115306</v>
      </c>
      <c r="X36" s="64">
        <f t="shared" si="6"/>
        <v>14617568</v>
      </c>
      <c r="Y36" s="64">
        <f t="shared" si="6"/>
        <v>25497738</v>
      </c>
      <c r="Z36" s="65">
        <f>+IF(X36&lt;&gt;0,+(Y36/X36)*100,0)</f>
        <v>174.43214904148215</v>
      </c>
      <c r="AA36" s="66">
        <f>SUM(AA32:AA35)</f>
        <v>133688430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3096254</v>
      </c>
      <c r="D5" s="16">
        <f>SUM(D6:D8)</f>
        <v>0</v>
      </c>
      <c r="E5" s="17">
        <f t="shared" si="0"/>
        <v>6400000</v>
      </c>
      <c r="F5" s="18">
        <f t="shared" si="0"/>
        <v>6400000</v>
      </c>
      <c r="G5" s="18">
        <f t="shared" si="0"/>
        <v>0</v>
      </c>
      <c r="H5" s="18">
        <f t="shared" si="0"/>
        <v>6621</v>
      </c>
      <c r="I5" s="18">
        <f t="shared" si="0"/>
        <v>128616</v>
      </c>
      <c r="J5" s="18">
        <f t="shared" si="0"/>
        <v>135237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135237</v>
      </c>
      <c r="X5" s="18">
        <f t="shared" si="0"/>
        <v>1000000</v>
      </c>
      <c r="Y5" s="18">
        <f t="shared" si="0"/>
        <v>-864763</v>
      </c>
      <c r="Z5" s="4">
        <f>+IF(X5&lt;&gt;0,+(Y5/X5)*100,0)</f>
        <v>-86.4763</v>
      </c>
      <c r="AA5" s="16">
        <f>SUM(AA6:AA8)</f>
        <v>6400000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>
        <v>128616</v>
      </c>
      <c r="J6" s="21">
        <v>128616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128616</v>
      </c>
      <c r="X6" s="21"/>
      <c r="Y6" s="21">
        <v>128616</v>
      </c>
      <c r="Z6" s="6"/>
      <c r="AA6" s="28">
        <v>500000</v>
      </c>
    </row>
    <row r="7" spans="1:27" ht="12.75">
      <c r="A7" s="5" t="s">
        <v>33</v>
      </c>
      <c r="B7" s="3"/>
      <c r="C7" s="22"/>
      <c r="D7" s="22"/>
      <c r="E7" s="23">
        <v>1000000</v>
      </c>
      <c r="F7" s="24">
        <v>1000000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1000000</v>
      </c>
    </row>
    <row r="8" spans="1:27" ht="12.75">
      <c r="A8" s="5" t="s">
        <v>34</v>
      </c>
      <c r="B8" s="3"/>
      <c r="C8" s="19">
        <v>3096254</v>
      </c>
      <c r="D8" s="19"/>
      <c r="E8" s="20">
        <v>4900000</v>
      </c>
      <c r="F8" s="21">
        <v>4900000</v>
      </c>
      <c r="G8" s="21"/>
      <c r="H8" s="21">
        <v>6621</v>
      </c>
      <c r="I8" s="21"/>
      <c r="J8" s="21">
        <v>6621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6621</v>
      </c>
      <c r="X8" s="21">
        <v>1000000</v>
      </c>
      <c r="Y8" s="21">
        <v>-993379</v>
      </c>
      <c r="Z8" s="6">
        <v>-99.34</v>
      </c>
      <c r="AA8" s="28">
        <v>4900000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49271627</v>
      </c>
      <c r="D15" s="16">
        <f>SUM(D16:D18)</f>
        <v>0</v>
      </c>
      <c r="E15" s="17">
        <f t="shared" si="2"/>
        <v>30460000</v>
      </c>
      <c r="F15" s="18">
        <f t="shared" si="2"/>
        <v>30460000</v>
      </c>
      <c r="G15" s="18">
        <f t="shared" si="2"/>
        <v>3639262</v>
      </c>
      <c r="H15" s="18">
        <f t="shared" si="2"/>
        <v>5130567</v>
      </c>
      <c r="I15" s="18">
        <f t="shared" si="2"/>
        <v>1228070</v>
      </c>
      <c r="J15" s="18">
        <f t="shared" si="2"/>
        <v>9997899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9997899</v>
      </c>
      <c r="X15" s="18">
        <f t="shared" si="2"/>
        <v>6121285</v>
      </c>
      <c r="Y15" s="18">
        <f t="shared" si="2"/>
        <v>3876614</v>
      </c>
      <c r="Z15" s="4">
        <f>+IF(X15&lt;&gt;0,+(Y15/X15)*100,0)</f>
        <v>63.33006876824066</v>
      </c>
      <c r="AA15" s="30">
        <f>SUM(AA16:AA18)</f>
        <v>30460000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49271627</v>
      </c>
      <c r="D17" s="19"/>
      <c r="E17" s="20">
        <v>30460000</v>
      </c>
      <c r="F17" s="21">
        <v>30460000</v>
      </c>
      <c r="G17" s="21">
        <v>3639262</v>
      </c>
      <c r="H17" s="21">
        <v>5130567</v>
      </c>
      <c r="I17" s="21">
        <v>1228070</v>
      </c>
      <c r="J17" s="21">
        <v>9997899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9997899</v>
      </c>
      <c r="X17" s="21">
        <v>6121285</v>
      </c>
      <c r="Y17" s="21">
        <v>3876614</v>
      </c>
      <c r="Z17" s="6">
        <v>63.33</v>
      </c>
      <c r="AA17" s="28">
        <v>30460000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11600000</v>
      </c>
      <c r="F19" s="18">
        <f t="shared" si="3"/>
        <v>11600000</v>
      </c>
      <c r="G19" s="18">
        <f t="shared" si="3"/>
        <v>0</v>
      </c>
      <c r="H19" s="18">
        <f t="shared" si="3"/>
        <v>2196540</v>
      </c>
      <c r="I19" s="18">
        <f t="shared" si="3"/>
        <v>0</v>
      </c>
      <c r="J19" s="18">
        <f t="shared" si="3"/>
        <v>2196540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2196540</v>
      </c>
      <c r="X19" s="18">
        <f t="shared" si="3"/>
        <v>3406843</v>
      </c>
      <c r="Y19" s="18">
        <f t="shared" si="3"/>
        <v>-1210303</v>
      </c>
      <c r="Z19" s="4">
        <f>+IF(X19&lt;&gt;0,+(Y19/X19)*100,0)</f>
        <v>-35.525646470940984</v>
      </c>
      <c r="AA19" s="30">
        <f>SUM(AA20:AA23)</f>
        <v>11600000</v>
      </c>
    </row>
    <row r="20" spans="1:27" ht="12.75">
      <c r="A20" s="5" t="s">
        <v>46</v>
      </c>
      <c r="B20" s="3"/>
      <c r="C20" s="19"/>
      <c r="D20" s="19"/>
      <c r="E20" s="20">
        <v>11600000</v>
      </c>
      <c r="F20" s="21">
        <v>11600000</v>
      </c>
      <c r="G20" s="21"/>
      <c r="H20" s="21">
        <v>2196540</v>
      </c>
      <c r="I20" s="21"/>
      <c r="J20" s="21">
        <v>2196540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2196540</v>
      </c>
      <c r="X20" s="21">
        <v>3406843</v>
      </c>
      <c r="Y20" s="21">
        <v>-1210303</v>
      </c>
      <c r="Z20" s="6">
        <v>-35.53</v>
      </c>
      <c r="AA20" s="28">
        <v>11600000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52367881</v>
      </c>
      <c r="D25" s="51">
        <f>+D5+D9+D15+D19+D24</f>
        <v>0</v>
      </c>
      <c r="E25" s="52">
        <f t="shared" si="4"/>
        <v>48460000</v>
      </c>
      <c r="F25" s="53">
        <f t="shared" si="4"/>
        <v>48460000</v>
      </c>
      <c r="G25" s="53">
        <f t="shared" si="4"/>
        <v>3639262</v>
      </c>
      <c r="H25" s="53">
        <f t="shared" si="4"/>
        <v>7333728</v>
      </c>
      <c r="I25" s="53">
        <f t="shared" si="4"/>
        <v>1356686</v>
      </c>
      <c r="J25" s="53">
        <f t="shared" si="4"/>
        <v>12329676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12329676</v>
      </c>
      <c r="X25" s="53">
        <f t="shared" si="4"/>
        <v>10528128</v>
      </c>
      <c r="Y25" s="53">
        <f t="shared" si="4"/>
        <v>1801548</v>
      </c>
      <c r="Z25" s="54">
        <f>+IF(X25&lt;&gt;0,+(Y25/X25)*100,0)</f>
        <v>17.11176003939162</v>
      </c>
      <c r="AA25" s="55">
        <f>+AA5+AA9+AA15+AA19+AA24</f>
        <v>48460000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40425282</v>
      </c>
      <c r="D28" s="19"/>
      <c r="E28" s="20">
        <v>29460000</v>
      </c>
      <c r="F28" s="21">
        <v>29460000</v>
      </c>
      <c r="G28" s="21">
        <v>3639261</v>
      </c>
      <c r="H28" s="21">
        <v>5130567</v>
      </c>
      <c r="I28" s="21">
        <v>1228070</v>
      </c>
      <c r="J28" s="21">
        <v>9997898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9997898</v>
      </c>
      <c r="X28" s="21">
        <v>8244108</v>
      </c>
      <c r="Y28" s="21">
        <v>1753790</v>
      </c>
      <c r="Z28" s="6">
        <v>21.27</v>
      </c>
      <c r="AA28" s="19">
        <v>29460000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40425282</v>
      </c>
      <c r="D32" s="25">
        <f>SUM(D28:D31)</f>
        <v>0</v>
      </c>
      <c r="E32" s="26">
        <f t="shared" si="5"/>
        <v>29460000</v>
      </c>
      <c r="F32" s="27">
        <f t="shared" si="5"/>
        <v>29460000</v>
      </c>
      <c r="G32" s="27">
        <f t="shared" si="5"/>
        <v>3639261</v>
      </c>
      <c r="H32" s="27">
        <f t="shared" si="5"/>
        <v>5130567</v>
      </c>
      <c r="I32" s="27">
        <f t="shared" si="5"/>
        <v>1228070</v>
      </c>
      <c r="J32" s="27">
        <f t="shared" si="5"/>
        <v>9997898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9997898</v>
      </c>
      <c r="X32" s="27">
        <f t="shared" si="5"/>
        <v>8244108</v>
      </c>
      <c r="Y32" s="27">
        <f t="shared" si="5"/>
        <v>1753790</v>
      </c>
      <c r="Z32" s="13">
        <f>+IF(X32&lt;&gt;0,+(Y32/X32)*100,0)</f>
        <v>21.273253576978856</v>
      </c>
      <c r="AA32" s="31">
        <f>SUM(AA28:AA31)</f>
        <v>29460000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11942599</v>
      </c>
      <c r="D35" s="19"/>
      <c r="E35" s="20">
        <v>19000000</v>
      </c>
      <c r="F35" s="21">
        <v>19000000</v>
      </c>
      <c r="G35" s="21"/>
      <c r="H35" s="21">
        <v>2203161</v>
      </c>
      <c r="I35" s="21">
        <v>128616</v>
      </c>
      <c r="J35" s="21">
        <v>2331777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2331777</v>
      </c>
      <c r="X35" s="21">
        <v>2284020</v>
      </c>
      <c r="Y35" s="21">
        <v>47757</v>
      </c>
      <c r="Z35" s="6">
        <v>2.09</v>
      </c>
      <c r="AA35" s="28">
        <v>19000000</v>
      </c>
    </row>
    <row r="36" spans="1:27" ht="12.75">
      <c r="A36" s="61" t="s">
        <v>64</v>
      </c>
      <c r="B36" s="10"/>
      <c r="C36" s="62">
        <f aca="true" t="shared" si="6" ref="C36:Y36">SUM(C32:C35)</f>
        <v>52367881</v>
      </c>
      <c r="D36" s="62">
        <f>SUM(D32:D35)</f>
        <v>0</v>
      </c>
      <c r="E36" s="63">
        <f t="shared" si="6"/>
        <v>48460000</v>
      </c>
      <c r="F36" s="64">
        <f t="shared" si="6"/>
        <v>48460000</v>
      </c>
      <c r="G36" s="64">
        <f t="shared" si="6"/>
        <v>3639261</v>
      </c>
      <c r="H36" s="64">
        <f t="shared" si="6"/>
        <v>7333728</v>
      </c>
      <c r="I36" s="64">
        <f t="shared" si="6"/>
        <v>1356686</v>
      </c>
      <c r="J36" s="64">
        <f t="shared" si="6"/>
        <v>12329675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12329675</v>
      </c>
      <c r="X36" s="64">
        <f t="shared" si="6"/>
        <v>10528128</v>
      </c>
      <c r="Y36" s="64">
        <f t="shared" si="6"/>
        <v>1801547</v>
      </c>
      <c r="Z36" s="65">
        <f>+IF(X36&lt;&gt;0,+(Y36/X36)*100,0)</f>
        <v>17.111750541026858</v>
      </c>
      <c r="AA36" s="66">
        <f>SUM(AA32:AA35)</f>
        <v>48460000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3177383</v>
      </c>
      <c r="D5" s="16">
        <f>SUM(D6:D8)</f>
        <v>0</v>
      </c>
      <c r="E5" s="17">
        <f t="shared" si="0"/>
        <v>8666000</v>
      </c>
      <c r="F5" s="18">
        <f t="shared" si="0"/>
        <v>8666000</v>
      </c>
      <c r="G5" s="18">
        <f t="shared" si="0"/>
        <v>706532</v>
      </c>
      <c r="H5" s="18">
        <f t="shared" si="0"/>
        <v>0</v>
      </c>
      <c r="I5" s="18">
        <f t="shared" si="0"/>
        <v>53115</v>
      </c>
      <c r="J5" s="18">
        <f t="shared" si="0"/>
        <v>759647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759647</v>
      </c>
      <c r="X5" s="18">
        <f t="shared" si="0"/>
        <v>1912680</v>
      </c>
      <c r="Y5" s="18">
        <f t="shared" si="0"/>
        <v>-1153033</v>
      </c>
      <c r="Z5" s="4">
        <f>+IF(X5&lt;&gt;0,+(Y5/X5)*100,0)</f>
        <v>-60.283633435807346</v>
      </c>
      <c r="AA5" s="16">
        <f>SUM(AA6:AA8)</f>
        <v>8666000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3177383</v>
      </c>
      <c r="D8" s="19"/>
      <c r="E8" s="20">
        <v>8666000</v>
      </c>
      <c r="F8" s="21">
        <v>8666000</v>
      </c>
      <c r="G8" s="21">
        <v>706532</v>
      </c>
      <c r="H8" s="21"/>
      <c r="I8" s="21">
        <v>53115</v>
      </c>
      <c r="J8" s="21">
        <v>759647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759647</v>
      </c>
      <c r="X8" s="21">
        <v>1912680</v>
      </c>
      <c r="Y8" s="21">
        <v>-1153033</v>
      </c>
      <c r="Z8" s="6">
        <v>-60.28</v>
      </c>
      <c r="AA8" s="28">
        <v>8666000</v>
      </c>
    </row>
    <row r="9" spans="1:27" ht="12.75">
      <c r="A9" s="2" t="s">
        <v>35</v>
      </c>
      <c r="B9" s="3"/>
      <c r="C9" s="16">
        <f aca="true" t="shared" si="1" ref="C9:Y9">SUM(C10:C14)</f>
        <v>17490252</v>
      </c>
      <c r="D9" s="16">
        <f>SUM(D10:D14)</f>
        <v>0</v>
      </c>
      <c r="E9" s="17">
        <f t="shared" si="1"/>
        <v>41256201</v>
      </c>
      <c r="F9" s="18">
        <f t="shared" si="1"/>
        <v>41256201</v>
      </c>
      <c r="G9" s="18">
        <f t="shared" si="1"/>
        <v>0</v>
      </c>
      <c r="H9" s="18">
        <f t="shared" si="1"/>
        <v>3909747</v>
      </c>
      <c r="I9" s="18">
        <f t="shared" si="1"/>
        <v>3666454</v>
      </c>
      <c r="J9" s="18">
        <f t="shared" si="1"/>
        <v>7576201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7576201</v>
      </c>
      <c r="X9" s="18">
        <f t="shared" si="1"/>
        <v>4423406</v>
      </c>
      <c r="Y9" s="18">
        <f t="shared" si="1"/>
        <v>3152795</v>
      </c>
      <c r="Z9" s="4">
        <f>+IF(X9&lt;&gt;0,+(Y9/X9)*100,0)</f>
        <v>71.2752797278839</v>
      </c>
      <c r="AA9" s="30">
        <f>SUM(AA10:AA14)</f>
        <v>41256201</v>
      </c>
    </row>
    <row r="10" spans="1:27" ht="12.75">
      <c r="A10" s="5" t="s">
        <v>36</v>
      </c>
      <c r="B10" s="3"/>
      <c r="C10" s="19">
        <v>8027103</v>
      </c>
      <c r="D10" s="19"/>
      <c r="E10" s="20">
        <v>12307201</v>
      </c>
      <c r="F10" s="21">
        <v>12307201</v>
      </c>
      <c r="G10" s="21"/>
      <c r="H10" s="21">
        <v>1098074</v>
      </c>
      <c r="I10" s="21">
        <v>1052864</v>
      </c>
      <c r="J10" s="21">
        <v>2150938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2150938</v>
      </c>
      <c r="X10" s="21">
        <v>2882406</v>
      </c>
      <c r="Y10" s="21">
        <v>-731468</v>
      </c>
      <c r="Z10" s="6">
        <v>-25.38</v>
      </c>
      <c r="AA10" s="28">
        <v>12307201</v>
      </c>
    </row>
    <row r="11" spans="1:27" ht="12.75">
      <c r="A11" s="5" t="s">
        <v>37</v>
      </c>
      <c r="B11" s="3"/>
      <c r="C11" s="19">
        <v>9463149</v>
      </c>
      <c r="D11" s="19"/>
      <c r="E11" s="20">
        <v>28449000</v>
      </c>
      <c r="F11" s="21">
        <v>28449000</v>
      </c>
      <c r="G11" s="21"/>
      <c r="H11" s="21">
        <v>2811673</v>
      </c>
      <c r="I11" s="21">
        <v>2613590</v>
      </c>
      <c r="J11" s="21">
        <v>5425263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5425263</v>
      </c>
      <c r="X11" s="21">
        <v>1541000</v>
      </c>
      <c r="Y11" s="21">
        <v>3884263</v>
      </c>
      <c r="Z11" s="6">
        <v>252.06</v>
      </c>
      <c r="AA11" s="28">
        <v>28449000</v>
      </c>
    </row>
    <row r="12" spans="1:27" ht="12.75">
      <c r="A12" s="5" t="s">
        <v>38</v>
      </c>
      <c r="B12" s="3"/>
      <c r="C12" s="19"/>
      <c r="D12" s="19"/>
      <c r="E12" s="20">
        <v>500000</v>
      </c>
      <c r="F12" s="21">
        <v>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500000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19788001</v>
      </c>
      <c r="D15" s="16">
        <f>SUM(D16:D18)</f>
        <v>0</v>
      </c>
      <c r="E15" s="17">
        <f t="shared" si="2"/>
        <v>31743799</v>
      </c>
      <c r="F15" s="18">
        <f t="shared" si="2"/>
        <v>31743799</v>
      </c>
      <c r="G15" s="18">
        <f t="shared" si="2"/>
        <v>2279968</v>
      </c>
      <c r="H15" s="18">
        <f t="shared" si="2"/>
        <v>3902780</v>
      </c>
      <c r="I15" s="18">
        <f t="shared" si="2"/>
        <v>4809412</v>
      </c>
      <c r="J15" s="18">
        <f t="shared" si="2"/>
        <v>10992160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10992160</v>
      </c>
      <c r="X15" s="18">
        <f t="shared" si="2"/>
        <v>6666734</v>
      </c>
      <c r="Y15" s="18">
        <f t="shared" si="2"/>
        <v>4325426</v>
      </c>
      <c r="Z15" s="4">
        <f>+IF(X15&lt;&gt;0,+(Y15/X15)*100,0)</f>
        <v>64.88073470457948</v>
      </c>
      <c r="AA15" s="30">
        <f>SUM(AA16:AA18)</f>
        <v>31743799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19788001</v>
      </c>
      <c r="D17" s="19"/>
      <c r="E17" s="20">
        <v>31743799</v>
      </c>
      <c r="F17" s="21">
        <v>31743799</v>
      </c>
      <c r="G17" s="21">
        <v>2279968</v>
      </c>
      <c r="H17" s="21">
        <v>3902780</v>
      </c>
      <c r="I17" s="21">
        <v>4809412</v>
      </c>
      <c r="J17" s="21">
        <v>10992160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10992160</v>
      </c>
      <c r="X17" s="21">
        <v>6666734</v>
      </c>
      <c r="Y17" s="21">
        <v>4325426</v>
      </c>
      <c r="Z17" s="6">
        <v>64.88</v>
      </c>
      <c r="AA17" s="28">
        <v>31743799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3561603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>
        <v>3561603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44017239</v>
      </c>
      <c r="D25" s="51">
        <f>+D5+D9+D15+D19+D24</f>
        <v>0</v>
      </c>
      <c r="E25" s="52">
        <f t="shared" si="4"/>
        <v>81666000</v>
      </c>
      <c r="F25" s="53">
        <f t="shared" si="4"/>
        <v>81666000</v>
      </c>
      <c r="G25" s="53">
        <f t="shared" si="4"/>
        <v>2986500</v>
      </c>
      <c r="H25" s="53">
        <f t="shared" si="4"/>
        <v>7812527</v>
      </c>
      <c r="I25" s="53">
        <f t="shared" si="4"/>
        <v>8528981</v>
      </c>
      <c r="J25" s="53">
        <f t="shared" si="4"/>
        <v>19328008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19328008</v>
      </c>
      <c r="X25" s="53">
        <f t="shared" si="4"/>
        <v>13002820</v>
      </c>
      <c r="Y25" s="53">
        <f t="shared" si="4"/>
        <v>6325188</v>
      </c>
      <c r="Z25" s="54">
        <f>+IF(X25&lt;&gt;0,+(Y25/X25)*100,0)</f>
        <v>48.6447401409848</v>
      </c>
      <c r="AA25" s="55">
        <f>+AA5+AA9+AA15+AA19+AA24</f>
        <v>81666000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33977663</v>
      </c>
      <c r="D28" s="19"/>
      <c r="E28" s="20">
        <v>47918000</v>
      </c>
      <c r="F28" s="21">
        <v>47918000</v>
      </c>
      <c r="G28" s="21">
        <v>82714</v>
      </c>
      <c r="H28" s="21">
        <v>7471413</v>
      </c>
      <c r="I28" s="21">
        <v>6098787</v>
      </c>
      <c r="J28" s="21">
        <v>13652914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13652914</v>
      </c>
      <c r="X28" s="21">
        <v>5846140</v>
      </c>
      <c r="Y28" s="21">
        <v>7806774</v>
      </c>
      <c r="Z28" s="6">
        <v>133.54</v>
      </c>
      <c r="AA28" s="19">
        <v>47918000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33977663</v>
      </c>
      <c r="D32" s="25">
        <f>SUM(D28:D31)</f>
        <v>0</v>
      </c>
      <c r="E32" s="26">
        <f t="shared" si="5"/>
        <v>47918000</v>
      </c>
      <c r="F32" s="27">
        <f t="shared" si="5"/>
        <v>47918000</v>
      </c>
      <c r="G32" s="27">
        <f t="shared" si="5"/>
        <v>82714</v>
      </c>
      <c r="H32" s="27">
        <f t="shared" si="5"/>
        <v>7471413</v>
      </c>
      <c r="I32" s="27">
        <f t="shared" si="5"/>
        <v>6098787</v>
      </c>
      <c r="J32" s="27">
        <f t="shared" si="5"/>
        <v>13652914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13652914</v>
      </c>
      <c r="X32" s="27">
        <f t="shared" si="5"/>
        <v>5846140</v>
      </c>
      <c r="Y32" s="27">
        <f t="shared" si="5"/>
        <v>7806774</v>
      </c>
      <c r="Z32" s="13">
        <f>+IF(X32&lt;&gt;0,+(Y32/X32)*100,0)</f>
        <v>133.53723995662094</v>
      </c>
      <c r="AA32" s="31">
        <f>SUM(AA28:AA31)</f>
        <v>47918000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10039576</v>
      </c>
      <c r="D35" s="19"/>
      <c r="E35" s="20">
        <v>33748000</v>
      </c>
      <c r="F35" s="21">
        <v>33748000</v>
      </c>
      <c r="G35" s="21">
        <v>2903787</v>
      </c>
      <c r="H35" s="21">
        <v>341114</v>
      </c>
      <c r="I35" s="21">
        <v>2430193</v>
      </c>
      <c r="J35" s="21">
        <v>5675094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5675094</v>
      </c>
      <c r="X35" s="21">
        <v>7156680</v>
      </c>
      <c r="Y35" s="21">
        <v>-1481586</v>
      </c>
      <c r="Z35" s="6">
        <v>-20.7</v>
      </c>
      <c r="AA35" s="28">
        <v>33748000</v>
      </c>
    </row>
    <row r="36" spans="1:27" ht="12.75">
      <c r="A36" s="61" t="s">
        <v>64</v>
      </c>
      <c r="B36" s="10"/>
      <c r="C36" s="62">
        <f aca="true" t="shared" si="6" ref="C36:Y36">SUM(C32:C35)</f>
        <v>44017239</v>
      </c>
      <c r="D36" s="62">
        <f>SUM(D32:D35)</f>
        <v>0</v>
      </c>
      <c r="E36" s="63">
        <f t="shared" si="6"/>
        <v>81666000</v>
      </c>
      <c r="F36" s="64">
        <f t="shared" si="6"/>
        <v>81666000</v>
      </c>
      <c r="G36" s="64">
        <f t="shared" si="6"/>
        <v>2986501</v>
      </c>
      <c r="H36" s="64">
        <f t="shared" si="6"/>
        <v>7812527</v>
      </c>
      <c r="I36" s="64">
        <f t="shared" si="6"/>
        <v>8528980</v>
      </c>
      <c r="J36" s="64">
        <f t="shared" si="6"/>
        <v>19328008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19328008</v>
      </c>
      <c r="X36" s="64">
        <f t="shared" si="6"/>
        <v>13002820</v>
      </c>
      <c r="Y36" s="64">
        <f t="shared" si="6"/>
        <v>6325188</v>
      </c>
      <c r="Z36" s="65">
        <f>+IF(X36&lt;&gt;0,+(Y36/X36)*100,0)</f>
        <v>48.6447401409848</v>
      </c>
      <c r="AA36" s="66">
        <f>SUM(AA32:AA35)</f>
        <v>81666000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5416400</v>
      </c>
      <c r="F5" s="18">
        <f t="shared" si="0"/>
        <v>5416400</v>
      </c>
      <c r="G5" s="18">
        <f t="shared" si="0"/>
        <v>11400</v>
      </c>
      <c r="H5" s="18">
        <f t="shared" si="0"/>
        <v>0</v>
      </c>
      <c r="I5" s="18">
        <f t="shared" si="0"/>
        <v>35253</v>
      </c>
      <c r="J5" s="18">
        <f t="shared" si="0"/>
        <v>46653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46653</v>
      </c>
      <c r="X5" s="18">
        <f t="shared" si="0"/>
        <v>0</v>
      </c>
      <c r="Y5" s="18">
        <f t="shared" si="0"/>
        <v>46653</v>
      </c>
      <c r="Z5" s="4">
        <f>+IF(X5&lt;&gt;0,+(Y5/X5)*100,0)</f>
        <v>0</v>
      </c>
      <c r="AA5" s="16">
        <f>SUM(AA6:AA8)</f>
        <v>5416400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500000</v>
      </c>
      <c r="F7" s="24">
        <v>500000</v>
      </c>
      <c r="G7" s="24">
        <v>11400</v>
      </c>
      <c r="H7" s="24"/>
      <c r="I7" s="24">
        <v>35253</v>
      </c>
      <c r="J7" s="24">
        <v>46653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46653</v>
      </c>
      <c r="X7" s="24"/>
      <c r="Y7" s="24">
        <v>46653</v>
      </c>
      <c r="Z7" s="7"/>
      <c r="AA7" s="29">
        <v>500000</v>
      </c>
    </row>
    <row r="8" spans="1:27" ht="12.75">
      <c r="A8" s="5" t="s">
        <v>34</v>
      </c>
      <c r="B8" s="3"/>
      <c r="C8" s="19"/>
      <c r="D8" s="19"/>
      <c r="E8" s="20">
        <v>4916400</v>
      </c>
      <c r="F8" s="21">
        <v>4916400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4916400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2911648</v>
      </c>
      <c r="F9" s="18">
        <f t="shared" si="1"/>
        <v>2911648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1500365</v>
      </c>
      <c r="Y9" s="18">
        <f t="shared" si="1"/>
        <v>-1500365</v>
      </c>
      <c r="Z9" s="4">
        <f>+IF(X9&lt;&gt;0,+(Y9/X9)*100,0)</f>
        <v>-100</v>
      </c>
      <c r="AA9" s="30">
        <f>SUM(AA10:AA14)</f>
        <v>2911648</v>
      </c>
    </row>
    <row r="10" spans="1:27" ht="12.75">
      <c r="A10" s="5" t="s">
        <v>36</v>
      </c>
      <c r="B10" s="3"/>
      <c r="C10" s="19"/>
      <c r="D10" s="19"/>
      <c r="E10" s="20">
        <v>60000</v>
      </c>
      <c r="F10" s="21">
        <v>60000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60000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2851648</v>
      </c>
      <c r="F12" s="21">
        <v>2851648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1500365</v>
      </c>
      <c r="Y12" s="21">
        <v>-1500365</v>
      </c>
      <c r="Z12" s="6">
        <v>-100</v>
      </c>
      <c r="AA12" s="28">
        <v>2851648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440956207</v>
      </c>
      <c r="F19" s="18">
        <f t="shared" si="3"/>
        <v>440956207</v>
      </c>
      <c r="G19" s="18">
        <f t="shared" si="3"/>
        <v>12474659</v>
      </c>
      <c r="H19" s="18">
        <f t="shared" si="3"/>
        <v>38155599</v>
      </c>
      <c r="I19" s="18">
        <f t="shared" si="3"/>
        <v>17206716</v>
      </c>
      <c r="J19" s="18">
        <f t="shared" si="3"/>
        <v>67836974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67836974</v>
      </c>
      <c r="X19" s="18">
        <f t="shared" si="3"/>
        <v>90855341</v>
      </c>
      <c r="Y19" s="18">
        <f t="shared" si="3"/>
        <v>-23018367</v>
      </c>
      <c r="Z19" s="4">
        <f>+IF(X19&lt;&gt;0,+(Y19/X19)*100,0)</f>
        <v>-25.33518310167368</v>
      </c>
      <c r="AA19" s="30">
        <f>SUM(AA20:AA23)</f>
        <v>440956207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409373836</v>
      </c>
      <c r="F21" s="21">
        <v>409373836</v>
      </c>
      <c r="G21" s="21">
        <v>12474659</v>
      </c>
      <c r="H21" s="21">
        <v>36357949</v>
      </c>
      <c r="I21" s="21">
        <v>16349511</v>
      </c>
      <c r="J21" s="21">
        <v>65182119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65182119</v>
      </c>
      <c r="X21" s="21">
        <v>72855341</v>
      </c>
      <c r="Y21" s="21">
        <v>-7673222</v>
      </c>
      <c r="Z21" s="6">
        <v>-10.53</v>
      </c>
      <c r="AA21" s="28">
        <v>409373836</v>
      </c>
    </row>
    <row r="22" spans="1:27" ht="12.75">
      <c r="A22" s="5" t="s">
        <v>48</v>
      </c>
      <c r="B22" s="3"/>
      <c r="C22" s="22"/>
      <c r="D22" s="22"/>
      <c r="E22" s="23">
        <v>31582371</v>
      </c>
      <c r="F22" s="24">
        <v>31582371</v>
      </c>
      <c r="G22" s="24"/>
      <c r="H22" s="24">
        <v>1797650</v>
      </c>
      <c r="I22" s="24">
        <v>857205</v>
      </c>
      <c r="J22" s="24">
        <v>2654855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2654855</v>
      </c>
      <c r="X22" s="24">
        <v>18000000</v>
      </c>
      <c r="Y22" s="24">
        <v>-15345145</v>
      </c>
      <c r="Z22" s="7">
        <v>-85.25</v>
      </c>
      <c r="AA22" s="29">
        <v>31582371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449284255</v>
      </c>
      <c r="F25" s="53">
        <f t="shared" si="4"/>
        <v>449284255</v>
      </c>
      <c r="G25" s="53">
        <f t="shared" si="4"/>
        <v>12486059</v>
      </c>
      <c r="H25" s="53">
        <f t="shared" si="4"/>
        <v>38155599</v>
      </c>
      <c r="I25" s="53">
        <f t="shared" si="4"/>
        <v>17241969</v>
      </c>
      <c r="J25" s="53">
        <f t="shared" si="4"/>
        <v>67883627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67883627</v>
      </c>
      <c r="X25" s="53">
        <f t="shared" si="4"/>
        <v>92355706</v>
      </c>
      <c r="Y25" s="53">
        <f t="shared" si="4"/>
        <v>-24472079</v>
      </c>
      <c r="Z25" s="54">
        <f>+IF(X25&lt;&gt;0,+(Y25/X25)*100,0)</f>
        <v>-26.497636215351978</v>
      </c>
      <c r="AA25" s="55">
        <f>+AA5+AA9+AA15+AA19+AA24</f>
        <v>449284255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440956207</v>
      </c>
      <c r="F28" s="21">
        <v>440956207</v>
      </c>
      <c r="G28" s="21">
        <v>12474659</v>
      </c>
      <c r="H28" s="21">
        <v>38155599</v>
      </c>
      <c r="I28" s="21">
        <v>17206716</v>
      </c>
      <c r="J28" s="21">
        <v>67836974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67836974</v>
      </c>
      <c r="X28" s="21">
        <v>148304000</v>
      </c>
      <c r="Y28" s="21">
        <v>-80467026</v>
      </c>
      <c r="Z28" s="6">
        <v>-54.26</v>
      </c>
      <c r="AA28" s="19">
        <v>440956207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440956207</v>
      </c>
      <c r="F32" s="27">
        <f t="shared" si="5"/>
        <v>440956207</v>
      </c>
      <c r="G32" s="27">
        <f t="shared" si="5"/>
        <v>12474659</v>
      </c>
      <c r="H32" s="27">
        <f t="shared" si="5"/>
        <v>38155599</v>
      </c>
      <c r="I32" s="27">
        <f t="shared" si="5"/>
        <v>17206716</v>
      </c>
      <c r="J32" s="27">
        <f t="shared" si="5"/>
        <v>67836974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67836974</v>
      </c>
      <c r="X32" s="27">
        <f t="shared" si="5"/>
        <v>148304000</v>
      </c>
      <c r="Y32" s="27">
        <f t="shared" si="5"/>
        <v>-80467026</v>
      </c>
      <c r="Z32" s="13">
        <f>+IF(X32&lt;&gt;0,+(Y32/X32)*100,0)</f>
        <v>-54.25816296256338</v>
      </c>
      <c r="AA32" s="31">
        <f>SUM(AA28:AA31)</f>
        <v>440956207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8328048</v>
      </c>
      <c r="F35" s="21">
        <v>8328048</v>
      </c>
      <c r="G35" s="21">
        <v>11400</v>
      </c>
      <c r="H35" s="21"/>
      <c r="I35" s="21">
        <v>35253</v>
      </c>
      <c r="J35" s="21">
        <v>46653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46653</v>
      </c>
      <c r="X35" s="21">
        <v>4581498</v>
      </c>
      <c r="Y35" s="21">
        <v>-4534845</v>
      </c>
      <c r="Z35" s="6">
        <v>-98.98</v>
      </c>
      <c r="AA35" s="28">
        <v>8328048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449284255</v>
      </c>
      <c r="F36" s="64">
        <f t="shared" si="6"/>
        <v>449284255</v>
      </c>
      <c r="G36" s="64">
        <f t="shared" si="6"/>
        <v>12486059</v>
      </c>
      <c r="H36" s="64">
        <f t="shared" si="6"/>
        <v>38155599</v>
      </c>
      <c r="I36" s="64">
        <f t="shared" si="6"/>
        <v>17241969</v>
      </c>
      <c r="J36" s="64">
        <f t="shared" si="6"/>
        <v>67883627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67883627</v>
      </c>
      <c r="X36" s="64">
        <f t="shared" si="6"/>
        <v>152885498</v>
      </c>
      <c r="Y36" s="64">
        <f t="shared" si="6"/>
        <v>-85001871</v>
      </c>
      <c r="Z36" s="65">
        <f>+IF(X36&lt;&gt;0,+(Y36/X36)*100,0)</f>
        <v>-55.59838710143718</v>
      </c>
      <c r="AA36" s="66">
        <f>SUM(AA32:AA35)</f>
        <v>449284255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1250000</v>
      </c>
      <c r="F5" s="18">
        <f t="shared" si="0"/>
        <v>1250000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1250000</v>
      </c>
    </row>
    <row r="6" spans="1:27" ht="12.75">
      <c r="A6" s="5" t="s">
        <v>32</v>
      </c>
      <c r="B6" s="3"/>
      <c r="C6" s="19"/>
      <c r="D6" s="19"/>
      <c r="E6" s="20">
        <v>1250000</v>
      </c>
      <c r="F6" s="21">
        <v>1250000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1250000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15728000</v>
      </c>
      <c r="F9" s="18">
        <f t="shared" si="1"/>
        <v>15728000</v>
      </c>
      <c r="G9" s="18">
        <f t="shared" si="1"/>
        <v>0</v>
      </c>
      <c r="H9" s="18">
        <f t="shared" si="1"/>
        <v>300890</v>
      </c>
      <c r="I9" s="18">
        <f t="shared" si="1"/>
        <v>947490</v>
      </c>
      <c r="J9" s="18">
        <f t="shared" si="1"/>
        <v>1248380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1248380</v>
      </c>
      <c r="X9" s="18">
        <f t="shared" si="1"/>
        <v>0</v>
      </c>
      <c r="Y9" s="18">
        <f t="shared" si="1"/>
        <v>1248380</v>
      </c>
      <c r="Z9" s="4">
        <f>+IF(X9&lt;&gt;0,+(Y9/X9)*100,0)</f>
        <v>0</v>
      </c>
      <c r="AA9" s="30">
        <f>SUM(AA10:AA14)</f>
        <v>15728000</v>
      </c>
    </row>
    <row r="10" spans="1:27" ht="12.75">
      <c r="A10" s="5" t="s">
        <v>36</v>
      </c>
      <c r="B10" s="3"/>
      <c r="C10" s="19"/>
      <c r="D10" s="19"/>
      <c r="E10" s="20">
        <v>9120000</v>
      </c>
      <c r="F10" s="21">
        <v>9120000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9120000</v>
      </c>
    </row>
    <row r="11" spans="1:27" ht="12.75">
      <c r="A11" s="5" t="s">
        <v>37</v>
      </c>
      <c r="B11" s="3"/>
      <c r="C11" s="19"/>
      <c r="D11" s="19"/>
      <c r="E11" s="20">
        <v>6608000</v>
      </c>
      <c r="F11" s="21">
        <v>6608000</v>
      </c>
      <c r="G11" s="21"/>
      <c r="H11" s="21">
        <v>300890</v>
      </c>
      <c r="I11" s="21">
        <v>947490</v>
      </c>
      <c r="J11" s="21">
        <v>1248380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1248380</v>
      </c>
      <c r="X11" s="21"/>
      <c r="Y11" s="21">
        <v>1248380</v>
      </c>
      <c r="Z11" s="6"/>
      <c r="AA11" s="28">
        <v>6608000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20086000</v>
      </c>
      <c r="F15" s="18">
        <f t="shared" si="2"/>
        <v>20086000</v>
      </c>
      <c r="G15" s="18">
        <f t="shared" si="2"/>
        <v>60699</v>
      </c>
      <c r="H15" s="18">
        <f t="shared" si="2"/>
        <v>84360</v>
      </c>
      <c r="I15" s="18">
        <f t="shared" si="2"/>
        <v>60269</v>
      </c>
      <c r="J15" s="18">
        <f t="shared" si="2"/>
        <v>205328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205328</v>
      </c>
      <c r="X15" s="18">
        <f t="shared" si="2"/>
        <v>0</v>
      </c>
      <c r="Y15" s="18">
        <f t="shared" si="2"/>
        <v>205328</v>
      </c>
      <c r="Z15" s="4">
        <f>+IF(X15&lt;&gt;0,+(Y15/X15)*100,0)</f>
        <v>0</v>
      </c>
      <c r="AA15" s="30">
        <f>SUM(AA16:AA18)</f>
        <v>20086000</v>
      </c>
    </row>
    <row r="16" spans="1:27" ht="12.75">
      <c r="A16" s="5" t="s">
        <v>42</v>
      </c>
      <c r="B16" s="3"/>
      <c r="C16" s="19"/>
      <c r="D16" s="19"/>
      <c r="E16" s="20">
        <v>2530000</v>
      </c>
      <c r="F16" s="21">
        <v>2530000</v>
      </c>
      <c r="G16" s="21">
        <v>60699</v>
      </c>
      <c r="H16" s="21">
        <v>84360</v>
      </c>
      <c r="I16" s="21">
        <v>60269</v>
      </c>
      <c r="J16" s="21">
        <v>205328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205328</v>
      </c>
      <c r="X16" s="21"/>
      <c r="Y16" s="21">
        <v>205328</v>
      </c>
      <c r="Z16" s="6"/>
      <c r="AA16" s="28">
        <v>2530000</v>
      </c>
    </row>
    <row r="17" spans="1:27" ht="12.75">
      <c r="A17" s="5" t="s">
        <v>43</v>
      </c>
      <c r="B17" s="3"/>
      <c r="C17" s="19"/>
      <c r="D17" s="19"/>
      <c r="E17" s="20">
        <v>17556000</v>
      </c>
      <c r="F17" s="21">
        <v>17556000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17556000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3000000</v>
      </c>
      <c r="F19" s="18">
        <f t="shared" si="3"/>
        <v>3000000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3000000</v>
      </c>
    </row>
    <row r="20" spans="1:27" ht="12.75">
      <c r="A20" s="5" t="s">
        <v>46</v>
      </c>
      <c r="B20" s="3"/>
      <c r="C20" s="19"/>
      <c r="D20" s="19"/>
      <c r="E20" s="20">
        <v>3000000</v>
      </c>
      <c r="F20" s="21">
        <v>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40064000</v>
      </c>
      <c r="F25" s="53">
        <f t="shared" si="4"/>
        <v>40064000</v>
      </c>
      <c r="G25" s="53">
        <f t="shared" si="4"/>
        <v>60699</v>
      </c>
      <c r="H25" s="53">
        <f t="shared" si="4"/>
        <v>385250</v>
      </c>
      <c r="I25" s="53">
        <f t="shared" si="4"/>
        <v>1007759</v>
      </c>
      <c r="J25" s="53">
        <f t="shared" si="4"/>
        <v>1453708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1453708</v>
      </c>
      <c r="X25" s="53">
        <f t="shared" si="4"/>
        <v>0</v>
      </c>
      <c r="Y25" s="53">
        <f t="shared" si="4"/>
        <v>1453708</v>
      </c>
      <c r="Z25" s="54">
        <f>+IF(X25&lt;&gt;0,+(Y25/X25)*100,0)</f>
        <v>0</v>
      </c>
      <c r="AA25" s="55">
        <f>+AA5+AA9+AA15+AA19+AA24</f>
        <v>40064000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/>
      <c r="D28" s="19"/>
      <c r="E28" s="20">
        <v>38814000</v>
      </c>
      <c r="F28" s="21">
        <v>38814000</v>
      </c>
      <c r="G28" s="21">
        <v>60699</v>
      </c>
      <c r="H28" s="21">
        <v>385250</v>
      </c>
      <c r="I28" s="21">
        <v>1007759</v>
      </c>
      <c r="J28" s="21">
        <v>1453708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1453708</v>
      </c>
      <c r="X28" s="21"/>
      <c r="Y28" s="21">
        <v>1453708</v>
      </c>
      <c r="Z28" s="6"/>
      <c r="AA28" s="19">
        <v>38814000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38814000</v>
      </c>
      <c r="F32" s="27">
        <f t="shared" si="5"/>
        <v>38814000</v>
      </c>
      <c r="G32" s="27">
        <f t="shared" si="5"/>
        <v>60699</v>
      </c>
      <c r="H32" s="27">
        <f t="shared" si="5"/>
        <v>385250</v>
      </c>
      <c r="I32" s="27">
        <f t="shared" si="5"/>
        <v>1007759</v>
      </c>
      <c r="J32" s="27">
        <f t="shared" si="5"/>
        <v>1453708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1453708</v>
      </c>
      <c r="X32" s="27">
        <f t="shared" si="5"/>
        <v>0</v>
      </c>
      <c r="Y32" s="27">
        <f t="shared" si="5"/>
        <v>1453708</v>
      </c>
      <c r="Z32" s="13">
        <f>+IF(X32&lt;&gt;0,+(Y32/X32)*100,0)</f>
        <v>0</v>
      </c>
      <c r="AA32" s="31">
        <f>SUM(AA28:AA31)</f>
        <v>38814000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/>
      <c r="D35" s="19"/>
      <c r="E35" s="20">
        <v>1250000</v>
      </c>
      <c r="F35" s="21">
        <v>1250000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1250000</v>
      </c>
    </row>
    <row r="36" spans="1:27" ht="12.7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40064000</v>
      </c>
      <c r="F36" s="64">
        <f t="shared" si="6"/>
        <v>40064000</v>
      </c>
      <c r="G36" s="64">
        <f t="shared" si="6"/>
        <v>60699</v>
      </c>
      <c r="H36" s="64">
        <f t="shared" si="6"/>
        <v>385250</v>
      </c>
      <c r="I36" s="64">
        <f t="shared" si="6"/>
        <v>1007759</v>
      </c>
      <c r="J36" s="64">
        <f t="shared" si="6"/>
        <v>1453708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1453708</v>
      </c>
      <c r="X36" s="64">
        <f t="shared" si="6"/>
        <v>0</v>
      </c>
      <c r="Y36" s="64">
        <f t="shared" si="6"/>
        <v>1453708</v>
      </c>
      <c r="Z36" s="65">
        <f>+IF(X36&lt;&gt;0,+(Y36/X36)*100,0)</f>
        <v>0</v>
      </c>
      <c r="AA36" s="66">
        <f>SUM(AA32:AA35)</f>
        <v>40064000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9459101</v>
      </c>
      <c r="D5" s="16">
        <f>SUM(D6:D8)</f>
        <v>0</v>
      </c>
      <c r="E5" s="17">
        <f t="shared" si="0"/>
        <v>2980000</v>
      </c>
      <c r="F5" s="18">
        <f t="shared" si="0"/>
        <v>2980000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2980000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4381613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5077488</v>
      </c>
      <c r="D8" s="19"/>
      <c r="E8" s="20">
        <v>2980000</v>
      </c>
      <c r="F8" s="21">
        <v>2980000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2980000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33050000</v>
      </c>
      <c r="F9" s="18">
        <f t="shared" si="1"/>
        <v>33050000</v>
      </c>
      <c r="G9" s="18">
        <f t="shared" si="1"/>
        <v>928580</v>
      </c>
      <c r="H9" s="18">
        <f t="shared" si="1"/>
        <v>0</v>
      </c>
      <c r="I9" s="18">
        <f t="shared" si="1"/>
        <v>3093752</v>
      </c>
      <c r="J9" s="18">
        <f t="shared" si="1"/>
        <v>4022332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4022332</v>
      </c>
      <c r="X9" s="18">
        <f t="shared" si="1"/>
        <v>6500000</v>
      </c>
      <c r="Y9" s="18">
        <f t="shared" si="1"/>
        <v>-2477668</v>
      </c>
      <c r="Z9" s="4">
        <f>+IF(X9&lt;&gt;0,+(Y9/X9)*100,0)</f>
        <v>-38.11796923076923</v>
      </c>
      <c r="AA9" s="30">
        <f>SUM(AA10:AA14)</f>
        <v>33050000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21500000</v>
      </c>
      <c r="F11" s="21">
        <v>21500000</v>
      </c>
      <c r="G11" s="21">
        <v>928580</v>
      </c>
      <c r="H11" s="21"/>
      <c r="I11" s="21">
        <v>3074852</v>
      </c>
      <c r="J11" s="21">
        <v>4003432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4003432</v>
      </c>
      <c r="X11" s="21">
        <v>1500000</v>
      </c>
      <c r="Y11" s="21">
        <v>2503432</v>
      </c>
      <c r="Z11" s="6">
        <v>166.9</v>
      </c>
      <c r="AA11" s="28">
        <v>21500000</v>
      </c>
    </row>
    <row r="12" spans="1:27" ht="12.75">
      <c r="A12" s="5" t="s">
        <v>38</v>
      </c>
      <c r="B12" s="3"/>
      <c r="C12" s="19"/>
      <c r="D12" s="19"/>
      <c r="E12" s="20">
        <v>1500000</v>
      </c>
      <c r="F12" s="21">
        <v>1500000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500000</v>
      </c>
      <c r="Y12" s="21">
        <v>-500000</v>
      </c>
      <c r="Z12" s="6">
        <v>-100</v>
      </c>
      <c r="AA12" s="28">
        <v>1500000</v>
      </c>
    </row>
    <row r="13" spans="1:27" ht="12.75">
      <c r="A13" s="5" t="s">
        <v>39</v>
      </c>
      <c r="B13" s="3"/>
      <c r="C13" s="19"/>
      <c r="D13" s="19"/>
      <c r="E13" s="20">
        <v>10050000</v>
      </c>
      <c r="F13" s="21">
        <v>10050000</v>
      </c>
      <c r="G13" s="21"/>
      <c r="H13" s="21"/>
      <c r="I13" s="21">
        <v>18900</v>
      </c>
      <c r="J13" s="21">
        <v>18900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18900</v>
      </c>
      <c r="X13" s="21">
        <v>1500000</v>
      </c>
      <c r="Y13" s="21">
        <v>-1481100</v>
      </c>
      <c r="Z13" s="6">
        <v>-98.74</v>
      </c>
      <c r="AA13" s="28">
        <v>10050000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3000000</v>
      </c>
      <c r="Y14" s="24">
        <v>-3000000</v>
      </c>
      <c r="Z14" s="7">
        <v>-100</v>
      </c>
      <c r="AA14" s="29"/>
    </row>
    <row r="15" spans="1:27" ht="12.75">
      <c r="A15" s="2" t="s">
        <v>41</v>
      </c>
      <c r="B15" s="8"/>
      <c r="C15" s="16">
        <f aca="true" t="shared" si="2" ref="C15:Y15">SUM(C16:C18)</f>
        <v>252799866</v>
      </c>
      <c r="D15" s="16">
        <f>SUM(D16:D18)</f>
        <v>0</v>
      </c>
      <c r="E15" s="17">
        <f t="shared" si="2"/>
        <v>159100000</v>
      </c>
      <c r="F15" s="18">
        <f t="shared" si="2"/>
        <v>159100000</v>
      </c>
      <c r="G15" s="18">
        <f t="shared" si="2"/>
        <v>6711841</v>
      </c>
      <c r="H15" s="18">
        <f t="shared" si="2"/>
        <v>8141454</v>
      </c>
      <c r="I15" s="18">
        <f t="shared" si="2"/>
        <v>21056691</v>
      </c>
      <c r="J15" s="18">
        <f t="shared" si="2"/>
        <v>35909986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35909986</v>
      </c>
      <c r="X15" s="18">
        <f t="shared" si="2"/>
        <v>22000000</v>
      </c>
      <c r="Y15" s="18">
        <f t="shared" si="2"/>
        <v>13909986</v>
      </c>
      <c r="Z15" s="4">
        <f>+IF(X15&lt;&gt;0,+(Y15/X15)*100,0)</f>
        <v>63.227209090909085</v>
      </c>
      <c r="AA15" s="30">
        <f>SUM(AA16:AA18)</f>
        <v>159100000</v>
      </c>
    </row>
    <row r="16" spans="1:27" ht="12.75">
      <c r="A16" s="5" t="s">
        <v>42</v>
      </c>
      <c r="B16" s="3"/>
      <c r="C16" s="19"/>
      <c r="D16" s="19"/>
      <c r="E16" s="20">
        <v>3100000</v>
      </c>
      <c r="F16" s="21">
        <v>3100000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3100000</v>
      </c>
    </row>
    <row r="17" spans="1:27" ht="12.75">
      <c r="A17" s="5" t="s">
        <v>43</v>
      </c>
      <c r="B17" s="3"/>
      <c r="C17" s="19">
        <v>252799866</v>
      </c>
      <c r="D17" s="19"/>
      <c r="E17" s="20">
        <v>156000000</v>
      </c>
      <c r="F17" s="21">
        <v>156000000</v>
      </c>
      <c r="G17" s="21">
        <v>6711841</v>
      </c>
      <c r="H17" s="21">
        <v>8141454</v>
      </c>
      <c r="I17" s="21">
        <v>21056691</v>
      </c>
      <c r="J17" s="21">
        <v>35909986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35909986</v>
      </c>
      <c r="X17" s="21">
        <v>22000000</v>
      </c>
      <c r="Y17" s="21">
        <v>13909986</v>
      </c>
      <c r="Z17" s="6">
        <v>63.23</v>
      </c>
      <c r="AA17" s="28">
        <v>156000000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6900000</v>
      </c>
      <c r="F19" s="18">
        <f t="shared" si="3"/>
        <v>6900000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1000000</v>
      </c>
      <c r="Y19" s="18">
        <f t="shared" si="3"/>
        <v>-1000000</v>
      </c>
      <c r="Z19" s="4">
        <f>+IF(X19&lt;&gt;0,+(Y19/X19)*100,0)</f>
        <v>-100</v>
      </c>
      <c r="AA19" s="30">
        <f>SUM(AA20:AA23)</f>
        <v>6900000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6900000</v>
      </c>
      <c r="F23" s="21">
        <v>6900000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1000000</v>
      </c>
      <c r="Y23" s="21">
        <v>-1000000</v>
      </c>
      <c r="Z23" s="6">
        <v>-100</v>
      </c>
      <c r="AA23" s="28">
        <v>6900000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262258967</v>
      </c>
      <c r="D25" s="51">
        <f>+D5+D9+D15+D19+D24</f>
        <v>0</v>
      </c>
      <c r="E25" s="52">
        <f t="shared" si="4"/>
        <v>202030000</v>
      </c>
      <c r="F25" s="53">
        <f t="shared" si="4"/>
        <v>202030000</v>
      </c>
      <c r="G25" s="53">
        <f t="shared" si="4"/>
        <v>7640421</v>
      </c>
      <c r="H25" s="53">
        <f t="shared" si="4"/>
        <v>8141454</v>
      </c>
      <c r="I25" s="53">
        <f t="shared" si="4"/>
        <v>24150443</v>
      </c>
      <c r="J25" s="53">
        <f t="shared" si="4"/>
        <v>39932318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39932318</v>
      </c>
      <c r="X25" s="53">
        <f t="shared" si="4"/>
        <v>29500000</v>
      </c>
      <c r="Y25" s="53">
        <f t="shared" si="4"/>
        <v>10432318</v>
      </c>
      <c r="Z25" s="54">
        <f>+IF(X25&lt;&gt;0,+(Y25/X25)*100,0)</f>
        <v>35.36378983050847</v>
      </c>
      <c r="AA25" s="55">
        <f>+AA5+AA9+AA15+AA19+AA24</f>
        <v>202030000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252799866</v>
      </c>
      <c r="D28" s="19"/>
      <c r="E28" s="20">
        <v>110661000</v>
      </c>
      <c r="F28" s="21">
        <v>110661000</v>
      </c>
      <c r="G28" s="21"/>
      <c r="H28" s="21"/>
      <c r="I28" s="21">
        <v>13336110</v>
      </c>
      <c r="J28" s="21">
        <v>13336110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13336110</v>
      </c>
      <c r="X28" s="21">
        <v>47331000</v>
      </c>
      <c r="Y28" s="21">
        <v>-33994890</v>
      </c>
      <c r="Z28" s="6">
        <v>-71.82</v>
      </c>
      <c r="AA28" s="19">
        <v>110661000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252799866</v>
      </c>
      <c r="D32" s="25">
        <f>SUM(D28:D31)</f>
        <v>0</v>
      </c>
      <c r="E32" s="26">
        <f t="shared" si="5"/>
        <v>110661000</v>
      </c>
      <c r="F32" s="27">
        <f t="shared" si="5"/>
        <v>110661000</v>
      </c>
      <c r="G32" s="27">
        <f t="shared" si="5"/>
        <v>0</v>
      </c>
      <c r="H32" s="27">
        <f t="shared" si="5"/>
        <v>0</v>
      </c>
      <c r="I32" s="27">
        <f t="shared" si="5"/>
        <v>13336110</v>
      </c>
      <c r="J32" s="27">
        <f t="shared" si="5"/>
        <v>13336110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13336110</v>
      </c>
      <c r="X32" s="27">
        <f t="shared" si="5"/>
        <v>47331000</v>
      </c>
      <c r="Y32" s="27">
        <f t="shared" si="5"/>
        <v>-33994890</v>
      </c>
      <c r="Z32" s="13">
        <f>+IF(X32&lt;&gt;0,+(Y32/X32)*100,0)</f>
        <v>-71.82373074729036</v>
      </c>
      <c r="AA32" s="31">
        <f>SUM(AA28:AA31)</f>
        <v>110661000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9459101</v>
      </c>
      <c r="D35" s="19"/>
      <c r="E35" s="20">
        <v>91369000</v>
      </c>
      <c r="F35" s="21">
        <v>91369000</v>
      </c>
      <c r="G35" s="21">
        <v>7640421</v>
      </c>
      <c r="H35" s="21">
        <v>8141454</v>
      </c>
      <c r="I35" s="21">
        <v>10814333</v>
      </c>
      <c r="J35" s="21">
        <v>26596208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26596208</v>
      </c>
      <c r="X35" s="21">
        <v>48501000</v>
      </c>
      <c r="Y35" s="21">
        <v>-21904792</v>
      </c>
      <c r="Z35" s="6">
        <v>-45.16</v>
      </c>
      <c r="AA35" s="28">
        <v>91369000</v>
      </c>
    </row>
    <row r="36" spans="1:27" ht="12.75">
      <c r="A36" s="61" t="s">
        <v>64</v>
      </c>
      <c r="B36" s="10"/>
      <c r="C36" s="62">
        <f aca="true" t="shared" si="6" ref="C36:Y36">SUM(C32:C35)</f>
        <v>262258967</v>
      </c>
      <c r="D36" s="62">
        <f>SUM(D32:D35)</f>
        <v>0</v>
      </c>
      <c r="E36" s="63">
        <f t="shared" si="6"/>
        <v>202030000</v>
      </c>
      <c r="F36" s="64">
        <f t="shared" si="6"/>
        <v>202030000</v>
      </c>
      <c r="G36" s="64">
        <f t="shared" si="6"/>
        <v>7640421</v>
      </c>
      <c r="H36" s="64">
        <f t="shared" si="6"/>
        <v>8141454</v>
      </c>
      <c r="I36" s="64">
        <f t="shared" si="6"/>
        <v>24150443</v>
      </c>
      <c r="J36" s="64">
        <f t="shared" si="6"/>
        <v>39932318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39932318</v>
      </c>
      <c r="X36" s="64">
        <f t="shared" si="6"/>
        <v>95832000</v>
      </c>
      <c r="Y36" s="64">
        <f t="shared" si="6"/>
        <v>-55899682</v>
      </c>
      <c r="Z36" s="65">
        <f>+IF(X36&lt;&gt;0,+(Y36/X36)*100,0)</f>
        <v>-58.33091451707154</v>
      </c>
      <c r="AA36" s="66">
        <f>SUM(AA32:AA35)</f>
        <v>202030000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97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2.7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2.75">
      <c r="A5" s="2" t="s">
        <v>31</v>
      </c>
      <c r="B5" s="3"/>
      <c r="C5" s="16">
        <f aca="true" t="shared" si="0" ref="C5:Y5">SUM(C6:C8)</f>
        <v>19023000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136064</v>
      </c>
      <c r="I5" s="18">
        <f t="shared" si="0"/>
        <v>3278776</v>
      </c>
      <c r="J5" s="18">
        <f t="shared" si="0"/>
        <v>3414840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3414840</v>
      </c>
      <c r="X5" s="18">
        <f t="shared" si="0"/>
        <v>2443397</v>
      </c>
      <c r="Y5" s="18">
        <f t="shared" si="0"/>
        <v>971443</v>
      </c>
      <c r="Z5" s="4">
        <f>+IF(X5&lt;&gt;0,+(Y5/X5)*100,0)</f>
        <v>39.75788625425995</v>
      </c>
      <c r="AA5" s="16">
        <f>SUM(AA6:AA8)</f>
        <v>0</v>
      </c>
    </row>
    <row r="6" spans="1:27" ht="12.75">
      <c r="A6" s="5" t="s">
        <v>32</v>
      </c>
      <c r="B6" s="3"/>
      <c r="C6" s="19">
        <v>18537000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1056777</v>
      </c>
      <c r="Y6" s="21">
        <v>-1056777</v>
      </c>
      <c r="Z6" s="6">
        <v>-100</v>
      </c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>
        <v>3111906</v>
      </c>
      <c r="J7" s="24">
        <v>3111906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3111906</v>
      </c>
      <c r="X7" s="24">
        <v>746149</v>
      </c>
      <c r="Y7" s="24">
        <v>2365757</v>
      </c>
      <c r="Z7" s="7">
        <v>317.06</v>
      </c>
      <c r="AA7" s="29"/>
    </row>
    <row r="8" spans="1:27" ht="12.75">
      <c r="A8" s="5" t="s">
        <v>34</v>
      </c>
      <c r="B8" s="3"/>
      <c r="C8" s="19">
        <v>486000</v>
      </c>
      <c r="D8" s="19"/>
      <c r="E8" s="20"/>
      <c r="F8" s="21"/>
      <c r="G8" s="21"/>
      <c r="H8" s="21">
        <v>136064</v>
      </c>
      <c r="I8" s="21">
        <v>166870</v>
      </c>
      <c r="J8" s="21">
        <v>302934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302934</v>
      </c>
      <c r="X8" s="21">
        <v>640471</v>
      </c>
      <c r="Y8" s="21">
        <v>-337537</v>
      </c>
      <c r="Z8" s="6">
        <v>-52.7</v>
      </c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17880000</v>
      </c>
      <c r="F9" s="18">
        <f t="shared" si="1"/>
        <v>17880000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1697249</v>
      </c>
      <c r="Y9" s="18">
        <f t="shared" si="1"/>
        <v>-1697249</v>
      </c>
      <c r="Z9" s="4">
        <f>+IF(X9&lt;&gt;0,+(Y9/X9)*100,0)</f>
        <v>-100</v>
      </c>
      <c r="AA9" s="30">
        <f>SUM(AA10:AA14)</f>
        <v>17880000</v>
      </c>
    </row>
    <row r="10" spans="1:27" ht="12.75">
      <c r="A10" s="5" t="s">
        <v>36</v>
      </c>
      <c r="B10" s="3"/>
      <c r="C10" s="19"/>
      <c r="D10" s="19"/>
      <c r="E10" s="20">
        <v>17880000</v>
      </c>
      <c r="F10" s="21">
        <v>17880000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1697249</v>
      </c>
      <c r="Y10" s="21">
        <v>-1697249</v>
      </c>
      <c r="Z10" s="6">
        <v>-100</v>
      </c>
      <c r="AA10" s="28">
        <v>17880000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125033000</v>
      </c>
      <c r="D15" s="16">
        <f>SUM(D16:D18)</f>
        <v>0</v>
      </c>
      <c r="E15" s="17">
        <f t="shared" si="2"/>
        <v>85346000</v>
      </c>
      <c r="F15" s="18">
        <f t="shared" si="2"/>
        <v>85346000</v>
      </c>
      <c r="G15" s="18">
        <f t="shared" si="2"/>
        <v>5943107</v>
      </c>
      <c r="H15" s="18">
        <f t="shared" si="2"/>
        <v>3732164</v>
      </c>
      <c r="I15" s="18">
        <f t="shared" si="2"/>
        <v>2840754</v>
      </c>
      <c r="J15" s="18">
        <f t="shared" si="2"/>
        <v>12516025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12516025</v>
      </c>
      <c r="X15" s="18">
        <f t="shared" si="2"/>
        <v>22403506</v>
      </c>
      <c r="Y15" s="18">
        <f t="shared" si="2"/>
        <v>-9887481</v>
      </c>
      <c r="Z15" s="4">
        <f>+IF(X15&lt;&gt;0,+(Y15/X15)*100,0)</f>
        <v>-44.1336324769882</v>
      </c>
      <c r="AA15" s="30">
        <f>SUM(AA16:AA18)</f>
        <v>85346000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1800</v>
      </c>
      <c r="H16" s="21"/>
      <c r="I16" s="21"/>
      <c r="J16" s="21">
        <v>1800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1800</v>
      </c>
      <c r="X16" s="21">
        <v>416306</v>
      </c>
      <c r="Y16" s="21">
        <v>-414506</v>
      </c>
      <c r="Z16" s="6">
        <v>-99.57</v>
      </c>
      <c r="AA16" s="28"/>
    </row>
    <row r="17" spans="1:27" ht="12.75">
      <c r="A17" s="5" t="s">
        <v>43</v>
      </c>
      <c r="B17" s="3"/>
      <c r="C17" s="19">
        <v>125033000</v>
      </c>
      <c r="D17" s="19"/>
      <c r="E17" s="20">
        <v>85346000</v>
      </c>
      <c r="F17" s="21">
        <v>85346000</v>
      </c>
      <c r="G17" s="21">
        <v>5941307</v>
      </c>
      <c r="H17" s="21">
        <v>3732164</v>
      </c>
      <c r="I17" s="21">
        <v>2840754</v>
      </c>
      <c r="J17" s="21">
        <v>12514225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12514225</v>
      </c>
      <c r="X17" s="21">
        <v>21987200</v>
      </c>
      <c r="Y17" s="21">
        <v>-9472975</v>
      </c>
      <c r="Z17" s="6">
        <v>-43.08</v>
      </c>
      <c r="AA17" s="28">
        <v>85346000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23178000</v>
      </c>
      <c r="D19" s="16">
        <f>SUM(D20:D23)</f>
        <v>0</v>
      </c>
      <c r="E19" s="17">
        <f t="shared" si="3"/>
        <v>37050000</v>
      </c>
      <c r="F19" s="18">
        <f t="shared" si="3"/>
        <v>37050000</v>
      </c>
      <c r="G19" s="18">
        <f t="shared" si="3"/>
        <v>4670978</v>
      </c>
      <c r="H19" s="18">
        <f t="shared" si="3"/>
        <v>753510</v>
      </c>
      <c r="I19" s="18">
        <f t="shared" si="3"/>
        <v>4273882</v>
      </c>
      <c r="J19" s="18">
        <f t="shared" si="3"/>
        <v>9698370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9698370</v>
      </c>
      <c r="X19" s="18">
        <f t="shared" si="3"/>
        <v>9856852</v>
      </c>
      <c r="Y19" s="18">
        <f t="shared" si="3"/>
        <v>-158482</v>
      </c>
      <c r="Z19" s="4">
        <f>+IF(X19&lt;&gt;0,+(Y19/X19)*100,0)</f>
        <v>-1.6078358486056197</v>
      </c>
      <c r="AA19" s="30">
        <f>SUM(AA20:AA23)</f>
        <v>37050000</v>
      </c>
    </row>
    <row r="20" spans="1:27" ht="12.75">
      <c r="A20" s="5" t="s">
        <v>46</v>
      </c>
      <c r="B20" s="3"/>
      <c r="C20" s="19">
        <v>23178000</v>
      </c>
      <c r="D20" s="19"/>
      <c r="E20" s="20">
        <v>37050000</v>
      </c>
      <c r="F20" s="21">
        <v>37050000</v>
      </c>
      <c r="G20" s="21">
        <v>4670978</v>
      </c>
      <c r="H20" s="21">
        <v>753510</v>
      </c>
      <c r="I20" s="21">
        <v>4273882</v>
      </c>
      <c r="J20" s="21">
        <v>9698370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9698370</v>
      </c>
      <c r="X20" s="21">
        <v>9856852</v>
      </c>
      <c r="Y20" s="21">
        <v>-158482</v>
      </c>
      <c r="Z20" s="6">
        <v>-1.61</v>
      </c>
      <c r="AA20" s="28">
        <v>37050000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1">
        <f aca="true" t="shared" si="4" ref="C25:Y25">+C5+C9+C15+C19+C24</f>
        <v>167234000</v>
      </c>
      <c r="D25" s="51">
        <f>+D5+D9+D15+D19+D24</f>
        <v>0</v>
      </c>
      <c r="E25" s="52">
        <f t="shared" si="4"/>
        <v>140276000</v>
      </c>
      <c r="F25" s="53">
        <f t="shared" si="4"/>
        <v>140276000</v>
      </c>
      <c r="G25" s="53">
        <f t="shared" si="4"/>
        <v>10614085</v>
      </c>
      <c r="H25" s="53">
        <f t="shared" si="4"/>
        <v>4621738</v>
      </c>
      <c r="I25" s="53">
        <f t="shared" si="4"/>
        <v>10393412</v>
      </c>
      <c r="J25" s="53">
        <f t="shared" si="4"/>
        <v>25629235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25629235</v>
      </c>
      <c r="X25" s="53">
        <f t="shared" si="4"/>
        <v>36401004</v>
      </c>
      <c r="Y25" s="53">
        <f t="shared" si="4"/>
        <v>-10771769</v>
      </c>
      <c r="Z25" s="54">
        <f>+IF(X25&lt;&gt;0,+(Y25/X25)*100,0)</f>
        <v>-29.591955760341115</v>
      </c>
      <c r="AA25" s="55">
        <f>+AA5+AA9+AA15+AA19+AA24</f>
        <v>140276000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7" t="s">
        <v>54</v>
      </c>
      <c r="B28" s="3"/>
      <c r="C28" s="19">
        <v>137132000</v>
      </c>
      <c r="D28" s="19"/>
      <c r="E28" s="20">
        <v>101346000</v>
      </c>
      <c r="F28" s="21">
        <v>101346000</v>
      </c>
      <c r="G28" s="21">
        <v>10612285</v>
      </c>
      <c r="H28" s="21">
        <v>4480963</v>
      </c>
      <c r="I28" s="21">
        <v>3072340</v>
      </c>
      <c r="J28" s="21">
        <v>18165588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18165588</v>
      </c>
      <c r="X28" s="21">
        <v>35017640</v>
      </c>
      <c r="Y28" s="21">
        <v>-16852052</v>
      </c>
      <c r="Z28" s="6">
        <v>-48.12</v>
      </c>
      <c r="AA28" s="19">
        <v>101346000</v>
      </c>
    </row>
    <row r="29" spans="1:27" ht="12.7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9" t="s">
        <v>58</v>
      </c>
      <c r="B32" s="3"/>
      <c r="C32" s="25">
        <f aca="true" t="shared" si="5" ref="C32:Y32">SUM(C28:C31)</f>
        <v>137132000</v>
      </c>
      <c r="D32" s="25">
        <f>SUM(D28:D31)</f>
        <v>0</v>
      </c>
      <c r="E32" s="26">
        <f t="shared" si="5"/>
        <v>101346000</v>
      </c>
      <c r="F32" s="27">
        <f t="shared" si="5"/>
        <v>101346000</v>
      </c>
      <c r="G32" s="27">
        <f t="shared" si="5"/>
        <v>10612285</v>
      </c>
      <c r="H32" s="27">
        <f t="shared" si="5"/>
        <v>4480963</v>
      </c>
      <c r="I32" s="27">
        <f t="shared" si="5"/>
        <v>3072340</v>
      </c>
      <c r="J32" s="27">
        <f t="shared" si="5"/>
        <v>18165588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18165588</v>
      </c>
      <c r="X32" s="27">
        <f t="shared" si="5"/>
        <v>35017640</v>
      </c>
      <c r="Y32" s="27">
        <f t="shared" si="5"/>
        <v>-16852052</v>
      </c>
      <c r="Z32" s="13">
        <f>+IF(X32&lt;&gt;0,+(Y32/X32)*100,0)</f>
        <v>-48.12446526950417</v>
      </c>
      <c r="AA32" s="31">
        <f>SUM(AA28:AA31)</f>
        <v>101346000</v>
      </c>
    </row>
    <row r="33" spans="1:27" ht="12.7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60" t="s">
        <v>63</v>
      </c>
      <c r="B35" s="3"/>
      <c r="C35" s="19">
        <v>30102000</v>
      </c>
      <c r="D35" s="19"/>
      <c r="E35" s="20">
        <v>38930000</v>
      </c>
      <c r="F35" s="21">
        <v>38930000</v>
      </c>
      <c r="G35" s="21">
        <v>1800</v>
      </c>
      <c r="H35" s="21">
        <v>140775</v>
      </c>
      <c r="I35" s="21">
        <v>7321072</v>
      </c>
      <c r="J35" s="21">
        <v>7463647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7463647</v>
      </c>
      <c r="X35" s="21">
        <v>10388443</v>
      </c>
      <c r="Y35" s="21">
        <v>-2924796</v>
      </c>
      <c r="Z35" s="6">
        <v>-28.15</v>
      </c>
      <c r="AA35" s="28">
        <v>38930000</v>
      </c>
    </row>
    <row r="36" spans="1:27" ht="12.75">
      <c r="A36" s="61" t="s">
        <v>64</v>
      </c>
      <c r="B36" s="10"/>
      <c r="C36" s="62">
        <f aca="true" t="shared" si="6" ref="C36:Y36">SUM(C32:C35)</f>
        <v>167234000</v>
      </c>
      <c r="D36" s="62">
        <f>SUM(D32:D35)</f>
        <v>0</v>
      </c>
      <c r="E36" s="63">
        <f t="shared" si="6"/>
        <v>140276000</v>
      </c>
      <c r="F36" s="64">
        <f t="shared" si="6"/>
        <v>140276000</v>
      </c>
      <c r="G36" s="64">
        <f t="shared" si="6"/>
        <v>10614085</v>
      </c>
      <c r="H36" s="64">
        <f t="shared" si="6"/>
        <v>4621738</v>
      </c>
      <c r="I36" s="64">
        <f t="shared" si="6"/>
        <v>10393412</v>
      </c>
      <c r="J36" s="64">
        <f t="shared" si="6"/>
        <v>25629235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25629235</v>
      </c>
      <c r="X36" s="64">
        <f t="shared" si="6"/>
        <v>45406083</v>
      </c>
      <c r="Y36" s="64">
        <f t="shared" si="6"/>
        <v>-19776848</v>
      </c>
      <c r="Z36" s="65">
        <f>+IF(X36&lt;&gt;0,+(Y36/X36)*100,0)</f>
        <v>-43.55550334522359</v>
      </c>
      <c r="AA36" s="66">
        <f>SUM(AA32:AA35)</f>
        <v>140276000</v>
      </c>
    </row>
    <row r="37" spans="1:27" ht="12.75">
      <c r="A37" s="1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2.75">
      <c r="A38" s="68" t="s">
        <v>94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2.75">
      <c r="A39" s="15" t="s">
        <v>95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2.75">
      <c r="A40" s="15" t="s">
        <v>96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2016-11-04T13:19:51Z</dcterms:created>
  <dcterms:modified xsi:type="dcterms:W3CDTF">2016-11-04T13:19:51Z</dcterms:modified>
  <cp:category/>
  <cp:version/>
  <cp:contentType/>
  <cp:contentStatus/>
</cp:coreProperties>
</file>