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4" sheetId="17" r:id="rId17"/>
    <sheet name="MP325" sheetId="18" r:id="rId18"/>
    <sheet name="MP326" sheetId="19" r:id="rId19"/>
    <sheet name="DC32" sheetId="20" r:id="rId20"/>
    <sheet name="Summary" sheetId="21" r:id="rId21"/>
  </sheets>
  <definedNames>
    <definedName name="_xlnm.Print_Area" localSheetId="7">'DC30'!$A$1:$AA$45</definedName>
    <definedName name="_xlnm.Print_Area" localSheetId="14">'DC31'!$A$1:$AA$45</definedName>
    <definedName name="_xlnm.Print_Area" localSheetId="19">'DC32'!$A$1:$AA$45</definedName>
    <definedName name="_xlnm.Print_Area" localSheetId="0">'MP301'!$A$1:$AA$45</definedName>
    <definedName name="_xlnm.Print_Area" localSheetId="1">'MP302'!$A$1:$AA$45</definedName>
    <definedName name="_xlnm.Print_Area" localSheetId="2">'MP303'!$A$1:$AA$45</definedName>
    <definedName name="_xlnm.Print_Area" localSheetId="3">'MP304'!$A$1:$AA$45</definedName>
    <definedName name="_xlnm.Print_Area" localSheetId="4">'MP305'!$A$1:$AA$45</definedName>
    <definedName name="_xlnm.Print_Area" localSheetId="5">'MP306'!$A$1:$AA$45</definedName>
    <definedName name="_xlnm.Print_Area" localSheetId="6">'MP307'!$A$1:$AA$45</definedName>
    <definedName name="_xlnm.Print_Area" localSheetId="8">'MP311'!$A$1:$AA$45</definedName>
    <definedName name="_xlnm.Print_Area" localSheetId="9">'MP312'!$A$1:$AA$45</definedName>
    <definedName name="_xlnm.Print_Area" localSheetId="10">'MP313'!$A$1:$AA$45</definedName>
    <definedName name="_xlnm.Print_Area" localSheetId="11">'MP314'!$A$1:$AA$45</definedName>
    <definedName name="_xlnm.Print_Area" localSheetId="12">'MP315'!$A$1:$AA$45</definedName>
    <definedName name="_xlnm.Print_Area" localSheetId="13">'MP316'!$A$1:$AA$45</definedName>
    <definedName name="_xlnm.Print_Area" localSheetId="15">'MP321'!$A$1:$AA$45</definedName>
    <definedName name="_xlnm.Print_Area" localSheetId="16">'MP324'!$A$1:$AA$45</definedName>
    <definedName name="_xlnm.Print_Area" localSheetId="17">'MP325'!$A$1:$AA$45</definedName>
    <definedName name="_xlnm.Print_Area" localSheetId="18">'MP326'!$A$1:$AA$45</definedName>
    <definedName name="_xlnm.Print_Area" localSheetId="20">'Summary'!$A$1:$AA$45</definedName>
  </definedNames>
  <calcPr calcMode="manual" fullCalcOnLoad="1"/>
</workbook>
</file>

<file path=xl/sharedStrings.xml><?xml version="1.0" encoding="utf-8"?>
<sst xmlns="http://schemas.openxmlformats.org/spreadsheetml/2006/main" count="1491" uniqueCount="91">
  <si>
    <t>Mpumalanga: Albert Luthuli(MP301) - Table C5 Quarterly Budget Statement - Capital Expenditure by Standard Classification and Funding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</si>
  <si>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</si>
  <si>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</si>
  <si>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</si>
  <si>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</si>
  <si>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</si>
  <si>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</si>
  <si>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</si>
  <si>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</si>
  <si>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</si>
  <si>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</si>
  <si>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</si>
  <si>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</si>
  <si>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</si>
  <si>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</si>
  <si>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</si>
  <si>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</si>
  <si>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</si>
  <si>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</si>
  <si>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</si>
  <si>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</si>
  <si>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</si>
  <si>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</si>
  <si>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</si>
  <si>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</si>
  <si>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</si>
  <si>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</si>
  <si>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</si>
  <si>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</si>
  <si>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</si>
  <si>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</si>
  <si>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</si>
  <si>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</si>
  <si>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</si>
  <si>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</si>
  <si>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</si>
  <si>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</si>
  <si>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</si>
  <si>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</si>
  <si>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</si>
  <si>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</si>
  <si>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</si>
  <si>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</si>
  <si>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</si>
  <si>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</si>
  <si>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</si>
  <si>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</si>
  <si>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</si>
  <si>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</si>
  <si>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</si>
  <si>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</si>
  <si>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</si>
  <si>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</si>
  <si>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</si>
  <si>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</si>
  <si>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</si>
  <si>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</si>
  <si>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</si>
  <si>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</si>
  <si>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</si>
  <si>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</si>
  <si>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</si>
  <si>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</si>
  <si>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</si>
  <si>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</si>
  <si>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Mpumalanga: Msukaligwa(MP302) - Table C5 Quarterly Budget Statement - Capital Expenditure by Standard Classification and Funding for 1st Quarter ended 30 September 2016 (Figures Finalised as at 2016/11/02)</t>
  </si>
  <si>
    <t>Mpumalanga: Mkhondo(MP303) - Table C5 Quarterly Budget Statement - Capital Expenditure by Standard Classification and Funding for 1st Quarter ended 30 September 2016 (Figures Finalised as at 2016/11/02)</t>
  </si>
  <si>
    <t>Mpumalanga: Pixley Ka Seme (MP)(MP304) - Table C5 Quarterly Budget Statement - Capital Expenditure by Standard Classification and Funding for 1st Quarter ended 30 September 2016 (Figures Finalised as at 2016/11/02)</t>
  </si>
  <si>
    <t>Mpumalanga: Lekwa(MP305) - Table C5 Quarterly Budget Statement - Capital Expenditure by Standard Classification and Funding for 1st Quarter ended 30 September 2016 (Figures Finalised as at 2016/11/02)</t>
  </si>
  <si>
    <t>Mpumalanga: Dipaleseng(MP306) - Table C5 Quarterly Budget Statement - Capital Expenditure by Standard Classification and Funding for 1st Quarter ended 30 September 2016 (Figures Finalised as at 2016/11/02)</t>
  </si>
  <si>
    <t>Mpumalanga: Govan Mbeki(MP307) - Table C5 Quarterly Budget Statement - Capital Expenditure by Standard Classification and Funding for 1st Quarter ended 30 September 2016 (Figures Finalised as at 2016/11/02)</t>
  </si>
  <si>
    <t>Mpumalanga: Gert Sibande(DC30) - Table C5 Quarterly Budget Statement - Capital Expenditure by Standard Classification and Funding for 1st Quarter ended 30 September 2016 (Figures Finalised as at 2016/11/02)</t>
  </si>
  <si>
    <t>Mpumalanga: Victor Khanye(MP311) - Table C5 Quarterly Budget Statement - Capital Expenditure by Standard Classification and Funding for 1st Quarter ended 30 September 2016 (Figures Finalised as at 2016/11/02)</t>
  </si>
  <si>
    <t>Mpumalanga: Emalahleni (Mp)(MP312) - Table C5 Quarterly Budget Statement - Capital Expenditure by Standard Classification and Funding for 1st Quarter ended 30 September 2016 (Figures Finalised as at 2016/11/02)</t>
  </si>
  <si>
    <t>Mpumalanga: Steve Tshwete(MP313) - Table C5 Quarterly Budget Statement - Capital Expenditure by Standard Classification and Funding for 1st Quarter ended 30 September 2016 (Figures Finalised as at 2016/11/02)</t>
  </si>
  <si>
    <t>Mpumalanga: Emakhazeni(MP314) - Table C5 Quarterly Budget Statement - Capital Expenditure by Standard Classification and Funding for 1st Quarter ended 30 September 2016 (Figures Finalised as at 2016/11/02)</t>
  </si>
  <si>
    <t>Mpumalanga: Thembisile Hani(MP315) - Table C5 Quarterly Budget Statement - Capital Expenditure by Standard Classification and Funding for 1st Quarter ended 30 September 2016 (Figures Finalised as at 2016/11/02)</t>
  </si>
  <si>
    <t>Mpumalanga: Dr J.S. Moroka(MP316) - Table C5 Quarterly Budget Statement - Capital Expenditure by Standard Classification and Funding for 1st Quarter ended 30 September 2016 (Figures Finalised as at 2016/11/02)</t>
  </si>
  <si>
    <t>Mpumalanga: Nkangala(DC31) - Table C5 Quarterly Budget Statement - Capital Expenditure by Standard Classification and Funding for 1st Quarter ended 30 September 2016 (Figures Finalised as at 2016/11/02)</t>
  </si>
  <si>
    <t>Mpumalanga: Thaba Chweu(MP321) - Table C5 Quarterly Budget Statement - Capital Expenditure by Standard Classification and Funding for 1st Quarter ended 30 September 2016 (Figures Finalised as at 2016/11/02)</t>
  </si>
  <si>
    <t>Mpumalanga: Nkomazi(MP324) - Table C5 Quarterly Budget Statement - Capital Expenditure by Standard Classification and Funding for 1st Quarter ended 30 September 2016 (Figures Finalised as at 2016/11/02)</t>
  </si>
  <si>
    <t>Mpumalanga: Bushbuckridge(MP325) - Table C5 Quarterly Budget Statement - Capital Expenditure by Standard Classification and Funding for 1st Quarter ended 30 September 2016 (Figures Finalised as at 2016/11/02)</t>
  </si>
  <si>
    <t>Mpumalanga: City of Mbombela(MP326) - Table C5 Quarterly Budget Statement - Capital Expenditure by Standard Classification and Funding for 1st Quarter ended 30 September 2016 (Figures Finalised as at 2016/11/02)</t>
  </si>
  <si>
    <t>Mpumalanga: Ehlanzeni(DC32) - Table C5 Quarterly Budget Statement - Capital Expenditure by Standard Classification and Funding for 1st Quarter ended 30 September 2016 (Figures Finalised as at 2016/11/02)</t>
  </si>
  <si>
    <t>Summary - Table C5 Quarterly Budget Statement - Capital Expenditure by Standard Classification and Funding for 1st Quarter ended 30 September 2016 (Figures Finalised as at 2016/11/02)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</si>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</sst>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25374300</v>
      </c>
      <c r="F9" s="18">
        <f t="shared" si="1"/>
        <v>25374300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2921787</v>
      </c>
      <c r="Y9" s="18">
        <f t="shared" si="1"/>
        <v>-2921787</v>
      </c>
      <c r="Z9" s="4">
        <f>+IF(X9&lt;&gt;0,+(Y9/X9)*100,0)</f>
        <v>-100</v>
      </c>
      <c r="AA9" s="30">
        <f>SUM(AA10:AA14)</f>
        <v>25374300</v>
      </c>
    </row>
    <row r="10" spans="1:27" ht="12.75">
      <c r="A10" s="5" t="s">
        <v>36</v>
      </c>
      <c r="B10" s="3"/>
      <c r="C10" s="19"/>
      <c r="D10" s="19"/>
      <c r="E10" s="20">
        <v>13687150</v>
      </c>
      <c r="F10" s="21">
        <v>13687150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2921787</v>
      </c>
      <c r="Y10" s="21">
        <v>-2921787</v>
      </c>
      <c r="Z10" s="6">
        <v>-100</v>
      </c>
      <c r="AA10" s="28">
        <v>13687150</v>
      </c>
    </row>
    <row r="11" spans="1:27" ht="12.75">
      <c r="A11" s="5" t="s">
        <v>37</v>
      </c>
      <c r="B11" s="3"/>
      <c r="C11" s="19"/>
      <c r="D11" s="19"/>
      <c r="E11" s="20">
        <v>11687150</v>
      </c>
      <c r="F11" s="21">
        <v>11687150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11687150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28000000</v>
      </c>
      <c r="F15" s="18">
        <f t="shared" si="2"/>
        <v>28000000</v>
      </c>
      <c r="G15" s="18">
        <f t="shared" si="2"/>
        <v>0</v>
      </c>
      <c r="H15" s="18">
        <f t="shared" si="2"/>
        <v>1215000</v>
      </c>
      <c r="I15" s="18">
        <f t="shared" si="2"/>
        <v>2000000</v>
      </c>
      <c r="J15" s="18">
        <f t="shared" si="2"/>
        <v>3215000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3215000</v>
      </c>
      <c r="X15" s="18">
        <f t="shared" si="2"/>
        <v>2499999</v>
      </c>
      <c r="Y15" s="18">
        <f t="shared" si="2"/>
        <v>715001</v>
      </c>
      <c r="Z15" s="4">
        <f>+IF(X15&lt;&gt;0,+(Y15/X15)*100,0)</f>
        <v>28.600051440020575</v>
      </c>
      <c r="AA15" s="30">
        <f>SUM(AA16:AA18)</f>
        <v>28000000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28000000</v>
      </c>
      <c r="F17" s="21">
        <v>28000000</v>
      </c>
      <c r="G17" s="21"/>
      <c r="H17" s="21">
        <v>1215000</v>
      </c>
      <c r="I17" s="21">
        <v>2000000</v>
      </c>
      <c r="J17" s="21">
        <v>3215000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3215000</v>
      </c>
      <c r="X17" s="21">
        <v>2499999</v>
      </c>
      <c r="Y17" s="21">
        <v>715001</v>
      </c>
      <c r="Z17" s="6">
        <v>28.6</v>
      </c>
      <c r="AA17" s="28">
        <v>28000000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67228000</v>
      </c>
      <c r="F19" s="18">
        <f t="shared" si="3"/>
        <v>67228000</v>
      </c>
      <c r="G19" s="18">
        <f t="shared" si="3"/>
        <v>0</v>
      </c>
      <c r="H19" s="18">
        <f t="shared" si="3"/>
        <v>9683973</v>
      </c>
      <c r="I19" s="18">
        <f t="shared" si="3"/>
        <v>12025012</v>
      </c>
      <c r="J19" s="18">
        <f t="shared" si="3"/>
        <v>21708985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21708985</v>
      </c>
      <c r="X19" s="18">
        <f t="shared" si="3"/>
        <v>20114499</v>
      </c>
      <c r="Y19" s="18">
        <f t="shared" si="3"/>
        <v>1594486</v>
      </c>
      <c r="Z19" s="4">
        <f>+IF(X19&lt;&gt;0,+(Y19/X19)*100,0)</f>
        <v>7.927048046287406</v>
      </c>
      <c r="AA19" s="30">
        <f>SUM(AA20:AA23)</f>
        <v>67228000</v>
      </c>
    </row>
    <row r="20" spans="1:27" ht="12.75">
      <c r="A20" s="5" t="s">
        <v>46</v>
      </c>
      <c r="B20" s="3"/>
      <c r="C20" s="19"/>
      <c r="D20" s="19"/>
      <c r="E20" s="20">
        <v>958000</v>
      </c>
      <c r="F20" s="21">
        <v>958000</v>
      </c>
      <c r="G20" s="21"/>
      <c r="H20" s="21">
        <v>4083973</v>
      </c>
      <c r="I20" s="21">
        <v>1725012</v>
      </c>
      <c r="J20" s="21">
        <v>5808985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5808985</v>
      </c>
      <c r="X20" s="21">
        <v>239499</v>
      </c>
      <c r="Y20" s="21">
        <v>5569486</v>
      </c>
      <c r="Z20" s="6">
        <v>2325.47</v>
      </c>
      <c r="AA20" s="28">
        <v>958000</v>
      </c>
    </row>
    <row r="21" spans="1:27" ht="12.75">
      <c r="A21" s="5" t="s">
        <v>47</v>
      </c>
      <c r="B21" s="3"/>
      <c r="C21" s="19"/>
      <c r="D21" s="19"/>
      <c r="E21" s="20">
        <v>38500000</v>
      </c>
      <c r="F21" s="21">
        <v>38500000</v>
      </c>
      <c r="G21" s="21"/>
      <c r="H21" s="21">
        <v>500000</v>
      </c>
      <c r="I21" s="21">
        <v>5200000</v>
      </c>
      <c r="J21" s="21">
        <v>5700000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5700000</v>
      </c>
      <c r="X21" s="21">
        <v>10875000</v>
      </c>
      <c r="Y21" s="21">
        <v>-5175000</v>
      </c>
      <c r="Z21" s="6">
        <v>-47.59</v>
      </c>
      <c r="AA21" s="28">
        <v>38500000</v>
      </c>
    </row>
    <row r="22" spans="1:27" ht="12.75">
      <c r="A22" s="5" t="s">
        <v>48</v>
      </c>
      <c r="B22" s="3"/>
      <c r="C22" s="22"/>
      <c r="D22" s="22"/>
      <c r="E22" s="23">
        <v>27770000</v>
      </c>
      <c r="F22" s="24">
        <v>27770000</v>
      </c>
      <c r="G22" s="24"/>
      <c r="H22" s="24">
        <v>5100000</v>
      </c>
      <c r="I22" s="24">
        <v>5100000</v>
      </c>
      <c r="J22" s="24">
        <v>10200000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10200000</v>
      </c>
      <c r="X22" s="24">
        <v>9000000</v>
      </c>
      <c r="Y22" s="24">
        <v>1200000</v>
      </c>
      <c r="Z22" s="7">
        <v>13.33</v>
      </c>
      <c r="AA22" s="29">
        <v>27770000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>
        <v>300000</v>
      </c>
      <c r="I24" s="18"/>
      <c r="J24" s="18">
        <v>300000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300000</v>
      </c>
      <c r="X24" s="18"/>
      <c r="Y24" s="18">
        <v>300000</v>
      </c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120602300</v>
      </c>
      <c r="F25" s="53">
        <f t="shared" si="4"/>
        <v>120602300</v>
      </c>
      <c r="G25" s="53">
        <f t="shared" si="4"/>
        <v>0</v>
      </c>
      <c r="H25" s="53">
        <f t="shared" si="4"/>
        <v>11198973</v>
      </c>
      <c r="I25" s="53">
        <f t="shared" si="4"/>
        <v>14025012</v>
      </c>
      <c r="J25" s="53">
        <f t="shared" si="4"/>
        <v>25223985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25223985</v>
      </c>
      <c r="X25" s="53">
        <f t="shared" si="4"/>
        <v>25536285</v>
      </c>
      <c r="Y25" s="53">
        <f t="shared" si="4"/>
        <v>-312300</v>
      </c>
      <c r="Z25" s="54">
        <f>+IF(X25&lt;&gt;0,+(Y25/X25)*100,0)</f>
        <v>-1.2229656741378003</v>
      </c>
      <c r="AA25" s="55">
        <f>+AA5+AA9+AA15+AA19+AA24</f>
        <v>120602300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120602300</v>
      </c>
      <c r="F28" s="21">
        <v>120602300</v>
      </c>
      <c r="G28" s="21"/>
      <c r="H28" s="21">
        <v>11198973</v>
      </c>
      <c r="I28" s="21">
        <v>14025012</v>
      </c>
      <c r="J28" s="21">
        <v>25223985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25223985</v>
      </c>
      <c r="X28" s="21">
        <v>25536288</v>
      </c>
      <c r="Y28" s="21">
        <v>-312303</v>
      </c>
      <c r="Z28" s="6">
        <v>-1.22</v>
      </c>
      <c r="AA28" s="19">
        <v>120602300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120602300</v>
      </c>
      <c r="F32" s="27">
        <f t="shared" si="5"/>
        <v>120602300</v>
      </c>
      <c r="G32" s="27">
        <f t="shared" si="5"/>
        <v>0</v>
      </c>
      <c r="H32" s="27">
        <f t="shared" si="5"/>
        <v>11198973</v>
      </c>
      <c r="I32" s="27">
        <f t="shared" si="5"/>
        <v>14025012</v>
      </c>
      <c r="J32" s="27">
        <f t="shared" si="5"/>
        <v>25223985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25223985</v>
      </c>
      <c r="X32" s="27">
        <f t="shared" si="5"/>
        <v>25536288</v>
      </c>
      <c r="Y32" s="27">
        <f t="shared" si="5"/>
        <v>-312303</v>
      </c>
      <c r="Z32" s="13">
        <f>+IF(X32&lt;&gt;0,+(Y32/X32)*100,0)</f>
        <v>-1.2229772784517468</v>
      </c>
      <c r="AA32" s="31">
        <f>SUM(AA28:AA31)</f>
        <v>120602300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120602300</v>
      </c>
      <c r="F36" s="64">
        <f t="shared" si="6"/>
        <v>120602300</v>
      </c>
      <c r="G36" s="64">
        <f t="shared" si="6"/>
        <v>0</v>
      </c>
      <c r="H36" s="64">
        <f t="shared" si="6"/>
        <v>11198973</v>
      </c>
      <c r="I36" s="64">
        <f t="shared" si="6"/>
        <v>14025012</v>
      </c>
      <c r="J36" s="64">
        <f t="shared" si="6"/>
        <v>25223985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25223985</v>
      </c>
      <c r="X36" s="64">
        <f t="shared" si="6"/>
        <v>25536288</v>
      </c>
      <c r="Y36" s="64">
        <f t="shared" si="6"/>
        <v>-312303</v>
      </c>
      <c r="Z36" s="65">
        <f>+IF(X36&lt;&gt;0,+(Y36/X36)*100,0)</f>
        <v>-1.2229772784517468</v>
      </c>
      <c r="AA36" s="66">
        <f>SUM(AA32:AA35)</f>
        <v>120602300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250000</v>
      </c>
      <c r="F5" s="18">
        <f t="shared" si="0"/>
        <v>250000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250000</v>
      </c>
      <c r="Y5" s="18">
        <f t="shared" si="0"/>
        <v>-250000</v>
      </c>
      <c r="Z5" s="4">
        <f>+IF(X5&lt;&gt;0,+(Y5/X5)*100,0)</f>
        <v>-100</v>
      </c>
      <c r="AA5" s="16">
        <f>SUM(AA6:AA8)</f>
        <v>250000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250000</v>
      </c>
      <c r="F7" s="24">
        <v>250000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250000</v>
      </c>
      <c r="Y7" s="24">
        <v>-250000</v>
      </c>
      <c r="Z7" s="7">
        <v>-100</v>
      </c>
      <c r="AA7" s="29">
        <v>250000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8000000</v>
      </c>
      <c r="F9" s="18">
        <f t="shared" si="1"/>
        <v>8000000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850000</v>
      </c>
      <c r="Y9" s="18">
        <f t="shared" si="1"/>
        <v>-850000</v>
      </c>
      <c r="Z9" s="4">
        <f>+IF(X9&lt;&gt;0,+(Y9/X9)*100,0)</f>
        <v>-100</v>
      </c>
      <c r="AA9" s="30">
        <f>SUM(AA10:AA14)</f>
        <v>8000000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8000000</v>
      </c>
      <c r="F11" s="21">
        <v>8000000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850000</v>
      </c>
      <c r="Y11" s="21">
        <v>-850000</v>
      </c>
      <c r="Z11" s="6">
        <v>-100</v>
      </c>
      <c r="AA11" s="28">
        <v>8000000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49628717</v>
      </c>
      <c r="F15" s="18">
        <f t="shared" si="2"/>
        <v>49628717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3560000</v>
      </c>
      <c r="Y15" s="18">
        <f t="shared" si="2"/>
        <v>-3560000</v>
      </c>
      <c r="Z15" s="4">
        <f>+IF(X15&lt;&gt;0,+(Y15/X15)*100,0)</f>
        <v>-100</v>
      </c>
      <c r="AA15" s="30">
        <f>SUM(AA16:AA18)</f>
        <v>49628717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49628717</v>
      </c>
      <c r="F17" s="21">
        <v>49628717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3560000</v>
      </c>
      <c r="Y17" s="21">
        <v>-3560000</v>
      </c>
      <c r="Z17" s="6">
        <v>-100</v>
      </c>
      <c r="AA17" s="28">
        <v>49628717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203259133</v>
      </c>
      <c r="F19" s="18">
        <f t="shared" si="3"/>
        <v>203259133</v>
      </c>
      <c r="G19" s="18">
        <f t="shared" si="3"/>
        <v>786222</v>
      </c>
      <c r="H19" s="18">
        <f t="shared" si="3"/>
        <v>0</v>
      </c>
      <c r="I19" s="18">
        <f t="shared" si="3"/>
        <v>1581758</v>
      </c>
      <c r="J19" s="18">
        <f t="shared" si="3"/>
        <v>2367980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2367980</v>
      </c>
      <c r="X19" s="18">
        <f t="shared" si="3"/>
        <v>23260000</v>
      </c>
      <c r="Y19" s="18">
        <f t="shared" si="3"/>
        <v>-20892020</v>
      </c>
      <c r="Z19" s="4">
        <f>+IF(X19&lt;&gt;0,+(Y19/X19)*100,0)</f>
        <v>-89.8195184866724</v>
      </c>
      <c r="AA19" s="30">
        <f>SUM(AA20:AA23)</f>
        <v>203259133</v>
      </c>
    </row>
    <row r="20" spans="1:27" ht="12.75">
      <c r="A20" s="5" t="s">
        <v>46</v>
      </c>
      <c r="B20" s="3"/>
      <c r="C20" s="19"/>
      <c r="D20" s="19"/>
      <c r="E20" s="20">
        <v>44000000</v>
      </c>
      <c r="F20" s="21">
        <v>44000000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16120000</v>
      </c>
      <c r="Y20" s="21">
        <v>-16120000</v>
      </c>
      <c r="Z20" s="6">
        <v>-100</v>
      </c>
      <c r="AA20" s="28">
        <v>44000000</v>
      </c>
    </row>
    <row r="21" spans="1:27" ht="12.75">
      <c r="A21" s="5" t="s">
        <v>47</v>
      </c>
      <c r="B21" s="3"/>
      <c r="C21" s="19"/>
      <c r="D21" s="19"/>
      <c r="E21" s="20">
        <v>63375000</v>
      </c>
      <c r="F21" s="21">
        <v>63375000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2560000</v>
      </c>
      <c r="Y21" s="21">
        <v>-2560000</v>
      </c>
      <c r="Z21" s="6">
        <v>-100</v>
      </c>
      <c r="AA21" s="28">
        <v>63375000</v>
      </c>
    </row>
    <row r="22" spans="1:27" ht="12.75">
      <c r="A22" s="5" t="s">
        <v>48</v>
      </c>
      <c r="B22" s="3"/>
      <c r="C22" s="22"/>
      <c r="D22" s="22"/>
      <c r="E22" s="23">
        <v>89123431</v>
      </c>
      <c r="F22" s="24">
        <v>89123431</v>
      </c>
      <c r="G22" s="24">
        <v>786222</v>
      </c>
      <c r="H22" s="24"/>
      <c r="I22" s="24">
        <v>1581758</v>
      </c>
      <c r="J22" s="24">
        <v>2367980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2367980</v>
      </c>
      <c r="X22" s="24">
        <v>4580000</v>
      </c>
      <c r="Y22" s="24">
        <v>-2212020</v>
      </c>
      <c r="Z22" s="7">
        <v>-48.3</v>
      </c>
      <c r="AA22" s="29">
        <v>89123431</v>
      </c>
    </row>
    <row r="23" spans="1:27" ht="12.75">
      <c r="A23" s="5" t="s">
        <v>49</v>
      </c>
      <c r="B23" s="3"/>
      <c r="C23" s="19"/>
      <c r="D23" s="19"/>
      <c r="E23" s="20">
        <v>6760702</v>
      </c>
      <c r="F23" s="21">
        <v>6760702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6760702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261137850</v>
      </c>
      <c r="F25" s="53">
        <f t="shared" si="4"/>
        <v>261137850</v>
      </c>
      <c r="G25" s="53">
        <f t="shared" si="4"/>
        <v>786222</v>
      </c>
      <c r="H25" s="53">
        <f t="shared" si="4"/>
        <v>0</v>
      </c>
      <c r="I25" s="53">
        <f t="shared" si="4"/>
        <v>1581758</v>
      </c>
      <c r="J25" s="53">
        <f t="shared" si="4"/>
        <v>2367980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2367980</v>
      </c>
      <c r="X25" s="53">
        <f t="shared" si="4"/>
        <v>27920000</v>
      </c>
      <c r="Y25" s="53">
        <f t="shared" si="4"/>
        <v>-25552020</v>
      </c>
      <c r="Z25" s="54">
        <f>+IF(X25&lt;&gt;0,+(Y25/X25)*100,0)</f>
        <v>-91.51869627507163</v>
      </c>
      <c r="AA25" s="55">
        <f>+AA5+AA9+AA15+AA19+AA24</f>
        <v>261137850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213590539</v>
      </c>
      <c r="F28" s="21">
        <v>213590539</v>
      </c>
      <c r="G28" s="21">
        <v>786222</v>
      </c>
      <c r="H28" s="21"/>
      <c r="I28" s="21">
        <v>1581758</v>
      </c>
      <c r="J28" s="21">
        <v>2367980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2367980</v>
      </c>
      <c r="X28" s="21">
        <v>27920000</v>
      </c>
      <c r="Y28" s="21">
        <v>-25552020</v>
      </c>
      <c r="Z28" s="6">
        <v>-91.52</v>
      </c>
      <c r="AA28" s="19">
        <v>213590539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>
        <v>18250000</v>
      </c>
      <c r="F30" s="24">
        <v>18250000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18250000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231840539</v>
      </c>
      <c r="F32" s="27">
        <f t="shared" si="5"/>
        <v>231840539</v>
      </c>
      <c r="G32" s="27">
        <f t="shared" si="5"/>
        <v>786222</v>
      </c>
      <c r="H32" s="27">
        <f t="shared" si="5"/>
        <v>0</v>
      </c>
      <c r="I32" s="27">
        <f t="shared" si="5"/>
        <v>1581758</v>
      </c>
      <c r="J32" s="27">
        <f t="shared" si="5"/>
        <v>2367980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2367980</v>
      </c>
      <c r="X32" s="27">
        <f t="shared" si="5"/>
        <v>27920000</v>
      </c>
      <c r="Y32" s="27">
        <f t="shared" si="5"/>
        <v>-25552020</v>
      </c>
      <c r="Z32" s="13">
        <f>+IF(X32&lt;&gt;0,+(Y32/X32)*100,0)</f>
        <v>-91.51869627507163</v>
      </c>
      <c r="AA32" s="31">
        <f>SUM(AA28:AA31)</f>
        <v>231840539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29297311</v>
      </c>
      <c r="F35" s="21">
        <v>29297311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29297311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261137850</v>
      </c>
      <c r="F36" s="64">
        <f t="shared" si="6"/>
        <v>261137850</v>
      </c>
      <c r="G36" s="64">
        <f t="shared" si="6"/>
        <v>786222</v>
      </c>
      <c r="H36" s="64">
        <f t="shared" si="6"/>
        <v>0</v>
      </c>
      <c r="I36" s="64">
        <f t="shared" si="6"/>
        <v>1581758</v>
      </c>
      <c r="J36" s="64">
        <f t="shared" si="6"/>
        <v>2367980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2367980</v>
      </c>
      <c r="X36" s="64">
        <f t="shared" si="6"/>
        <v>27920000</v>
      </c>
      <c r="Y36" s="64">
        <f t="shared" si="6"/>
        <v>-25552020</v>
      </c>
      <c r="Z36" s="65">
        <f>+IF(X36&lt;&gt;0,+(Y36/X36)*100,0)</f>
        <v>-91.51869627507163</v>
      </c>
      <c r="AA36" s="66">
        <f>SUM(AA32:AA35)</f>
        <v>261137850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21063500</v>
      </c>
      <c r="F5" s="18">
        <f t="shared" si="0"/>
        <v>24117492</v>
      </c>
      <c r="G5" s="18">
        <f t="shared" si="0"/>
        <v>60</v>
      </c>
      <c r="H5" s="18">
        <f t="shared" si="0"/>
        <v>540281</v>
      </c>
      <c r="I5" s="18">
        <f t="shared" si="0"/>
        <v>861154</v>
      </c>
      <c r="J5" s="18">
        <f t="shared" si="0"/>
        <v>1401495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1401495</v>
      </c>
      <c r="X5" s="18">
        <f t="shared" si="0"/>
        <v>1841500</v>
      </c>
      <c r="Y5" s="18">
        <f t="shared" si="0"/>
        <v>-440005</v>
      </c>
      <c r="Z5" s="4">
        <f>+IF(X5&lt;&gt;0,+(Y5/X5)*100,0)</f>
        <v>-23.89383654629378</v>
      </c>
      <c r="AA5" s="16">
        <f>SUM(AA6:AA8)</f>
        <v>24117492</v>
      </c>
    </row>
    <row r="6" spans="1:27" ht="12.75">
      <c r="A6" s="5" t="s">
        <v>32</v>
      </c>
      <c r="B6" s="3"/>
      <c r="C6" s="19"/>
      <c r="D6" s="19"/>
      <c r="E6" s="20">
        <v>2611000</v>
      </c>
      <c r="F6" s="21">
        <v>3471158</v>
      </c>
      <c r="G6" s="21"/>
      <c r="H6" s="21"/>
      <c r="I6" s="21">
        <v>714580</v>
      </c>
      <c r="J6" s="21">
        <v>714580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714580</v>
      </c>
      <c r="X6" s="21">
        <v>626500</v>
      </c>
      <c r="Y6" s="21">
        <v>88080</v>
      </c>
      <c r="Z6" s="6">
        <v>14.06</v>
      </c>
      <c r="AA6" s="28">
        <v>3471158</v>
      </c>
    </row>
    <row r="7" spans="1:27" ht="12.75">
      <c r="A7" s="5" t="s">
        <v>33</v>
      </c>
      <c r="B7" s="3"/>
      <c r="C7" s="22"/>
      <c r="D7" s="22"/>
      <c r="E7" s="23">
        <v>1160000</v>
      </c>
      <c r="F7" s="24">
        <v>1160000</v>
      </c>
      <c r="G7" s="24">
        <v>20</v>
      </c>
      <c r="H7" s="24">
        <v>5215</v>
      </c>
      <c r="I7" s="24">
        <v>60</v>
      </c>
      <c r="J7" s="24">
        <v>5295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5295</v>
      </c>
      <c r="X7" s="24"/>
      <c r="Y7" s="24">
        <v>5295</v>
      </c>
      <c r="Z7" s="7"/>
      <c r="AA7" s="29">
        <v>1160000</v>
      </c>
    </row>
    <row r="8" spans="1:27" ht="12.75">
      <c r="A8" s="5" t="s">
        <v>34</v>
      </c>
      <c r="B8" s="3"/>
      <c r="C8" s="19"/>
      <c r="D8" s="19"/>
      <c r="E8" s="20">
        <v>17292500</v>
      </c>
      <c r="F8" s="21">
        <v>19486334</v>
      </c>
      <c r="G8" s="21">
        <v>40</v>
      </c>
      <c r="H8" s="21">
        <v>535066</v>
      </c>
      <c r="I8" s="21">
        <v>146514</v>
      </c>
      <c r="J8" s="21">
        <v>681620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681620</v>
      </c>
      <c r="X8" s="21">
        <v>1215000</v>
      </c>
      <c r="Y8" s="21">
        <v>-533380</v>
      </c>
      <c r="Z8" s="6">
        <v>-43.9</v>
      </c>
      <c r="AA8" s="28">
        <v>19486334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26011000</v>
      </c>
      <c r="F9" s="18">
        <f t="shared" si="1"/>
        <v>31410418</v>
      </c>
      <c r="G9" s="18">
        <f t="shared" si="1"/>
        <v>34611</v>
      </c>
      <c r="H9" s="18">
        <f t="shared" si="1"/>
        <v>8625</v>
      </c>
      <c r="I9" s="18">
        <f t="shared" si="1"/>
        <v>1088914</v>
      </c>
      <c r="J9" s="18">
        <f t="shared" si="1"/>
        <v>1132150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1132150</v>
      </c>
      <c r="X9" s="18">
        <f t="shared" si="1"/>
        <v>180000</v>
      </c>
      <c r="Y9" s="18">
        <f t="shared" si="1"/>
        <v>952150</v>
      </c>
      <c r="Z9" s="4">
        <f>+IF(X9&lt;&gt;0,+(Y9/X9)*100,0)</f>
        <v>528.9722222222222</v>
      </c>
      <c r="AA9" s="30">
        <f>SUM(AA10:AA14)</f>
        <v>31410418</v>
      </c>
    </row>
    <row r="10" spans="1:27" ht="12.75">
      <c r="A10" s="5" t="s">
        <v>36</v>
      </c>
      <c r="B10" s="3"/>
      <c r="C10" s="19"/>
      <c r="D10" s="19"/>
      <c r="E10" s="20">
        <v>5290000</v>
      </c>
      <c r="F10" s="21">
        <v>5371350</v>
      </c>
      <c r="G10" s="21"/>
      <c r="H10" s="21">
        <v>8625</v>
      </c>
      <c r="I10" s="21">
        <v>79383</v>
      </c>
      <c r="J10" s="21">
        <v>88008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88008</v>
      </c>
      <c r="X10" s="21">
        <v>165000</v>
      </c>
      <c r="Y10" s="21">
        <v>-76992</v>
      </c>
      <c r="Z10" s="6">
        <v>-46.66</v>
      </c>
      <c r="AA10" s="28">
        <v>5371350</v>
      </c>
    </row>
    <row r="11" spans="1:27" ht="12.75">
      <c r="A11" s="5" t="s">
        <v>37</v>
      </c>
      <c r="B11" s="3"/>
      <c r="C11" s="19"/>
      <c r="D11" s="19"/>
      <c r="E11" s="20">
        <v>10592000</v>
      </c>
      <c r="F11" s="21">
        <v>10892000</v>
      </c>
      <c r="G11" s="21"/>
      <c r="H11" s="21"/>
      <c r="I11" s="21">
        <v>80</v>
      </c>
      <c r="J11" s="21">
        <v>80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80</v>
      </c>
      <c r="X11" s="21"/>
      <c r="Y11" s="21">
        <v>80</v>
      </c>
      <c r="Z11" s="6"/>
      <c r="AA11" s="28">
        <v>10892000</v>
      </c>
    </row>
    <row r="12" spans="1:27" ht="12.75">
      <c r="A12" s="5" t="s">
        <v>38</v>
      </c>
      <c r="B12" s="3"/>
      <c r="C12" s="19"/>
      <c r="D12" s="19"/>
      <c r="E12" s="20">
        <v>9154000</v>
      </c>
      <c r="F12" s="21">
        <v>14172068</v>
      </c>
      <c r="G12" s="21">
        <v>34611</v>
      </c>
      <c r="H12" s="21"/>
      <c r="I12" s="21">
        <v>1009451</v>
      </c>
      <c r="J12" s="21">
        <v>1044062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1044062</v>
      </c>
      <c r="X12" s="21">
        <v>15000</v>
      </c>
      <c r="Y12" s="21">
        <v>1029062</v>
      </c>
      <c r="Z12" s="6">
        <v>6860.41</v>
      </c>
      <c r="AA12" s="28">
        <v>14172068</v>
      </c>
    </row>
    <row r="13" spans="1:27" ht="12.75">
      <c r="A13" s="5" t="s">
        <v>39</v>
      </c>
      <c r="B13" s="3"/>
      <c r="C13" s="19"/>
      <c r="D13" s="19"/>
      <c r="E13" s="20">
        <v>525000</v>
      </c>
      <c r="F13" s="21">
        <v>525000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525000</v>
      </c>
    </row>
    <row r="14" spans="1:27" ht="12.75">
      <c r="A14" s="5" t="s">
        <v>40</v>
      </c>
      <c r="B14" s="3"/>
      <c r="C14" s="22"/>
      <c r="D14" s="22"/>
      <c r="E14" s="23">
        <v>450000</v>
      </c>
      <c r="F14" s="24">
        <v>450000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450000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73668000</v>
      </c>
      <c r="F15" s="18">
        <f t="shared" si="2"/>
        <v>73873867</v>
      </c>
      <c r="G15" s="18">
        <f t="shared" si="2"/>
        <v>0</v>
      </c>
      <c r="H15" s="18">
        <f t="shared" si="2"/>
        <v>0</v>
      </c>
      <c r="I15" s="18">
        <f t="shared" si="2"/>
        <v>120</v>
      </c>
      <c r="J15" s="18">
        <f t="shared" si="2"/>
        <v>120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120</v>
      </c>
      <c r="X15" s="18">
        <f t="shared" si="2"/>
        <v>48000</v>
      </c>
      <c r="Y15" s="18">
        <f t="shared" si="2"/>
        <v>-47880</v>
      </c>
      <c r="Z15" s="4">
        <f>+IF(X15&lt;&gt;0,+(Y15/X15)*100,0)</f>
        <v>-99.75</v>
      </c>
      <c r="AA15" s="30">
        <f>SUM(AA16:AA18)</f>
        <v>73873867</v>
      </c>
    </row>
    <row r="16" spans="1:27" ht="12.75">
      <c r="A16" s="5" t="s">
        <v>42</v>
      </c>
      <c r="B16" s="3"/>
      <c r="C16" s="19"/>
      <c r="D16" s="19"/>
      <c r="E16" s="20">
        <v>1816000</v>
      </c>
      <c r="F16" s="21">
        <v>2021867</v>
      </c>
      <c r="G16" s="21"/>
      <c r="H16" s="21"/>
      <c r="I16" s="21">
        <v>40</v>
      </c>
      <c r="J16" s="21">
        <v>40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40</v>
      </c>
      <c r="X16" s="21">
        <v>18000</v>
      </c>
      <c r="Y16" s="21">
        <v>-17960</v>
      </c>
      <c r="Z16" s="6">
        <v>-99.78</v>
      </c>
      <c r="AA16" s="28">
        <v>2021867</v>
      </c>
    </row>
    <row r="17" spans="1:27" ht="12.75">
      <c r="A17" s="5" t="s">
        <v>43</v>
      </c>
      <c r="B17" s="3"/>
      <c r="C17" s="19"/>
      <c r="D17" s="19"/>
      <c r="E17" s="20">
        <v>71852000</v>
      </c>
      <c r="F17" s="21">
        <v>71852000</v>
      </c>
      <c r="G17" s="21"/>
      <c r="H17" s="21"/>
      <c r="I17" s="21">
        <v>80</v>
      </c>
      <c r="J17" s="21">
        <v>80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80</v>
      </c>
      <c r="X17" s="21">
        <v>30000</v>
      </c>
      <c r="Y17" s="21">
        <v>-29920</v>
      </c>
      <c r="Z17" s="6">
        <v>-99.73</v>
      </c>
      <c r="AA17" s="28">
        <v>71852000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136392259</v>
      </c>
      <c r="F19" s="18">
        <f t="shared" si="3"/>
        <v>185109367</v>
      </c>
      <c r="G19" s="18">
        <f t="shared" si="3"/>
        <v>222822</v>
      </c>
      <c r="H19" s="18">
        <f t="shared" si="3"/>
        <v>11600540</v>
      </c>
      <c r="I19" s="18">
        <f t="shared" si="3"/>
        <v>3060712</v>
      </c>
      <c r="J19" s="18">
        <f t="shared" si="3"/>
        <v>14884074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14884074</v>
      </c>
      <c r="X19" s="18">
        <f t="shared" si="3"/>
        <v>9667000</v>
      </c>
      <c r="Y19" s="18">
        <f t="shared" si="3"/>
        <v>5217074</v>
      </c>
      <c r="Z19" s="4">
        <f>+IF(X19&lt;&gt;0,+(Y19/X19)*100,0)</f>
        <v>53.967870073445745</v>
      </c>
      <c r="AA19" s="30">
        <f>SUM(AA20:AA23)</f>
        <v>185109367</v>
      </c>
    </row>
    <row r="20" spans="1:27" ht="12.75">
      <c r="A20" s="5" t="s">
        <v>46</v>
      </c>
      <c r="B20" s="3"/>
      <c r="C20" s="19"/>
      <c r="D20" s="19"/>
      <c r="E20" s="20">
        <v>24039354</v>
      </c>
      <c r="F20" s="21">
        <v>35846688</v>
      </c>
      <c r="G20" s="21">
        <v>157504</v>
      </c>
      <c r="H20" s="21">
        <v>1123581</v>
      </c>
      <c r="I20" s="21">
        <v>190095</v>
      </c>
      <c r="J20" s="21">
        <v>1471180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1471180</v>
      </c>
      <c r="X20" s="21">
        <v>425000</v>
      </c>
      <c r="Y20" s="21">
        <v>1046180</v>
      </c>
      <c r="Z20" s="6">
        <v>246.16</v>
      </c>
      <c r="AA20" s="28">
        <v>35846688</v>
      </c>
    </row>
    <row r="21" spans="1:27" ht="12.75">
      <c r="A21" s="5" t="s">
        <v>47</v>
      </c>
      <c r="B21" s="3"/>
      <c r="C21" s="19"/>
      <c r="D21" s="19"/>
      <c r="E21" s="20">
        <v>31657360</v>
      </c>
      <c r="F21" s="21">
        <v>48928505</v>
      </c>
      <c r="G21" s="21">
        <v>65298</v>
      </c>
      <c r="H21" s="21">
        <v>2630069</v>
      </c>
      <c r="I21" s="21">
        <v>2181158</v>
      </c>
      <c r="J21" s="21">
        <v>4876525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4876525</v>
      </c>
      <c r="X21" s="21">
        <v>713000</v>
      </c>
      <c r="Y21" s="21">
        <v>4163525</v>
      </c>
      <c r="Z21" s="6">
        <v>583.94</v>
      </c>
      <c r="AA21" s="28">
        <v>48928505</v>
      </c>
    </row>
    <row r="22" spans="1:27" ht="12.75">
      <c r="A22" s="5" t="s">
        <v>48</v>
      </c>
      <c r="B22" s="3"/>
      <c r="C22" s="22"/>
      <c r="D22" s="22"/>
      <c r="E22" s="23">
        <v>66500545</v>
      </c>
      <c r="F22" s="24">
        <v>79104174</v>
      </c>
      <c r="G22" s="24">
        <v>20</v>
      </c>
      <c r="H22" s="24">
        <v>470543</v>
      </c>
      <c r="I22" s="24">
        <v>671154</v>
      </c>
      <c r="J22" s="24">
        <v>1141717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1141717</v>
      </c>
      <c r="X22" s="24">
        <v>8329000</v>
      </c>
      <c r="Y22" s="24">
        <v>-7187283</v>
      </c>
      <c r="Z22" s="7">
        <v>-86.29</v>
      </c>
      <c r="AA22" s="29">
        <v>79104174</v>
      </c>
    </row>
    <row r="23" spans="1:27" ht="12.75">
      <c r="A23" s="5" t="s">
        <v>49</v>
      </c>
      <c r="B23" s="3"/>
      <c r="C23" s="19"/>
      <c r="D23" s="19"/>
      <c r="E23" s="20">
        <v>14195000</v>
      </c>
      <c r="F23" s="21">
        <v>21230000</v>
      </c>
      <c r="G23" s="21"/>
      <c r="H23" s="21">
        <v>7376347</v>
      </c>
      <c r="I23" s="21">
        <v>18305</v>
      </c>
      <c r="J23" s="21">
        <v>7394652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7394652</v>
      </c>
      <c r="X23" s="21">
        <v>200000</v>
      </c>
      <c r="Y23" s="21">
        <v>7194652</v>
      </c>
      <c r="Z23" s="6">
        <v>3597.33</v>
      </c>
      <c r="AA23" s="28">
        <v>21230000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257134759</v>
      </c>
      <c r="F25" s="53">
        <f t="shared" si="4"/>
        <v>314511144</v>
      </c>
      <c r="G25" s="53">
        <f t="shared" si="4"/>
        <v>257493</v>
      </c>
      <c r="H25" s="53">
        <f t="shared" si="4"/>
        <v>12149446</v>
      </c>
      <c r="I25" s="53">
        <f t="shared" si="4"/>
        <v>5010900</v>
      </c>
      <c r="J25" s="53">
        <f t="shared" si="4"/>
        <v>17417839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17417839</v>
      </c>
      <c r="X25" s="53">
        <f t="shared" si="4"/>
        <v>11736500</v>
      </c>
      <c r="Y25" s="53">
        <f t="shared" si="4"/>
        <v>5681339</v>
      </c>
      <c r="Z25" s="54">
        <f>+IF(X25&lt;&gt;0,+(Y25/X25)*100,0)</f>
        <v>48.407438333404336</v>
      </c>
      <c r="AA25" s="55">
        <f>+AA5+AA9+AA15+AA19+AA24</f>
        <v>314511144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46662000</v>
      </c>
      <c r="F28" s="21">
        <v>50013767</v>
      </c>
      <c r="G28" s="21">
        <v>20</v>
      </c>
      <c r="H28" s="21">
        <v>345008</v>
      </c>
      <c r="I28" s="21">
        <v>18285</v>
      </c>
      <c r="J28" s="21">
        <v>363313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363313</v>
      </c>
      <c r="X28" s="21">
        <v>200000</v>
      </c>
      <c r="Y28" s="21">
        <v>163313</v>
      </c>
      <c r="Z28" s="6">
        <v>81.66</v>
      </c>
      <c r="AA28" s="19">
        <v>50013767</v>
      </c>
    </row>
    <row r="29" spans="1:27" ht="12.75">
      <c r="A29" s="57" t="s">
        <v>55</v>
      </c>
      <c r="B29" s="3"/>
      <c r="C29" s="19"/>
      <c r="D29" s="19"/>
      <c r="E29" s="20">
        <v>10022905</v>
      </c>
      <c r="F29" s="21">
        <v>14292866</v>
      </c>
      <c r="G29" s="21"/>
      <c r="H29" s="21">
        <v>1349293</v>
      </c>
      <c r="I29" s="21"/>
      <c r="J29" s="21">
        <v>1349293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1349293</v>
      </c>
      <c r="X29" s="21"/>
      <c r="Y29" s="21">
        <v>1349293</v>
      </c>
      <c r="Z29" s="6"/>
      <c r="AA29" s="28">
        <v>14292866</v>
      </c>
    </row>
    <row r="30" spans="1:27" ht="12.75">
      <c r="A30" s="57" t="s">
        <v>56</v>
      </c>
      <c r="B30" s="3"/>
      <c r="C30" s="22"/>
      <c r="D30" s="22"/>
      <c r="E30" s="23">
        <v>16750000</v>
      </c>
      <c r="F30" s="24">
        <v>20620568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20620568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73434905</v>
      </c>
      <c r="F32" s="27">
        <f t="shared" si="5"/>
        <v>84927201</v>
      </c>
      <c r="G32" s="27">
        <f t="shared" si="5"/>
        <v>20</v>
      </c>
      <c r="H32" s="27">
        <f t="shared" si="5"/>
        <v>1694301</v>
      </c>
      <c r="I32" s="27">
        <f t="shared" si="5"/>
        <v>18285</v>
      </c>
      <c r="J32" s="27">
        <f t="shared" si="5"/>
        <v>1712606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1712606</v>
      </c>
      <c r="X32" s="27">
        <f t="shared" si="5"/>
        <v>200000</v>
      </c>
      <c r="Y32" s="27">
        <f t="shared" si="5"/>
        <v>1512606</v>
      </c>
      <c r="Z32" s="13">
        <f>+IF(X32&lt;&gt;0,+(Y32/X32)*100,0)</f>
        <v>756.303</v>
      </c>
      <c r="AA32" s="31">
        <f>SUM(AA28:AA31)</f>
        <v>84927201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99454354</v>
      </c>
      <c r="F34" s="21">
        <v>130097269</v>
      </c>
      <c r="G34" s="21">
        <v>49615</v>
      </c>
      <c r="H34" s="21">
        <v>1619015</v>
      </c>
      <c r="I34" s="21">
        <v>3026240</v>
      </c>
      <c r="J34" s="21">
        <v>4694870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4694870</v>
      </c>
      <c r="X34" s="21">
        <v>8510000</v>
      </c>
      <c r="Y34" s="21">
        <v>-3815130</v>
      </c>
      <c r="Z34" s="6">
        <v>-44.83</v>
      </c>
      <c r="AA34" s="28">
        <v>130097269</v>
      </c>
    </row>
    <row r="35" spans="1:27" ht="12.75">
      <c r="A35" s="60" t="s">
        <v>63</v>
      </c>
      <c r="B35" s="3"/>
      <c r="C35" s="19"/>
      <c r="D35" s="19"/>
      <c r="E35" s="20">
        <v>84245500</v>
      </c>
      <c r="F35" s="21">
        <v>99486674</v>
      </c>
      <c r="G35" s="21">
        <v>207858</v>
      </c>
      <c r="H35" s="21">
        <v>8836130</v>
      </c>
      <c r="I35" s="21">
        <v>1966374</v>
      </c>
      <c r="J35" s="21">
        <v>11010362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11010362</v>
      </c>
      <c r="X35" s="21">
        <v>3026500</v>
      </c>
      <c r="Y35" s="21">
        <v>7983862</v>
      </c>
      <c r="Z35" s="6">
        <v>263.8</v>
      </c>
      <c r="AA35" s="28">
        <v>99486674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257134759</v>
      </c>
      <c r="F36" s="64">
        <f t="shared" si="6"/>
        <v>314511144</v>
      </c>
      <c r="G36" s="64">
        <f t="shared" si="6"/>
        <v>257493</v>
      </c>
      <c r="H36" s="64">
        <f t="shared" si="6"/>
        <v>12149446</v>
      </c>
      <c r="I36" s="64">
        <f t="shared" si="6"/>
        <v>5010899</v>
      </c>
      <c r="J36" s="64">
        <f t="shared" si="6"/>
        <v>17417838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17417838</v>
      </c>
      <c r="X36" s="64">
        <f t="shared" si="6"/>
        <v>11736500</v>
      </c>
      <c r="Y36" s="64">
        <f t="shared" si="6"/>
        <v>5681338</v>
      </c>
      <c r="Z36" s="65">
        <f>+IF(X36&lt;&gt;0,+(Y36/X36)*100,0)</f>
        <v>48.40742981297661</v>
      </c>
      <c r="AA36" s="66">
        <f>SUM(AA32:AA35)</f>
        <v>314511144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53966250</v>
      </c>
      <c r="F5" s="18">
        <f t="shared" si="0"/>
        <v>53966250</v>
      </c>
      <c r="G5" s="18">
        <f t="shared" si="0"/>
        <v>46280</v>
      </c>
      <c r="H5" s="18">
        <f t="shared" si="0"/>
        <v>0</v>
      </c>
      <c r="I5" s="18">
        <f t="shared" si="0"/>
        <v>881472</v>
      </c>
      <c r="J5" s="18">
        <f t="shared" si="0"/>
        <v>927752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927752</v>
      </c>
      <c r="X5" s="18">
        <f t="shared" si="0"/>
        <v>13491564</v>
      </c>
      <c r="Y5" s="18">
        <f t="shared" si="0"/>
        <v>-12563812</v>
      </c>
      <c r="Z5" s="4">
        <f>+IF(X5&lt;&gt;0,+(Y5/X5)*100,0)</f>
        <v>-93.12346589320556</v>
      </c>
      <c r="AA5" s="16">
        <f>SUM(AA6:AA8)</f>
        <v>53966250</v>
      </c>
    </row>
    <row r="6" spans="1:27" ht="12.75">
      <c r="A6" s="5" t="s">
        <v>32</v>
      </c>
      <c r="B6" s="3"/>
      <c r="C6" s="19"/>
      <c r="D6" s="19"/>
      <c r="E6" s="20">
        <v>53586250</v>
      </c>
      <c r="F6" s="21">
        <v>53586250</v>
      </c>
      <c r="G6" s="21"/>
      <c r="H6" s="21"/>
      <c r="I6" s="21">
        <v>881472</v>
      </c>
      <c r="J6" s="21">
        <v>881472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881472</v>
      </c>
      <c r="X6" s="21">
        <v>13396563</v>
      </c>
      <c r="Y6" s="21">
        <v>-12515091</v>
      </c>
      <c r="Z6" s="6">
        <v>-93.42</v>
      </c>
      <c r="AA6" s="28">
        <v>53586250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380000</v>
      </c>
      <c r="F8" s="21">
        <v>380000</v>
      </c>
      <c r="G8" s="21">
        <v>46280</v>
      </c>
      <c r="H8" s="21"/>
      <c r="I8" s="21"/>
      <c r="J8" s="21">
        <v>46280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46280</v>
      </c>
      <c r="X8" s="21">
        <v>95001</v>
      </c>
      <c r="Y8" s="21">
        <v>-48721</v>
      </c>
      <c r="Z8" s="6">
        <v>-51.28</v>
      </c>
      <c r="AA8" s="28">
        <v>380000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24000</v>
      </c>
      <c r="F9" s="18">
        <f t="shared" si="1"/>
        <v>24000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6000</v>
      </c>
      <c r="Y9" s="18">
        <f t="shared" si="1"/>
        <v>-6000</v>
      </c>
      <c r="Z9" s="4">
        <f>+IF(X9&lt;&gt;0,+(Y9/X9)*100,0)</f>
        <v>-100</v>
      </c>
      <c r="AA9" s="30">
        <f>SUM(AA10:AA14)</f>
        <v>24000</v>
      </c>
    </row>
    <row r="10" spans="1:27" ht="12.75">
      <c r="A10" s="5" t="s">
        <v>36</v>
      </c>
      <c r="B10" s="3"/>
      <c r="C10" s="19"/>
      <c r="D10" s="19"/>
      <c r="E10" s="20">
        <v>24000</v>
      </c>
      <c r="F10" s="21">
        <v>24000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6000</v>
      </c>
      <c r="Y10" s="21">
        <v>-6000</v>
      </c>
      <c r="Z10" s="6">
        <v>-100</v>
      </c>
      <c r="AA10" s="28">
        <v>24000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35000</v>
      </c>
      <c r="F15" s="18">
        <f t="shared" si="2"/>
        <v>35000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8751</v>
      </c>
      <c r="Y15" s="18">
        <f t="shared" si="2"/>
        <v>-8751</v>
      </c>
      <c r="Z15" s="4">
        <f>+IF(X15&lt;&gt;0,+(Y15/X15)*100,0)</f>
        <v>-100</v>
      </c>
      <c r="AA15" s="30">
        <f>SUM(AA16:AA18)</f>
        <v>35000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35000</v>
      </c>
      <c r="F17" s="21">
        <v>35000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8751</v>
      </c>
      <c r="Y17" s="21">
        <v>-8751</v>
      </c>
      <c r="Z17" s="6">
        <v>-100</v>
      </c>
      <c r="AA17" s="28">
        <v>35000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21756000</v>
      </c>
      <c r="F19" s="18">
        <f t="shared" si="3"/>
        <v>21756000</v>
      </c>
      <c r="G19" s="18">
        <f t="shared" si="3"/>
        <v>0</v>
      </c>
      <c r="H19" s="18">
        <f t="shared" si="3"/>
        <v>516720</v>
      </c>
      <c r="I19" s="18">
        <f t="shared" si="3"/>
        <v>0</v>
      </c>
      <c r="J19" s="18">
        <f t="shared" si="3"/>
        <v>516720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516720</v>
      </c>
      <c r="X19" s="18">
        <f t="shared" si="3"/>
        <v>5439003</v>
      </c>
      <c r="Y19" s="18">
        <f t="shared" si="3"/>
        <v>-4922283</v>
      </c>
      <c r="Z19" s="4">
        <f>+IF(X19&lt;&gt;0,+(Y19/X19)*100,0)</f>
        <v>-90.49972945409297</v>
      </c>
      <c r="AA19" s="30">
        <f>SUM(AA20:AA23)</f>
        <v>21756000</v>
      </c>
    </row>
    <row r="20" spans="1:27" ht="12.75">
      <c r="A20" s="5" t="s">
        <v>46</v>
      </c>
      <c r="B20" s="3"/>
      <c r="C20" s="19"/>
      <c r="D20" s="19"/>
      <c r="E20" s="20">
        <v>8180000</v>
      </c>
      <c r="F20" s="21">
        <v>8180000</v>
      </c>
      <c r="G20" s="21"/>
      <c r="H20" s="21">
        <v>516720</v>
      </c>
      <c r="I20" s="21"/>
      <c r="J20" s="21">
        <v>516720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516720</v>
      </c>
      <c r="X20" s="21">
        <v>2045001</v>
      </c>
      <c r="Y20" s="21">
        <v>-1528281</v>
      </c>
      <c r="Z20" s="6">
        <v>-74.73</v>
      </c>
      <c r="AA20" s="28">
        <v>8180000</v>
      </c>
    </row>
    <row r="21" spans="1:27" ht="12.75">
      <c r="A21" s="5" t="s">
        <v>47</v>
      </c>
      <c r="B21" s="3"/>
      <c r="C21" s="19"/>
      <c r="D21" s="19"/>
      <c r="E21" s="20">
        <v>251000</v>
      </c>
      <c r="F21" s="21">
        <v>251000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62751</v>
      </c>
      <c r="Y21" s="21">
        <v>-62751</v>
      </c>
      <c r="Z21" s="6">
        <v>-100</v>
      </c>
      <c r="AA21" s="28">
        <v>251000</v>
      </c>
    </row>
    <row r="22" spans="1:27" ht="12.75">
      <c r="A22" s="5" t="s">
        <v>48</v>
      </c>
      <c r="B22" s="3"/>
      <c r="C22" s="22"/>
      <c r="D22" s="22"/>
      <c r="E22" s="23">
        <v>13325000</v>
      </c>
      <c r="F22" s="24">
        <v>13325000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3331251</v>
      </c>
      <c r="Y22" s="24">
        <v>-3331251</v>
      </c>
      <c r="Z22" s="7">
        <v>-100</v>
      </c>
      <c r="AA22" s="29">
        <v>13325000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60000</v>
      </c>
      <c r="F24" s="18">
        <v>60000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15000</v>
      </c>
      <c r="Y24" s="18">
        <v>-15000</v>
      </c>
      <c r="Z24" s="4">
        <v>-100</v>
      </c>
      <c r="AA24" s="30">
        <v>60000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75841250</v>
      </c>
      <c r="F25" s="53">
        <f t="shared" si="4"/>
        <v>75841250</v>
      </c>
      <c r="G25" s="53">
        <f t="shared" si="4"/>
        <v>46280</v>
      </c>
      <c r="H25" s="53">
        <f t="shared" si="4"/>
        <v>516720</v>
      </c>
      <c r="I25" s="53">
        <f t="shared" si="4"/>
        <v>881472</v>
      </c>
      <c r="J25" s="53">
        <f t="shared" si="4"/>
        <v>1444472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1444472</v>
      </c>
      <c r="X25" s="53">
        <f t="shared" si="4"/>
        <v>18960318</v>
      </c>
      <c r="Y25" s="53">
        <f t="shared" si="4"/>
        <v>-17515846</v>
      </c>
      <c r="Z25" s="54">
        <f>+IF(X25&lt;&gt;0,+(Y25/X25)*100,0)</f>
        <v>-92.38160457013433</v>
      </c>
      <c r="AA25" s="55">
        <f>+AA5+AA9+AA15+AA19+AA24</f>
        <v>75841250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32133800</v>
      </c>
      <c r="F28" s="21">
        <v>32133800</v>
      </c>
      <c r="G28" s="21"/>
      <c r="H28" s="21">
        <v>516720</v>
      </c>
      <c r="I28" s="21">
        <v>881472</v>
      </c>
      <c r="J28" s="21">
        <v>1398192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1398192</v>
      </c>
      <c r="X28" s="21">
        <v>11851707</v>
      </c>
      <c r="Y28" s="21">
        <v>-10453515</v>
      </c>
      <c r="Z28" s="6">
        <v>-88.2</v>
      </c>
      <c r="AA28" s="19">
        <v>32133800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>
        <v>29452450</v>
      </c>
      <c r="F30" s="24">
        <v>29452450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29452450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61586250</v>
      </c>
      <c r="F32" s="27">
        <f t="shared" si="5"/>
        <v>61586250</v>
      </c>
      <c r="G32" s="27">
        <f t="shared" si="5"/>
        <v>0</v>
      </c>
      <c r="H32" s="27">
        <f t="shared" si="5"/>
        <v>516720</v>
      </c>
      <c r="I32" s="27">
        <f t="shared" si="5"/>
        <v>881472</v>
      </c>
      <c r="J32" s="27">
        <f t="shared" si="5"/>
        <v>1398192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1398192</v>
      </c>
      <c r="X32" s="27">
        <f t="shared" si="5"/>
        <v>11851707</v>
      </c>
      <c r="Y32" s="27">
        <f t="shared" si="5"/>
        <v>-10453515</v>
      </c>
      <c r="Z32" s="13">
        <f>+IF(X32&lt;&gt;0,+(Y32/X32)*100,0)</f>
        <v>-88.20261081378405</v>
      </c>
      <c r="AA32" s="31">
        <f>SUM(AA28:AA31)</f>
        <v>61586250</v>
      </c>
    </row>
    <row r="33" spans="1:27" ht="12.75">
      <c r="A33" s="60" t="s">
        <v>59</v>
      </c>
      <c r="B33" s="3" t="s">
        <v>60</v>
      </c>
      <c r="C33" s="19"/>
      <c r="D33" s="19"/>
      <c r="E33" s="20">
        <v>13000000</v>
      </c>
      <c r="F33" s="21">
        <v>13000000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13000000</v>
      </c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1255000</v>
      </c>
      <c r="F35" s="21">
        <v>1255000</v>
      </c>
      <c r="G35" s="21">
        <v>46280</v>
      </c>
      <c r="H35" s="21"/>
      <c r="I35" s="21"/>
      <c r="J35" s="21">
        <v>46280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46280</v>
      </c>
      <c r="X35" s="21">
        <v>313749</v>
      </c>
      <c r="Y35" s="21">
        <v>-267469</v>
      </c>
      <c r="Z35" s="6">
        <v>-85.25</v>
      </c>
      <c r="AA35" s="28">
        <v>1255000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75841250</v>
      </c>
      <c r="F36" s="64">
        <f t="shared" si="6"/>
        <v>75841250</v>
      </c>
      <c r="G36" s="64">
        <f t="shared" si="6"/>
        <v>46280</v>
      </c>
      <c r="H36" s="64">
        <f t="shared" si="6"/>
        <v>516720</v>
      </c>
      <c r="I36" s="64">
        <f t="shared" si="6"/>
        <v>881472</v>
      </c>
      <c r="J36" s="64">
        <f t="shared" si="6"/>
        <v>1444472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1444472</v>
      </c>
      <c r="X36" s="64">
        <f t="shared" si="6"/>
        <v>12165456</v>
      </c>
      <c r="Y36" s="64">
        <f t="shared" si="6"/>
        <v>-10720984</v>
      </c>
      <c r="Z36" s="65">
        <f>+IF(X36&lt;&gt;0,+(Y36/X36)*100,0)</f>
        <v>-88.12644589730134</v>
      </c>
      <c r="AA36" s="66">
        <f>SUM(AA32:AA35)</f>
        <v>75841250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951322</v>
      </c>
      <c r="D5" s="16">
        <f>SUM(D6:D8)</f>
        <v>0</v>
      </c>
      <c r="E5" s="17">
        <f t="shared" si="0"/>
        <v>900000</v>
      </c>
      <c r="F5" s="18">
        <f t="shared" si="0"/>
        <v>900000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500000</v>
      </c>
      <c r="Y5" s="18">
        <f t="shared" si="0"/>
        <v>-500000</v>
      </c>
      <c r="Z5" s="4">
        <f>+IF(X5&lt;&gt;0,+(Y5/X5)*100,0)</f>
        <v>-100</v>
      </c>
      <c r="AA5" s="16">
        <f>SUM(AA6:AA8)</f>
        <v>900000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951322</v>
      </c>
      <c r="D8" s="19"/>
      <c r="E8" s="20">
        <v>900000</v>
      </c>
      <c r="F8" s="21">
        <v>900000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500000</v>
      </c>
      <c r="Y8" s="21">
        <v>-500000</v>
      </c>
      <c r="Z8" s="6">
        <v>-100</v>
      </c>
      <c r="AA8" s="28">
        <v>900000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103038932</v>
      </c>
      <c r="D15" s="16">
        <f>SUM(D16:D18)</f>
        <v>0</v>
      </c>
      <c r="E15" s="17">
        <f t="shared" si="2"/>
        <v>132771781</v>
      </c>
      <c r="F15" s="18">
        <f t="shared" si="2"/>
        <v>132771781</v>
      </c>
      <c r="G15" s="18">
        <f t="shared" si="2"/>
        <v>0</v>
      </c>
      <c r="H15" s="18">
        <f t="shared" si="2"/>
        <v>4991981</v>
      </c>
      <c r="I15" s="18">
        <f t="shared" si="2"/>
        <v>1818521</v>
      </c>
      <c r="J15" s="18">
        <f t="shared" si="2"/>
        <v>6810502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6810502</v>
      </c>
      <c r="X15" s="18">
        <f t="shared" si="2"/>
        <v>33192945</v>
      </c>
      <c r="Y15" s="18">
        <f t="shared" si="2"/>
        <v>-26382443</v>
      </c>
      <c r="Z15" s="4">
        <f>+IF(X15&lt;&gt;0,+(Y15/X15)*100,0)</f>
        <v>-79.48207970097259</v>
      </c>
      <c r="AA15" s="30">
        <f>SUM(AA16:AA18)</f>
        <v>132771781</v>
      </c>
    </row>
    <row r="16" spans="1:27" ht="12.75">
      <c r="A16" s="5" t="s">
        <v>42</v>
      </c>
      <c r="B16" s="3"/>
      <c r="C16" s="19">
        <v>103038932</v>
      </c>
      <c r="D16" s="19"/>
      <c r="E16" s="20">
        <v>132771781</v>
      </c>
      <c r="F16" s="21">
        <v>132771781</v>
      </c>
      <c r="G16" s="21"/>
      <c r="H16" s="21">
        <v>4991981</v>
      </c>
      <c r="I16" s="21">
        <v>1818521</v>
      </c>
      <c r="J16" s="21">
        <v>6810502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6810502</v>
      </c>
      <c r="X16" s="21">
        <v>33192945</v>
      </c>
      <c r="Y16" s="21">
        <v>-26382443</v>
      </c>
      <c r="Z16" s="6">
        <v>-79.48</v>
      </c>
      <c r="AA16" s="28">
        <v>132771781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2000000</v>
      </c>
      <c r="F19" s="18">
        <f t="shared" si="3"/>
        <v>2000000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500001</v>
      </c>
      <c r="Y19" s="18">
        <f t="shared" si="3"/>
        <v>-500001</v>
      </c>
      <c r="Z19" s="4">
        <f>+IF(X19&lt;&gt;0,+(Y19/X19)*100,0)</f>
        <v>-100</v>
      </c>
      <c r="AA19" s="30">
        <f>SUM(AA20:AA23)</f>
        <v>2000000</v>
      </c>
    </row>
    <row r="20" spans="1:27" ht="12.75">
      <c r="A20" s="5" t="s">
        <v>46</v>
      </c>
      <c r="B20" s="3"/>
      <c r="C20" s="19"/>
      <c r="D20" s="19"/>
      <c r="E20" s="20">
        <v>2000000</v>
      </c>
      <c r="F20" s="21">
        <v>2000000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500001</v>
      </c>
      <c r="Y20" s="21">
        <v>-500001</v>
      </c>
      <c r="Z20" s="6">
        <v>-100</v>
      </c>
      <c r="AA20" s="28">
        <v>2000000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103990254</v>
      </c>
      <c r="D25" s="51">
        <f>+D5+D9+D15+D19+D24</f>
        <v>0</v>
      </c>
      <c r="E25" s="52">
        <f t="shared" si="4"/>
        <v>135671781</v>
      </c>
      <c r="F25" s="53">
        <f t="shared" si="4"/>
        <v>135671781</v>
      </c>
      <c r="G25" s="53">
        <f t="shared" si="4"/>
        <v>0</v>
      </c>
      <c r="H25" s="53">
        <f t="shared" si="4"/>
        <v>4991981</v>
      </c>
      <c r="I25" s="53">
        <f t="shared" si="4"/>
        <v>1818521</v>
      </c>
      <c r="J25" s="53">
        <f t="shared" si="4"/>
        <v>6810502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6810502</v>
      </c>
      <c r="X25" s="53">
        <f t="shared" si="4"/>
        <v>34192946</v>
      </c>
      <c r="Y25" s="53">
        <f t="shared" si="4"/>
        <v>-27382444</v>
      </c>
      <c r="Z25" s="54">
        <f>+IF(X25&lt;&gt;0,+(Y25/X25)*100,0)</f>
        <v>-80.08214325843699</v>
      </c>
      <c r="AA25" s="55">
        <f>+AA5+AA9+AA15+AA19+AA24</f>
        <v>135671781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103990254</v>
      </c>
      <c r="D28" s="19"/>
      <c r="E28" s="20">
        <v>135671781</v>
      </c>
      <c r="F28" s="21">
        <v>135671781</v>
      </c>
      <c r="G28" s="21"/>
      <c r="H28" s="21">
        <v>4991981</v>
      </c>
      <c r="I28" s="21">
        <v>1818521</v>
      </c>
      <c r="J28" s="21">
        <v>6810502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6810502</v>
      </c>
      <c r="X28" s="21"/>
      <c r="Y28" s="21">
        <v>6810502</v>
      </c>
      <c r="Z28" s="6"/>
      <c r="AA28" s="19">
        <v>135671781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103990254</v>
      </c>
      <c r="D32" s="25">
        <f>SUM(D28:D31)</f>
        <v>0</v>
      </c>
      <c r="E32" s="26">
        <f t="shared" si="5"/>
        <v>135671781</v>
      </c>
      <c r="F32" s="27">
        <f t="shared" si="5"/>
        <v>135671781</v>
      </c>
      <c r="G32" s="27">
        <f t="shared" si="5"/>
        <v>0</v>
      </c>
      <c r="H32" s="27">
        <f t="shared" si="5"/>
        <v>4991981</v>
      </c>
      <c r="I32" s="27">
        <f t="shared" si="5"/>
        <v>1818521</v>
      </c>
      <c r="J32" s="27">
        <f t="shared" si="5"/>
        <v>6810502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6810502</v>
      </c>
      <c r="X32" s="27">
        <f t="shared" si="5"/>
        <v>0</v>
      </c>
      <c r="Y32" s="27">
        <f t="shared" si="5"/>
        <v>6810502</v>
      </c>
      <c r="Z32" s="13">
        <f>+IF(X32&lt;&gt;0,+(Y32/X32)*100,0)</f>
        <v>0</v>
      </c>
      <c r="AA32" s="31">
        <f>SUM(AA28:AA31)</f>
        <v>135671781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103990254</v>
      </c>
      <c r="D36" s="62">
        <f>SUM(D32:D35)</f>
        <v>0</v>
      </c>
      <c r="E36" s="63">
        <f t="shared" si="6"/>
        <v>135671781</v>
      </c>
      <c r="F36" s="64">
        <f t="shared" si="6"/>
        <v>135671781</v>
      </c>
      <c r="G36" s="64">
        <f t="shared" si="6"/>
        <v>0</v>
      </c>
      <c r="H36" s="64">
        <f t="shared" si="6"/>
        <v>4991981</v>
      </c>
      <c r="I36" s="64">
        <f t="shared" si="6"/>
        <v>1818521</v>
      </c>
      <c r="J36" s="64">
        <f t="shared" si="6"/>
        <v>6810502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6810502</v>
      </c>
      <c r="X36" s="64">
        <f t="shared" si="6"/>
        <v>0</v>
      </c>
      <c r="Y36" s="64">
        <f t="shared" si="6"/>
        <v>6810502</v>
      </c>
      <c r="Z36" s="65">
        <f>+IF(X36&lt;&gt;0,+(Y36/X36)*100,0)</f>
        <v>0</v>
      </c>
      <c r="AA36" s="66">
        <f>SUM(AA32:AA35)</f>
        <v>135671781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11300000</v>
      </c>
      <c r="F9" s="18">
        <f t="shared" si="1"/>
        <v>11300000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2825001</v>
      </c>
      <c r="Y9" s="18">
        <f t="shared" si="1"/>
        <v>-2825001</v>
      </c>
      <c r="Z9" s="4">
        <f>+IF(X9&lt;&gt;0,+(Y9/X9)*100,0)</f>
        <v>-100</v>
      </c>
      <c r="AA9" s="30">
        <f>SUM(AA10:AA14)</f>
        <v>11300000</v>
      </c>
    </row>
    <row r="10" spans="1:27" ht="12.75">
      <c r="A10" s="5" t="s">
        <v>36</v>
      </c>
      <c r="B10" s="3"/>
      <c r="C10" s="19"/>
      <c r="D10" s="19"/>
      <c r="E10" s="20">
        <v>11300000</v>
      </c>
      <c r="F10" s="21">
        <v>11300000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2825001</v>
      </c>
      <c r="Y10" s="21">
        <v>-2825001</v>
      </c>
      <c r="Z10" s="6">
        <v>-100</v>
      </c>
      <c r="AA10" s="28">
        <v>11300000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112302000</v>
      </c>
      <c r="F19" s="18">
        <f t="shared" si="3"/>
        <v>112302000</v>
      </c>
      <c r="G19" s="18">
        <f t="shared" si="3"/>
        <v>360000</v>
      </c>
      <c r="H19" s="18">
        <f t="shared" si="3"/>
        <v>3776000</v>
      </c>
      <c r="I19" s="18">
        <f t="shared" si="3"/>
        <v>7874320</v>
      </c>
      <c r="J19" s="18">
        <f t="shared" si="3"/>
        <v>12010320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12010320</v>
      </c>
      <c r="X19" s="18">
        <f t="shared" si="3"/>
        <v>28075500</v>
      </c>
      <c r="Y19" s="18">
        <f t="shared" si="3"/>
        <v>-16065180</v>
      </c>
      <c r="Z19" s="4">
        <f>+IF(X19&lt;&gt;0,+(Y19/X19)*100,0)</f>
        <v>-57.22134957525245</v>
      </c>
      <c r="AA19" s="30">
        <f>SUM(AA20:AA23)</f>
        <v>112302000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75300000</v>
      </c>
      <c r="F21" s="21">
        <v>75300000</v>
      </c>
      <c r="G21" s="21"/>
      <c r="H21" s="21">
        <v>3776000</v>
      </c>
      <c r="I21" s="21">
        <v>2175483</v>
      </c>
      <c r="J21" s="21">
        <v>5951483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5951483</v>
      </c>
      <c r="X21" s="21">
        <v>18825000</v>
      </c>
      <c r="Y21" s="21">
        <v>-12873517</v>
      </c>
      <c r="Z21" s="6">
        <v>-68.39</v>
      </c>
      <c r="AA21" s="28">
        <v>75300000</v>
      </c>
    </row>
    <row r="22" spans="1:27" ht="12.75">
      <c r="A22" s="5" t="s">
        <v>48</v>
      </c>
      <c r="B22" s="3"/>
      <c r="C22" s="22"/>
      <c r="D22" s="22"/>
      <c r="E22" s="23">
        <v>37002000</v>
      </c>
      <c r="F22" s="24">
        <v>37002000</v>
      </c>
      <c r="G22" s="24">
        <v>360000</v>
      </c>
      <c r="H22" s="24"/>
      <c r="I22" s="24">
        <v>5698837</v>
      </c>
      <c r="J22" s="24">
        <v>6058837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6058837</v>
      </c>
      <c r="X22" s="24">
        <v>9250500</v>
      </c>
      <c r="Y22" s="24">
        <v>-3191663</v>
      </c>
      <c r="Z22" s="7">
        <v>-34.5</v>
      </c>
      <c r="AA22" s="29">
        <v>37002000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123602000</v>
      </c>
      <c r="F25" s="53">
        <f t="shared" si="4"/>
        <v>123602000</v>
      </c>
      <c r="G25" s="53">
        <f t="shared" si="4"/>
        <v>360000</v>
      </c>
      <c r="H25" s="53">
        <f t="shared" si="4"/>
        <v>3776000</v>
      </c>
      <c r="I25" s="53">
        <f t="shared" si="4"/>
        <v>7874320</v>
      </c>
      <c r="J25" s="53">
        <f t="shared" si="4"/>
        <v>12010320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12010320</v>
      </c>
      <c r="X25" s="53">
        <f t="shared" si="4"/>
        <v>30900501</v>
      </c>
      <c r="Y25" s="53">
        <f t="shared" si="4"/>
        <v>-18890181</v>
      </c>
      <c r="Z25" s="54">
        <f>+IF(X25&lt;&gt;0,+(Y25/X25)*100,0)</f>
        <v>-61.13228067078912</v>
      </c>
      <c r="AA25" s="55">
        <f>+AA5+AA9+AA15+AA19+AA24</f>
        <v>123602000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119102000</v>
      </c>
      <c r="F28" s="21">
        <v>119102000</v>
      </c>
      <c r="G28" s="21"/>
      <c r="H28" s="21">
        <v>3776000</v>
      </c>
      <c r="I28" s="21">
        <v>7874320</v>
      </c>
      <c r="J28" s="21">
        <v>11650320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11650320</v>
      </c>
      <c r="X28" s="21">
        <v>29775501</v>
      </c>
      <c r="Y28" s="21">
        <v>-18125181</v>
      </c>
      <c r="Z28" s="6">
        <v>-60.87</v>
      </c>
      <c r="AA28" s="19">
        <v>119102000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119102000</v>
      </c>
      <c r="F32" s="27">
        <f t="shared" si="5"/>
        <v>119102000</v>
      </c>
      <c r="G32" s="27">
        <f t="shared" si="5"/>
        <v>0</v>
      </c>
      <c r="H32" s="27">
        <f t="shared" si="5"/>
        <v>3776000</v>
      </c>
      <c r="I32" s="27">
        <f t="shared" si="5"/>
        <v>7874320</v>
      </c>
      <c r="J32" s="27">
        <f t="shared" si="5"/>
        <v>11650320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11650320</v>
      </c>
      <c r="X32" s="27">
        <f t="shared" si="5"/>
        <v>29775501</v>
      </c>
      <c r="Y32" s="27">
        <f t="shared" si="5"/>
        <v>-18125181</v>
      </c>
      <c r="Z32" s="13">
        <f>+IF(X32&lt;&gt;0,+(Y32/X32)*100,0)</f>
        <v>-60.872799419898925</v>
      </c>
      <c r="AA32" s="31">
        <f>SUM(AA28:AA31)</f>
        <v>119102000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4500000</v>
      </c>
      <c r="F35" s="21">
        <v>4500000</v>
      </c>
      <c r="G35" s="21">
        <v>360000</v>
      </c>
      <c r="H35" s="21"/>
      <c r="I35" s="21"/>
      <c r="J35" s="21">
        <v>360000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360000</v>
      </c>
      <c r="X35" s="21">
        <v>1125000</v>
      </c>
      <c r="Y35" s="21">
        <v>-765000</v>
      </c>
      <c r="Z35" s="6">
        <v>-68</v>
      </c>
      <c r="AA35" s="28">
        <v>4500000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123602000</v>
      </c>
      <c r="F36" s="64">
        <f t="shared" si="6"/>
        <v>123602000</v>
      </c>
      <c r="G36" s="64">
        <f t="shared" si="6"/>
        <v>360000</v>
      </c>
      <c r="H36" s="64">
        <f t="shared" si="6"/>
        <v>3776000</v>
      </c>
      <c r="I36" s="64">
        <f t="shared" si="6"/>
        <v>7874320</v>
      </c>
      <c r="J36" s="64">
        <f t="shared" si="6"/>
        <v>12010320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12010320</v>
      </c>
      <c r="X36" s="64">
        <f t="shared" si="6"/>
        <v>30900501</v>
      </c>
      <c r="Y36" s="64">
        <f t="shared" si="6"/>
        <v>-18890181</v>
      </c>
      <c r="Z36" s="65">
        <f>+IF(X36&lt;&gt;0,+(Y36/X36)*100,0)</f>
        <v>-61.13228067078912</v>
      </c>
      <c r="AA36" s="66">
        <f>SUM(AA32:AA35)</f>
        <v>123602000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12438820</v>
      </c>
      <c r="D5" s="16">
        <f>SUM(D6:D8)</f>
        <v>0</v>
      </c>
      <c r="E5" s="17">
        <f t="shared" si="0"/>
        <v>7130000</v>
      </c>
      <c r="F5" s="18">
        <f t="shared" si="0"/>
        <v>16864675</v>
      </c>
      <c r="G5" s="18">
        <f t="shared" si="0"/>
        <v>0</v>
      </c>
      <c r="H5" s="18">
        <f t="shared" si="0"/>
        <v>2705628</v>
      </c>
      <c r="I5" s="18">
        <f t="shared" si="0"/>
        <v>843976</v>
      </c>
      <c r="J5" s="18">
        <f t="shared" si="0"/>
        <v>3549604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3549604</v>
      </c>
      <c r="X5" s="18">
        <f t="shared" si="0"/>
        <v>487500</v>
      </c>
      <c r="Y5" s="18">
        <f t="shared" si="0"/>
        <v>3062104</v>
      </c>
      <c r="Z5" s="4">
        <f>+IF(X5&lt;&gt;0,+(Y5/X5)*100,0)</f>
        <v>628.1238974358974</v>
      </c>
      <c r="AA5" s="16">
        <f>SUM(AA6:AA8)</f>
        <v>16864675</v>
      </c>
    </row>
    <row r="6" spans="1:27" ht="12.75">
      <c r="A6" s="5" t="s">
        <v>32</v>
      </c>
      <c r="B6" s="3"/>
      <c r="C6" s="19">
        <v>1587961</v>
      </c>
      <c r="D6" s="19"/>
      <c r="E6" s="20">
        <v>50000</v>
      </c>
      <c r="F6" s="21">
        <v>150000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40000</v>
      </c>
      <c r="Y6" s="21">
        <v>-40000</v>
      </c>
      <c r="Z6" s="6">
        <v>-100</v>
      </c>
      <c r="AA6" s="28">
        <v>150000</v>
      </c>
    </row>
    <row r="7" spans="1:27" ht="12.75">
      <c r="A7" s="5" t="s">
        <v>33</v>
      </c>
      <c r="B7" s="3"/>
      <c r="C7" s="22">
        <v>330323</v>
      </c>
      <c r="D7" s="22"/>
      <c r="E7" s="23">
        <v>400000</v>
      </c>
      <c r="F7" s="24">
        <v>400000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2500</v>
      </c>
      <c r="Y7" s="24">
        <v>-2500</v>
      </c>
      <c r="Z7" s="7">
        <v>-100</v>
      </c>
      <c r="AA7" s="29">
        <v>400000</v>
      </c>
    </row>
    <row r="8" spans="1:27" ht="12.75">
      <c r="A8" s="5" t="s">
        <v>34</v>
      </c>
      <c r="B8" s="3"/>
      <c r="C8" s="19">
        <v>10520536</v>
      </c>
      <c r="D8" s="19"/>
      <c r="E8" s="20">
        <v>6680000</v>
      </c>
      <c r="F8" s="21">
        <v>16314675</v>
      </c>
      <c r="G8" s="21"/>
      <c r="H8" s="21">
        <v>2705628</v>
      </c>
      <c r="I8" s="21">
        <v>843976</v>
      </c>
      <c r="J8" s="21">
        <v>3549604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3549604</v>
      </c>
      <c r="X8" s="21">
        <v>445000</v>
      </c>
      <c r="Y8" s="21">
        <v>3104604</v>
      </c>
      <c r="Z8" s="6">
        <v>697.66</v>
      </c>
      <c r="AA8" s="28">
        <v>16314675</v>
      </c>
    </row>
    <row r="9" spans="1:27" ht="12.75">
      <c r="A9" s="2" t="s">
        <v>35</v>
      </c>
      <c r="B9" s="3"/>
      <c r="C9" s="16">
        <f aca="true" t="shared" si="1" ref="C9:Y9">SUM(C10:C14)</f>
        <v>10726731</v>
      </c>
      <c r="D9" s="16">
        <f>SUM(D10:D14)</f>
        <v>0</v>
      </c>
      <c r="E9" s="17">
        <f t="shared" si="1"/>
        <v>850000</v>
      </c>
      <c r="F9" s="18">
        <f t="shared" si="1"/>
        <v>14349502</v>
      </c>
      <c r="G9" s="18">
        <f t="shared" si="1"/>
        <v>0</v>
      </c>
      <c r="H9" s="18">
        <f t="shared" si="1"/>
        <v>1474760</v>
      </c>
      <c r="I9" s="18">
        <f t="shared" si="1"/>
        <v>0</v>
      </c>
      <c r="J9" s="18">
        <f t="shared" si="1"/>
        <v>1474760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1474760</v>
      </c>
      <c r="X9" s="18">
        <f t="shared" si="1"/>
        <v>0</v>
      </c>
      <c r="Y9" s="18">
        <f t="shared" si="1"/>
        <v>1474760</v>
      </c>
      <c r="Z9" s="4">
        <f>+IF(X9&lt;&gt;0,+(Y9/X9)*100,0)</f>
        <v>0</v>
      </c>
      <c r="AA9" s="30">
        <f>SUM(AA10:AA14)</f>
        <v>14349502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8862610</v>
      </c>
      <c r="D12" s="19"/>
      <c r="E12" s="20">
        <v>100000</v>
      </c>
      <c r="F12" s="21">
        <v>13344014</v>
      </c>
      <c r="G12" s="21"/>
      <c r="H12" s="21">
        <v>1474760</v>
      </c>
      <c r="I12" s="21"/>
      <c r="J12" s="21">
        <v>1474760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1474760</v>
      </c>
      <c r="X12" s="21"/>
      <c r="Y12" s="21">
        <v>1474760</v>
      </c>
      <c r="Z12" s="6"/>
      <c r="AA12" s="28">
        <v>13344014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1864121</v>
      </c>
      <c r="D14" s="22"/>
      <c r="E14" s="23">
        <v>750000</v>
      </c>
      <c r="F14" s="24">
        <v>1005488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1005488</v>
      </c>
    </row>
    <row r="15" spans="1:27" ht="12.75">
      <c r="A15" s="2" t="s">
        <v>41</v>
      </c>
      <c r="B15" s="8"/>
      <c r="C15" s="16">
        <f aca="true" t="shared" si="2" ref="C15:Y15">SUM(C16:C18)</f>
        <v>374106</v>
      </c>
      <c r="D15" s="16">
        <f>SUM(D16:D18)</f>
        <v>0</v>
      </c>
      <c r="E15" s="17">
        <f t="shared" si="2"/>
        <v>70000</v>
      </c>
      <c r="F15" s="18">
        <f t="shared" si="2"/>
        <v>70000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70000</v>
      </c>
    </row>
    <row r="16" spans="1:27" ht="12.75">
      <c r="A16" s="5" t="s">
        <v>42</v>
      </c>
      <c r="B16" s="3"/>
      <c r="C16" s="19">
        <v>178432</v>
      </c>
      <c r="D16" s="19"/>
      <c r="E16" s="20">
        <v>70000</v>
      </c>
      <c r="F16" s="21">
        <v>70000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70000</v>
      </c>
    </row>
    <row r="17" spans="1:27" ht="12.75">
      <c r="A17" s="5" t="s">
        <v>43</v>
      </c>
      <c r="B17" s="3"/>
      <c r="C17" s="19">
        <v>195674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23539657</v>
      </c>
      <c r="D25" s="51">
        <f>+D5+D9+D15+D19+D24</f>
        <v>0</v>
      </c>
      <c r="E25" s="52">
        <f t="shared" si="4"/>
        <v>8050000</v>
      </c>
      <c r="F25" s="53">
        <f t="shared" si="4"/>
        <v>31284177</v>
      </c>
      <c r="G25" s="53">
        <f t="shared" si="4"/>
        <v>0</v>
      </c>
      <c r="H25" s="53">
        <f t="shared" si="4"/>
        <v>4180388</v>
      </c>
      <c r="I25" s="53">
        <f t="shared" si="4"/>
        <v>843976</v>
      </c>
      <c r="J25" s="53">
        <f t="shared" si="4"/>
        <v>5024364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5024364</v>
      </c>
      <c r="X25" s="53">
        <f t="shared" si="4"/>
        <v>487500</v>
      </c>
      <c r="Y25" s="53">
        <f t="shared" si="4"/>
        <v>4536864</v>
      </c>
      <c r="Z25" s="54">
        <f>+IF(X25&lt;&gt;0,+(Y25/X25)*100,0)</f>
        <v>930.6387692307693</v>
      </c>
      <c r="AA25" s="55">
        <f>+AA5+AA9+AA15+AA19+AA24</f>
        <v>31284177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23539657</v>
      </c>
      <c r="D35" s="19"/>
      <c r="E35" s="20">
        <v>8050000</v>
      </c>
      <c r="F35" s="21">
        <v>31284177</v>
      </c>
      <c r="G35" s="21"/>
      <c r="H35" s="21">
        <v>4180388</v>
      </c>
      <c r="I35" s="21">
        <v>843976</v>
      </c>
      <c r="J35" s="21">
        <v>5024364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5024364</v>
      </c>
      <c r="X35" s="21">
        <v>487500</v>
      </c>
      <c r="Y35" s="21">
        <v>4536864</v>
      </c>
      <c r="Z35" s="6">
        <v>930.64</v>
      </c>
      <c r="AA35" s="28">
        <v>31284177</v>
      </c>
    </row>
    <row r="36" spans="1:27" ht="12.75">
      <c r="A36" s="61" t="s">
        <v>64</v>
      </c>
      <c r="B36" s="10"/>
      <c r="C36" s="62">
        <f aca="true" t="shared" si="6" ref="C36:Y36">SUM(C32:C35)</f>
        <v>23539657</v>
      </c>
      <c r="D36" s="62">
        <f>SUM(D32:D35)</f>
        <v>0</v>
      </c>
      <c r="E36" s="63">
        <f t="shared" si="6"/>
        <v>8050000</v>
      </c>
      <c r="F36" s="64">
        <f t="shared" si="6"/>
        <v>31284177</v>
      </c>
      <c r="G36" s="64">
        <f t="shared" si="6"/>
        <v>0</v>
      </c>
      <c r="H36" s="64">
        <f t="shared" si="6"/>
        <v>4180388</v>
      </c>
      <c r="I36" s="64">
        <f t="shared" si="6"/>
        <v>843976</v>
      </c>
      <c r="J36" s="64">
        <f t="shared" si="6"/>
        <v>5024364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5024364</v>
      </c>
      <c r="X36" s="64">
        <f t="shared" si="6"/>
        <v>487500</v>
      </c>
      <c r="Y36" s="64">
        <f t="shared" si="6"/>
        <v>4536864</v>
      </c>
      <c r="Z36" s="65">
        <f>+IF(X36&lt;&gt;0,+(Y36/X36)*100,0)</f>
        <v>930.6387692307693</v>
      </c>
      <c r="AA36" s="66">
        <f>SUM(AA32:AA35)</f>
        <v>31284177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2000000</v>
      </c>
      <c r="F5" s="18">
        <f t="shared" si="0"/>
        <v>2000000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500001</v>
      </c>
      <c r="Y5" s="18">
        <f t="shared" si="0"/>
        <v>-500001</v>
      </c>
      <c r="Z5" s="4">
        <f>+IF(X5&lt;&gt;0,+(Y5/X5)*100,0)</f>
        <v>-100</v>
      </c>
      <c r="AA5" s="16">
        <f>SUM(AA6:AA8)</f>
        <v>2000000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2000000</v>
      </c>
      <c r="F8" s="21">
        <v>2000000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500001</v>
      </c>
      <c r="Y8" s="21">
        <v>-500001</v>
      </c>
      <c r="Z8" s="6">
        <v>-100</v>
      </c>
      <c r="AA8" s="28">
        <v>2000000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7237012</v>
      </c>
      <c r="F9" s="18">
        <f t="shared" si="1"/>
        <v>7237012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7237012</v>
      </c>
    </row>
    <row r="10" spans="1:27" ht="12.75">
      <c r="A10" s="5" t="s">
        <v>36</v>
      </c>
      <c r="B10" s="3"/>
      <c r="C10" s="19"/>
      <c r="D10" s="19"/>
      <c r="E10" s="20">
        <v>7237012</v>
      </c>
      <c r="F10" s="21">
        <v>7237012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7237012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32415954</v>
      </c>
      <c r="F15" s="18">
        <f t="shared" si="2"/>
        <v>32415954</v>
      </c>
      <c r="G15" s="18">
        <f t="shared" si="2"/>
        <v>0</v>
      </c>
      <c r="H15" s="18">
        <f t="shared" si="2"/>
        <v>0</v>
      </c>
      <c r="I15" s="18">
        <f t="shared" si="2"/>
        <v>9362800</v>
      </c>
      <c r="J15" s="18">
        <f t="shared" si="2"/>
        <v>9362800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9362800</v>
      </c>
      <c r="X15" s="18">
        <f t="shared" si="2"/>
        <v>8103990</v>
      </c>
      <c r="Y15" s="18">
        <f t="shared" si="2"/>
        <v>1258810</v>
      </c>
      <c r="Z15" s="4">
        <f>+IF(X15&lt;&gt;0,+(Y15/X15)*100,0)</f>
        <v>15.533212652039305</v>
      </c>
      <c r="AA15" s="30">
        <f>SUM(AA16:AA18)</f>
        <v>32415954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>
        <v>4194800</v>
      </c>
      <c r="J16" s="21">
        <v>4194800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4194800</v>
      </c>
      <c r="X16" s="21"/>
      <c r="Y16" s="21">
        <v>4194800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32415954</v>
      </c>
      <c r="F17" s="21">
        <v>32415954</v>
      </c>
      <c r="G17" s="21"/>
      <c r="H17" s="21"/>
      <c r="I17" s="21">
        <v>5168000</v>
      </c>
      <c r="J17" s="21">
        <v>5168000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5168000</v>
      </c>
      <c r="X17" s="21">
        <v>8103990</v>
      </c>
      <c r="Y17" s="21">
        <v>-2935990</v>
      </c>
      <c r="Z17" s="6">
        <v>-36.23</v>
      </c>
      <c r="AA17" s="28">
        <v>32415954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29520837</v>
      </c>
      <c r="F19" s="18">
        <f t="shared" si="3"/>
        <v>29520837</v>
      </c>
      <c r="G19" s="18">
        <f t="shared" si="3"/>
        <v>0</v>
      </c>
      <c r="H19" s="18">
        <f t="shared" si="3"/>
        <v>0</v>
      </c>
      <c r="I19" s="18">
        <f t="shared" si="3"/>
        <v>3959000</v>
      </c>
      <c r="J19" s="18">
        <f t="shared" si="3"/>
        <v>3959000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3959000</v>
      </c>
      <c r="X19" s="18">
        <f t="shared" si="3"/>
        <v>7955523</v>
      </c>
      <c r="Y19" s="18">
        <f t="shared" si="3"/>
        <v>-3996523</v>
      </c>
      <c r="Z19" s="4">
        <f>+IF(X19&lt;&gt;0,+(Y19/X19)*100,0)</f>
        <v>-50.235829875672536</v>
      </c>
      <c r="AA19" s="30">
        <f>SUM(AA20:AA23)</f>
        <v>29520837</v>
      </c>
    </row>
    <row r="20" spans="1:27" ht="12.75">
      <c r="A20" s="5" t="s">
        <v>46</v>
      </c>
      <c r="B20" s="3"/>
      <c r="C20" s="19"/>
      <c r="D20" s="19"/>
      <c r="E20" s="20">
        <v>5100000</v>
      </c>
      <c r="F20" s="21">
        <v>5100000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1275000</v>
      </c>
      <c r="Y20" s="21">
        <v>-1275000</v>
      </c>
      <c r="Z20" s="6">
        <v>-100</v>
      </c>
      <c r="AA20" s="28">
        <v>5100000</v>
      </c>
    </row>
    <row r="21" spans="1:27" ht="12.75">
      <c r="A21" s="5" t="s">
        <v>47</v>
      </c>
      <c r="B21" s="3"/>
      <c r="C21" s="19"/>
      <c r="D21" s="19"/>
      <c r="E21" s="20">
        <v>24070837</v>
      </c>
      <c r="F21" s="21">
        <v>24070837</v>
      </c>
      <c r="G21" s="21"/>
      <c r="H21" s="21"/>
      <c r="I21" s="21">
        <v>3959000</v>
      </c>
      <c r="J21" s="21">
        <v>3959000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3959000</v>
      </c>
      <c r="X21" s="21">
        <v>6593022</v>
      </c>
      <c r="Y21" s="21">
        <v>-2634022</v>
      </c>
      <c r="Z21" s="6">
        <v>-39.95</v>
      </c>
      <c r="AA21" s="28">
        <v>24070837</v>
      </c>
    </row>
    <row r="22" spans="1:27" ht="12.75">
      <c r="A22" s="5" t="s">
        <v>48</v>
      </c>
      <c r="B22" s="3"/>
      <c r="C22" s="22"/>
      <c r="D22" s="22"/>
      <c r="E22" s="23">
        <v>350000</v>
      </c>
      <c r="F22" s="24">
        <v>350000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87501</v>
      </c>
      <c r="Y22" s="24">
        <v>-87501</v>
      </c>
      <c r="Z22" s="7">
        <v>-100</v>
      </c>
      <c r="AA22" s="29">
        <v>350000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71173803</v>
      </c>
      <c r="F25" s="53">
        <f t="shared" si="4"/>
        <v>71173803</v>
      </c>
      <c r="G25" s="53">
        <f t="shared" si="4"/>
        <v>0</v>
      </c>
      <c r="H25" s="53">
        <f t="shared" si="4"/>
        <v>0</v>
      </c>
      <c r="I25" s="53">
        <f t="shared" si="4"/>
        <v>13321800</v>
      </c>
      <c r="J25" s="53">
        <f t="shared" si="4"/>
        <v>13321800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13321800</v>
      </c>
      <c r="X25" s="53">
        <f t="shared" si="4"/>
        <v>16559514</v>
      </c>
      <c r="Y25" s="53">
        <f t="shared" si="4"/>
        <v>-3237714</v>
      </c>
      <c r="Z25" s="54">
        <f>+IF(X25&lt;&gt;0,+(Y25/X25)*100,0)</f>
        <v>-19.55198685178804</v>
      </c>
      <c r="AA25" s="55">
        <f>+AA5+AA9+AA15+AA19+AA24</f>
        <v>71173803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63724044</v>
      </c>
      <c r="F28" s="21">
        <v>63724044</v>
      </c>
      <c r="G28" s="21"/>
      <c r="H28" s="21"/>
      <c r="I28" s="21">
        <v>9127000</v>
      </c>
      <c r="J28" s="21">
        <v>9127000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9127000</v>
      </c>
      <c r="X28" s="21">
        <v>16506249</v>
      </c>
      <c r="Y28" s="21">
        <v>-7379249</v>
      </c>
      <c r="Z28" s="6">
        <v>-44.71</v>
      </c>
      <c r="AA28" s="19">
        <v>63724044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63724044</v>
      </c>
      <c r="F32" s="27">
        <f t="shared" si="5"/>
        <v>63724044</v>
      </c>
      <c r="G32" s="27">
        <f t="shared" si="5"/>
        <v>0</v>
      </c>
      <c r="H32" s="27">
        <f t="shared" si="5"/>
        <v>0</v>
      </c>
      <c r="I32" s="27">
        <f t="shared" si="5"/>
        <v>9127000</v>
      </c>
      <c r="J32" s="27">
        <f t="shared" si="5"/>
        <v>9127000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9127000</v>
      </c>
      <c r="X32" s="27">
        <f t="shared" si="5"/>
        <v>16506249</v>
      </c>
      <c r="Y32" s="27">
        <f t="shared" si="5"/>
        <v>-7379249</v>
      </c>
      <c r="Z32" s="13">
        <f>+IF(X32&lt;&gt;0,+(Y32/X32)*100,0)</f>
        <v>-44.70578991023339</v>
      </c>
      <c r="AA32" s="31">
        <f>SUM(AA28:AA31)</f>
        <v>63724044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7449759</v>
      </c>
      <c r="F35" s="21">
        <v>7449759</v>
      </c>
      <c r="G35" s="21"/>
      <c r="H35" s="21"/>
      <c r="I35" s="21">
        <v>4194800</v>
      </c>
      <c r="J35" s="21">
        <v>4194800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4194800</v>
      </c>
      <c r="X35" s="21">
        <v>1862514</v>
      </c>
      <c r="Y35" s="21">
        <v>2332286</v>
      </c>
      <c r="Z35" s="6">
        <v>125.22</v>
      </c>
      <c r="AA35" s="28">
        <v>7449759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71173803</v>
      </c>
      <c r="F36" s="64">
        <f t="shared" si="6"/>
        <v>71173803</v>
      </c>
      <c r="G36" s="64">
        <f t="shared" si="6"/>
        <v>0</v>
      </c>
      <c r="H36" s="64">
        <f t="shared" si="6"/>
        <v>0</v>
      </c>
      <c r="I36" s="64">
        <f t="shared" si="6"/>
        <v>13321800</v>
      </c>
      <c r="J36" s="64">
        <f t="shared" si="6"/>
        <v>13321800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13321800</v>
      </c>
      <c r="X36" s="64">
        <f t="shared" si="6"/>
        <v>18368763</v>
      </c>
      <c r="Y36" s="64">
        <f t="shared" si="6"/>
        <v>-5046963</v>
      </c>
      <c r="Z36" s="65">
        <f>+IF(X36&lt;&gt;0,+(Y36/X36)*100,0)</f>
        <v>-27.475791374737646</v>
      </c>
      <c r="AA36" s="66">
        <f>SUM(AA32:AA35)</f>
        <v>71173803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3373436</v>
      </c>
      <c r="D5" s="16">
        <f>SUM(D6:D8)</f>
        <v>0</v>
      </c>
      <c r="E5" s="17">
        <f t="shared" si="0"/>
        <v>4616000</v>
      </c>
      <c r="F5" s="18">
        <f t="shared" si="0"/>
        <v>4616000</v>
      </c>
      <c r="G5" s="18">
        <f t="shared" si="0"/>
        <v>0</v>
      </c>
      <c r="H5" s="18">
        <f t="shared" si="0"/>
        <v>653291</v>
      </c>
      <c r="I5" s="18">
        <f t="shared" si="0"/>
        <v>355525</v>
      </c>
      <c r="J5" s="18">
        <f t="shared" si="0"/>
        <v>1008816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1008816</v>
      </c>
      <c r="X5" s="18">
        <f t="shared" si="0"/>
        <v>1153998</v>
      </c>
      <c r="Y5" s="18">
        <f t="shared" si="0"/>
        <v>-145182</v>
      </c>
      <c r="Z5" s="4">
        <f>+IF(X5&lt;&gt;0,+(Y5/X5)*100,0)</f>
        <v>-12.580784368777067</v>
      </c>
      <c r="AA5" s="16">
        <f>SUM(AA6:AA8)</f>
        <v>4616000</v>
      </c>
    </row>
    <row r="6" spans="1:27" ht="12.75">
      <c r="A6" s="5" t="s">
        <v>32</v>
      </c>
      <c r="B6" s="3"/>
      <c r="C6" s="19"/>
      <c r="D6" s="19"/>
      <c r="E6" s="20">
        <v>1000000</v>
      </c>
      <c r="F6" s="21">
        <v>1000000</v>
      </c>
      <c r="G6" s="21"/>
      <c r="H6" s="21">
        <v>653291</v>
      </c>
      <c r="I6" s="21">
        <v>261572</v>
      </c>
      <c r="J6" s="21">
        <v>914863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914863</v>
      </c>
      <c r="X6" s="21">
        <v>249999</v>
      </c>
      <c r="Y6" s="21">
        <v>664864</v>
      </c>
      <c r="Z6" s="6">
        <v>265.95</v>
      </c>
      <c r="AA6" s="28">
        <v>1000000</v>
      </c>
    </row>
    <row r="7" spans="1:27" ht="12.75">
      <c r="A7" s="5" t="s">
        <v>33</v>
      </c>
      <c r="B7" s="3"/>
      <c r="C7" s="22">
        <v>1900353</v>
      </c>
      <c r="D7" s="22"/>
      <c r="E7" s="23">
        <v>210000</v>
      </c>
      <c r="F7" s="24">
        <v>210000</v>
      </c>
      <c r="G7" s="24"/>
      <c r="H7" s="24"/>
      <c r="I7" s="24">
        <v>93953</v>
      </c>
      <c r="J7" s="24">
        <v>93953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93953</v>
      </c>
      <c r="X7" s="24">
        <v>52500</v>
      </c>
      <c r="Y7" s="24">
        <v>41453</v>
      </c>
      <c r="Z7" s="7">
        <v>78.96</v>
      </c>
      <c r="AA7" s="29">
        <v>210000</v>
      </c>
    </row>
    <row r="8" spans="1:27" ht="12.75">
      <c r="A8" s="5" t="s">
        <v>34</v>
      </c>
      <c r="B8" s="3"/>
      <c r="C8" s="19">
        <v>1473083</v>
      </c>
      <c r="D8" s="19"/>
      <c r="E8" s="20">
        <v>3406000</v>
      </c>
      <c r="F8" s="21">
        <v>3406000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851499</v>
      </c>
      <c r="Y8" s="21">
        <v>-851499</v>
      </c>
      <c r="Z8" s="6">
        <v>-100</v>
      </c>
      <c r="AA8" s="28">
        <v>3406000</v>
      </c>
    </row>
    <row r="9" spans="1:27" ht="12.75">
      <c r="A9" s="2" t="s">
        <v>35</v>
      </c>
      <c r="B9" s="3"/>
      <c r="C9" s="16">
        <f aca="true" t="shared" si="1" ref="C9:Y9">SUM(C10:C14)</f>
        <v>376027</v>
      </c>
      <c r="D9" s="16">
        <f>SUM(D10:D14)</f>
        <v>0</v>
      </c>
      <c r="E9" s="17">
        <f t="shared" si="1"/>
        <v>2800000</v>
      </c>
      <c r="F9" s="18">
        <f t="shared" si="1"/>
        <v>2800000</v>
      </c>
      <c r="G9" s="18">
        <f t="shared" si="1"/>
        <v>0</v>
      </c>
      <c r="H9" s="18">
        <f t="shared" si="1"/>
        <v>2153318</v>
      </c>
      <c r="I9" s="18">
        <f t="shared" si="1"/>
        <v>0</v>
      </c>
      <c r="J9" s="18">
        <f t="shared" si="1"/>
        <v>2153318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2153318</v>
      </c>
      <c r="X9" s="18">
        <f t="shared" si="1"/>
        <v>699999</v>
      </c>
      <c r="Y9" s="18">
        <f t="shared" si="1"/>
        <v>1453319</v>
      </c>
      <c r="Z9" s="4">
        <f>+IF(X9&lt;&gt;0,+(Y9/X9)*100,0)</f>
        <v>207.61729659613798</v>
      </c>
      <c r="AA9" s="30">
        <f>SUM(AA10:AA14)</f>
        <v>2800000</v>
      </c>
    </row>
    <row r="10" spans="1:27" ht="12.75">
      <c r="A10" s="5" t="s">
        <v>36</v>
      </c>
      <c r="B10" s="3"/>
      <c r="C10" s="19">
        <v>376027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2800000</v>
      </c>
      <c r="F12" s="21">
        <v>2800000</v>
      </c>
      <c r="G12" s="21"/>
      <c r="H12" s="21">
        <v>2153318</v>
      </c>
      <c r="I12" s="21"/>
      <c r="J12" s="21">
        <v>2153318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2153318</v>
      </c>
      <c r="X12" s="21">
        <v>699999</v>
      </c>
      <c r="Y12" s="21">
        <v>1453319</v>
      </c>
      <c r="Z12" s="6">
        <v>207.62</v>
      </c>
      <c r="AA12" s="28">
        <v>2800000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89566614</v>
      </c>
      <c r="D15" s="16">
        <f>SUM(D16:D18)</f>
        <v>0</v>
      </c>
      <c r="E15" s="17">
        <f t="shared" si="2"/>
        <v>86179916</v>
      </c>
      <c r="F15" s="18">
        <f t="shared" si="2"/>
        <v>86179916</v>
      </c>
      <c r="G15" s="18">
        <f t="shared" si="2"/>
        <v>11375452</v>
      </c>
      <c r="H15" s="18">
        <f t="shared" si="2"/>
        <v>16920920</v>
      </c>
      <c r="I15" s="18">
        <f t="shared" si="2"/>
        <v>10596571</v>
      </c>
      <c r="J15" s="18">
        <f t="shared" si="2"/>
        <v>38892943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38892943</v>
      </c>
      <c r="X15" s="18">
        <f t="shared" si="2"/>
        <v>21544980</v>
      </c>
      <c r="Y15" s="18">
        <f t="shared" si="2"/>
        <v>17347963</v>
      </c>
      <c r="Z15" s="4">
        <f>+IF(X15&lt;&gt;0,+(Y15/X15)*100,0)</f>
        <v>80.51974520282683</v>
      </c>
      <c r="AA15" s="30">
        <f>SUM(AA16:AA18)</f>
        <v>86179916</v>
      </c>
    </row>
    <row r="16" spans="1:27" ht="12.75">
      <c r="A16" s="5" t="s">
        <v>42</v>
      </c>
      <c r="B16" s="3"/>
      <c r="C16" s="19">
        <v>27940933</v>
      </c>
      <c r="D16" s="19"/>
      <c r="E16" s="20">
        <v>32274442</v>
      </c>
      <c r="F16" s="21">
        <v>32274442</v>
      </c>
      <c r="G16" s="21"/>
      <c r="H16" s="21">
        <v>7884386</v>
      </c>
      <c r="I16" s="21">
        <v>2513723</v>
      </c>
      <c r="J16" s="21">
        <v>10398109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10398109</v>
      </c>
      <c r="X16" s="21">
        <v>8068611</v>
      </c>
      <c r="Y16" s="21">
        <v>2329498</v>
      </c>
      <c r="Z16" s="6">
        <v>28.87</v>
      </c>
      <c r="AA16" s="28">
        <v>32274442</v>
      </c>
    </row>
    <row r="17" spans="1:27" ht="12.75">
      <c r="A17" s="5" t="s">
        <v>43</v>
      </c>
      <c r="B17" s="3"/>
      <c r="C17" s="19">
        <v>61061640</v>
      </c>
      <c r="D17" s="19"/>
      <c r="E17" s="20">
        <v>52825474</v>
      </c>
      <c r="F17" s="21">
        <v>52825474</v>
      </c>
      <c r="G17" s="21">
        <v>11375452</v>
      </c>
      <c r="H17" s="21">
        <v>9036534</v>
      </c>
      <c r="I17" s="21">
        <v>8082848</v>
      </c>
      <c r="J17" s="21">
        <v>28494834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28494834</v>
      </c>
      <c r="X17" s="21">
        <v>13206369</v>
      </c>
      <c r="Y17" s="21">
        <v>15288465</v>
      </c>
      <c r="Z17" s="6">
        <v>115.77</v>
      </c>
      <c r="AA17" s="28">
        <v>52825474</v>
      </c>
    </row>
    <row r="18" spans="1:27" ht="12.75">
      <c r="A18" s="5" t="s">
        <v>44</v>
      </c>
      <c r="B18" s="3"/>
      <c r="C18" s="19">
        <v>564041</v>
      </c>
      <c r="D18" s="19"/>
      <c r="E18" s="20">
        <v>1080000</v>
      </c>
      <c r="F18" s="21">
        <v>1080000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270000</v>
      </c>
      <c r="Y18" s="21">
        <v>-270000</v>
      </c>
      <c r="Z18" s="6">
        <v>-100</v>
      </c>
      <c r="AA18" s="28">
        <v>1080000</v>
      </c>
    </row>
    <row r="19" spans="1:27" ht="12.75">
      <c r="A19" s="2" t="s">
        <v>45</v>
      </c>
      <c r="B19" s="8"/>
      <c r="C19" s="16">
        <f aca="true" t="shared" si="3" ref="C19:Y19">SUM(C20:C23)</f>
        <v>166682961</v>
      </c>
      <c r="D19" s="16">
        <f>SUM(D20:D23)</f>
        <v>0</v>
      </c>
      <c r="E19" s="17">
        <f t="shared" si="3"/>
        <v>260808920</v>
      </c>
      <c r="F19" s="18">
        <f t="shared" si="3"/>
        <v>260808920</v>
      </c>
      <c r="G19" s="18">
        <f t="shared" si="3"/>
        <v>16666746</v>
      </c>
      <c r="H19" s="18">
        <f t="shared" si="3"/>
        <v>13253035</v>
      </c>
      <c r="I19" s="18">
        <f t="shared" si="3"/>
        <v>21589064</v>
      </c>
      <c r="J19" s="18">
        <f t="shared" si="3"/>
        <v>51508845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51508845</v>
      </c>
      <c r="X19" s="18">
        <f t="shared" si="3"/>
        <v>65202231</v>
      </c>
      <c r="Y19" s="18">
        <f t="shared" si="3"/>
        <v>-13693386</v>
      </c>
      <c r="Z19" s="4">
        <f>+IF(X19&lt;&gt;0,+(Y19/X19)*100,0)</f>
        <v>-21.001407145102135</v>
      </c>
      <c r="AA19" s="30">
        <f>SUM(AA20:AA23)</f>
        <v>260808920</v>
      </c>
    </row>
    <row r="20" spans="1:27" ht="12.75">
      <c r="A20" s="5" t="s">
        <v>46</v>
      </c>
      <c r="B20" s="3"/>
      <c r="C20" s="19">
        <v>14310173</v>
      </c>
      <c r="D20" s="19"/>
      <c r="E20" s="20">
        <v>18615000</v>
      </c>
      <c r="F20" s="21">
        <v>18615000</v>
      </c>
      <c r="G20" s="21"/>
      <c r="H20" s="21">
        <v>89444</v>
      </c>
      <c r="I20" s="21">
        <v>201869</v>
      </c>
      <c r="J20" s="21">
        <v>291313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291313</v>
      </c>
      <c r="X20" s="21">
        <v>4653750</v>
      </c>
      <c r="Y20" s="21">
        <v>-4362437</v>
      </c>
      <c r="Z20" s="6">
        <v>-93.74</v>
      </c>
      <c r="AA20" s="28">
        <v>18615000</v>
      </c>
    </row>
    <row r="21" spans="1:27" ht="12.75">
      <c r="A21" s="5" t="s">
        <v>47</v>
      </c>
      <c r="B21" s="3"/>
      <c r="C21" s="19">
        <v>150044603</v>
      </c>
      <c r="D21" s="19"/>
      <c r="E21" s="20">
        <v>204493920</v>
      </c>
      <c r="F21" s="21">
        <v>204493920</v>
      </c>
      <c r="G21" s="21">
        <v>15926414</v>
      </c>
      <c r="H21" s="21">
        <v>13163591</v>
      </c>
      <c r="I21" s="21">
        <v>20375057</v>
      </c>
      <c r="J21" s="21">
        <v>49465062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49465062</v>
      </c>
      <c r="X21" s="21">
        <v>51123480</v>
      </c>
      <c r="Y21" s="21">
        <v>-1658418</v>
      </c>
      <c r="Z21" s="6">
        <v>-3.24</v>
      </c>
      <c r="AA21" s="28">
        <v>204493920</v>
      </c>
    </row>
    <row r="22" spans="1:27" ht="12.75">
      <c r="A22" s="5" t="s">
        <v>48</v>
      </c>
      <c r="B22" s="3"/>
      <c r="C22" s="22"/>
      <c r="D22" s="22"/>
      <c r="E22" s="23">
        <v>30800000</v>
      </c>
      <c r="F22" s="24">
        <v>30800000</v>
      </c>
      <c r="G22" s="24">
        <v>740332</v>
      </c>
      <c r="H22" s="24"/>
      <c r="I22" s="24"/>
      <c r="J22" s="24">
        <v>740332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740332</v>
      </c>
      <c r="X22" s="24">
        <v>7700001</v>
      </c>
      <c r="Y22" s="24">
        <v>-6959669</v>
      </c>
      <c r="Z22" s="7">
        <v>-90.39</v>
      </c>
      <c r="AA22" s="29">
        <v>30800000</v>
      </c>
    </row>
    <row r="23" spans="1:27" ht="12.75">
      <c r="A23" s="5" t="s">
        <v>49</v>
      </c>
      <c r="B23" s="3"/>
      <c r="C23" s="19">
        <v>2328185</v>
      </c>
      <c r="D23" s="19"/>
      <c r="E23" s="20">
        <v>6900000</v>
      </c>
      <c r="F23" s="21">
        <v>6900000</v>
      </c>
      <c r="G23" s="21"/>
      <c r="H23" s="21"/>
      <c r="I23" s="21">
        <v>1012138</v>
      </c>
      <c r="J23" s="21">
        <v>1012138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1012138</v>
      </c>
      <c r="X23" s="21">
        <v>1725000</v>
      </c>
      <c r="Y23" s="21">
        <v>-712862</v>
      </c>
      <c r="Z23" s="6">
        <v>-41.33</v>
      </c>
      <c r="AA23" s="28">
        <v>6900000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259999038</v>
      </c>
      <c r="D25" s="51">
        <f>+D5+D9+D15+D19+D24</f>
        <v>0</v>
      </c>
      <c r="E25" s="52">
        <f t="shared" si="4"/>
        <v>354404836</v>
      </c>
      <c r="F25" s="53">
        <f t="shared" si="4"/>
        <v>354404836</v>
      </c>
      <c r="G25" s="53">
        <f t="shared" si="4"/>
        <v>28042198</v>
      </c>
      <c r="H25" s="53">
        <f t="shared" si="4"/>
        <v>32980564</v>
      </c>
      <c r="I25" s="53">
        <f t="shared" si="4"/>
        <v>32541160</v>
      </c>
      <c r="J25" s="53">
        <f t="shared" si="4"/>
        <v>93563922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93563922</v>
      </c>
      <c r="X25" s="53">
        <f t="shared" si="4"/>
        <v>88601208</v>
      </c>
      <c r="Y25" s="53">
        <f t="shared" si="4"/>
        <v>4962714</v>
      </c>
      <c r="Z25" s="54">
        <f>+IF(X25&lt;&gt;0,+(Y25/X25)*100,0)</f>
        <v>5.601180968096959</v>
      </c>
      <c r="AA25" s="55">
        <f>+AA5+AA9+AA15+AA19+AA24</f>
        <v>354404836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242747172</v>
      </c>
      <c r="D28" s="19"/>
      <c r="E28" s="20">
        <v>324570836</v>
      </c>
      <c r="F28" s="21">
        <v>324570836</v>
      </c>
      <c r="G28" s="21">
        <v>28042198</v>
      </c>
      <c r="H28" s="21">
        <v>30173955</v>
      </c>
      <c r="I28" s="21">
        <v>31417561</v>
      </c>
      <c r="J28" s="21">
        <v>89633714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89633714</v>
      </c>
      <c r="X28" s="21">
        <v>81142710</v>
      </c>
      <c r="Y28" s="21">
        <v>8491004</v>
      </c>
      <c r="Z28" s="6">
        <v>10.46</v>
      </c>
      <c r="AA28" s="19">
        <v>324570836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242747172</v>
      </c>
      <c r="D32" s="25">
        <f>SUM(D28:D31)</f>
        <v>0</v>
      </c>
      <c r="E32" s="26">
        <f t="shared" si="5"/>
        <v>324570836</v>
      </c>
      <c r="F32" s="27">
        <f t="shared" si="5"/>
        <v>324570836</v>
      </c>
      <c r="G32" s="27">
        <f t="shared" si="5"/>
        <v>28042198</v>
      </c>
      <c r="H32" s="27">
        <f t="shared" si="5"/>
        <v>30173955</v>
      </c>
      <c r="I32" s="27">
        <f t="shared" si="5"/>
        <v>31417561</v>
      </c>
      <c r="J32" s="27">
        <f t="shared" si="5"/>
        <v>89633714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89633714</v>
      </c>
      <c r="X32" s="27">
        <f t="shared" si="5"/>
        <v>81142710</v>
      </c>
      <c r="Y32" s="27">
        <f t="shared" si="5"/>
        <v>8491004</v>
      </c>
      <c r="Z32" s="13">
        <f>+IF(X32&lt;&gt;0,+(Y32/X32)*100,0)</f>
        <v>10.464284468684864</v>
      </c>
      <c r="AA32" s="31">
        <f>SUM(AA28:AA31)</f>
        <v>324570836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17251866</v>
      </c>
      <c r="D35" s="19"/>
      <c r="E35" s="20">
        <v>29834000</v>
      </c>
      <c r="F35" s="21">
        <v>29834000</v>
      </c>
      <c r="G35" s="21"/>
      <c r="H35" s="21">
        <v>2806609</v>
      </c>
      <c r="I35" s="21">
        <v>1123599</v>
      </c>
      <c r="J35" s="21">
        <v>3930208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3930208</v>
      </c>
      <c r="X35" s="21">
        <v>7458501</v>
      </c>
      <c r="Y35" s="21">
        <v>-3528293</v>
      </c>
      <c r="Z35" s="6">
        <v>-47.31</v>
      </c>
      <c r="AA35" s="28">
        <v>29834000</v>
      </c>
    </row>
    <row r="36" spans="1:27" ht="12.75">
      <c r="A36" s="61" t="s">
        <v>64</v>
      </c>
      <c r="B36" s="10"/>
      <c r="C36" s="62">
        <f aca="true" t="shared" si="6" ref="C36:Y36">SUM(C32:C35)</f>
        <v>259999038</v>
      </c>
      <c r="D36" s="62">
        <f>SUM(D32:D35)</f>
        <v>0</v>
      </c>
      <c r="E36" s="63">
        <f t="shared" si="6"/>
        <v>354404836</v>
      </c>
      <c r="F36" s="64">
        <f t="shared" si="6"/>
        <v>354404836</v>
      </c>
      <c r="G36" s="64">
        <f t="shared" si="6"/>
        <v>28042198</v>
      </c>
      <c r="H36" s="64">
        <f t="shared" si="6"/>
        <v>32980564</v>
      </c>
      <c r="I36" s="64">
        <f t="shared" si="6"/>
        <v>32541160</v>
      </c>
      <c r="J36" s="64">
        <f t="shared" si="6"/>
        <v>93563922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93563922</v>
      </c>
      <c r="X36" s="64">
        <f t="shared" si="6"/>
        <v>88601211</v>
      </c>
      <c r="Y36" s="64">
        <f t="shared" si="6"/>
        <v>4962711</v>
      </c>
      <c r="Z36" s="65">
        <f>+IF(X36&lt;&gt;0,+(Y36/X36)*100,0)</f>
        <v>5.601177392485076</v>
      </c>
      <c r="AA36" s="66">
        <f>SUM(AA32:AA35)</f>
        <v>354404836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19250000</v>
      </c>
      <c r="F5" s="18">
        <f t="shared" si="0"/>
        <v>19250000</v>
      </c>
      <c r="G5" s="18">
        <f t="shared" si="0"/>
        <v>0</v>
      </c>
      <c r="H5" s="18">
        <f t="shared" si="0"/>
        <v>838260</v>
      </c>
      <c r="I5" s="18">
        <f t="shared" si="0"/>
        <v>417000</v>
      </c>
      <c r="J5" s="18">
        <f t="shared" si="0"/>
        <v>1255260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1255260</v>
      </c>
      <c r="X5" s="18">
        <f t="shared" si="0"/>
        <v>4834000</v>
      </c>
      <c r="Y5" s="18">
        <f t="shared" si="0"/>
        <v>-3578740</v>
      </c>
      <c r="Z5" s="4">
        <f>+IF(X5&lt;&gt;0,+(Y5/X5)*100,0)</f>
        <v>-74.0326851468763</v>
      </c>
      <c r="AA5" s="16">
        <f>SUM(AA6:AA8)</f>
        <v>19250000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19250000</v>
      </c>
      <c r="F8" s="21">
        <v>19250000</v>
      </c>
      <c r="G8" s="21"/>
      <c r="H8" s="21">
        <v>838260</v>
      </c>
      <c r="I8" s="21">
        <v>417000</v>
      </c>
      <c r="J8" s="21">
        <v>1255260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1255260</v>
      </c>
      <c r="X8" s="21">
        <v>4834000</v>
      </c>
      <c r="Y8" s="21">
        <v>-3578740</v>
      </c>
      <c r="Z8" s="6">
        <v>-74.03</v>
      </c>
      <c r="AA8" s="28">
        <v>19250000</v>
      </c>
    </row>
    <row r="9" spans="1:27" ht="12.75">
      <c r="A9" s="2" t="s">
        <v>35</v>
      </c>
      <c r="B9" s="3"/>
      <c r="C9" s="16">
        <f aca="true" t="shared" si="1" ref="C9:Y9">SUM(C10:C14)</f>
        <v>8614102</v>
      </c>
      <c r="D9" s="16">
        <f>SUM(D10:D14)</f>
        <v>0</v>
      </c>
      <c r="E9" s="17">
        <f t="shared" si="1"/>
        <v>21450000</v>
      </c>
      <c r="F9" s="18">
        <f t="shared" si="1"/>
        <v>21450000</v>
      </c>
      <c r="G9" s="18">
        <f t="shared" si="1"/>
        <v>0</v>
      </c>
      <c r="H9" s="18">
        <f t="shared" si="1"/>
        <v>524940</v>
      </c>
      <c r="I9" s="18">
        <f t="shared" si="1"/>
        <v>0</v>
      </c>
      <c r="J9" s="18">
        <f t="shared" si="1"/>
        <v>524940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524940</v>
      </c>
      <c r="X9" s="18">
        <f t="shared" si="1"/>
        <v>3180000</v>
      </c>
      <c r="Y9" s="18">
        <f t="shared" si="1"/>
        <v>-2655060</v>
      </c>
      <c r="Z9" s="4">
        <f>+IF(X9&lt;&gt;0,+(Y9/X9)*100,0)</f>
        <v>-83.49245283018868</v>
      </c>
      <c r="AA9" s="30">
        <f>SUM(AA10:AA14)</f>
        <v>21450000</v>
      </c>
    </row>
    <row r="10" spans="1:27" ht="12.75">
      <c r="A10" s="5" t="s">
        <v>36</v>
      </c>
      <c r="B10" s="3"/>
      <c r="C10" s="19">
        <v>8614102</v>
      </c>
      <c r="D10" s="19"/>
      <c r="E10" s="20">
        <v>9950000</v>
      </c>
      <c r="F10" s="21">
        <v>9950000</v>
      </c>
      <c r="G10" s="21"/>
      <c r="H10" s="21">
        <v>524940</v>
      </c>
      <c r="I10" s="21"/>
      <c r="J10" s="21">
        <v>524940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524940</v>
      </c>
      <c r="X10" s="21">
        <v>334000</v>
      </c>
      <c r="Y10" s="21">
        <v>190940</v>
      </c>
      <c r="Z10" s="6">
        <v>57.17</v>
      </c>
      <c r="AA10" s="28">
        <v>9950000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1804000</v>
      </c>
      <c r="Y11" s="21">
        <v>-1804000</v>
      </c>
      <c r="Z11" s="6">
        <v>-100</v>
      </c>
      <c r="AA11" s="28"/>
    </row>
    <row r="12" spans="1:27" ht="12.75">
      <c r="A12" s="5" t="s">
        <v>38</v>
      </c>
      <c r="B12" s="3"/>
      <c r="C12" s="19"/>
      <c r="D12" s="19"/>
      <c r="E12" s="20">
        <v>1800000</v>
      </c>
      <c r="F12" s="21">
        <v>1800000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388000</v>
      </c>
      <c r="Y12" s="21">
        <v>-388000</v>
      </c>
      <c r="Z12" s="6">
        <v>-100</v>
      </c>
      <c r="AA12" s="28">
        <v>1800000</v>
      </c>
    </row>
    <row r="13" spans="1:27" ht="12.75">
      <c r="A13" s="5" t="s">
        <v>39</v>
      </c>
      <c r="B13" s="3"/>
      <c r="C13" s="19"/>
      <c r="D13" s="19"/>
      <c r="E13" s="20">
        <v>9700000</v>
      </c>
      <c r="F13" s="21">
        <v>9700000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654000</v>
      </c>
      <c r="Y13" s="21">
        <v>-654000</v>
      </c>
      <c r="Z13" s="6">
        <v>-100</v>
      </c>
      <c r="AA13" s="28">
        <v>9700000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153619641</v>
      </c>
      <c r="D15" s="16">
        <f>SUM(D16:D18)</f>
        <v>0</v>
      </c>
      <c r="E15" s="17">
        <f t="shared" si="2"/>
        <v>101800000</v>
      </c>
      <c r="F15" s="18">
        <f t="shared" si="2"/>
        <v>101800000</v>
      </c>
      <c r="G15" s="18">
        <f t="shared" si="2"/>
        <v>27220730</v>
      </c>
      <c r="H15" s="18">
        <f t="shared" si="2"/>
        <v>9466490</v>
      </c>
      <c r="I15" s="18">
        <f t="shared" si="2"/>
        <v>20068750</v>
      </c>
      <c r="J15" s="18">
        <f t="shared" si="2"/>
        <v>56755970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56755970</v>
      </c>
      <c r="X15" s="18">
        <f t="shared" si="2"/>
        <v>20499000</v>
      </c>
      <c r="Y15" s="18">
        <f t="shared" si="2"/>
        <v>36256970</v>
      </c>
      <c r="Z15" s="4">
        <f>+IF(X15&lt;&gt;0,+(Y15/X15)*100,0)</f>
        <v>176.87189619005807</v>
      </c>
      <c r="AA15" s="30">
        <f>SUM(AA16:AA18)</f>
        <v>101800000</v>
      </c>
    </row>
    <row r="16" spans="1:27" ht="12.75">
      <c r="A16" s="5" t="s">
        <v>42</v>
      </c>
      <c r="B16" s="3"/>
      <c r="C16" s="19"/>
      <c r="D16" s="19"/>
      <c r="E16" s="20">
        <v>24450000</v>
      </c>
      <c r="F16" s="21">
        <v>24450000</v>
      </c>
      <c r="G16" s="21"/>
      <c r="H16" s="21"/>
      <c r="I16" s="21">
        <v>3523352</v>
      </c>
      <c r="J16" s="21">
        <v>3523352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3523352</v>
      </c>
      <c r="X16" s="21">
        <v>5402000</v>
      </c>
      <c r="Y16" s="21">
        <v>-1878648</v>
      </c>
      <c r="Z16" s="6">
        <v>-34.78</v>
      </c>
      <c r="AA16" s="28">
        <v>24450000</v>
      </c>
    </row>
    <row r="17" spans="1:27" ht="12.75">
      <c r="A17" s="5" t="s">
        <v>43</v>
      </c>
      <c r="B17" s="3"/>
      <c r="C17" s="19">
        <v>153619641</v>
      </c>
      <c r="D17" s="19"/>
      <c r="E17" s="20">
        <v>77350000</v>
      </c>
      <c r="F17" s="21">
        <v>77350000</v>
      </c>
      <c r="G17" s="21">
        <v>27220730</v>
      </c>
      <c r="H17" s="21">
        <v>9466490</v>
      </c>
      <c r="I17" s="21">
        <v>16545398</v>
      </c>
      <c r="J17" s="21">
        <v>53232618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53232618</v>
      </c>
      <c r="X17" s="21">
        <v>15097000</v>
      </c>
      <c r="Y17" s="21">
        <v>38135618</v>
      </c>
      <c r="Z17" s="6">
        <v>252.6</v>
      </c>
      <c r="AA17" s="28">
        <v>77350000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568878151</v>
      </c>
      <c r="D19" s="16">
        <f>SUM(D20:D23)</f>
        <v>0</v>
      </c>
      <c r="E19" s="17">
        <f t="shared" si="3"/>
        <v>562134000</v>
      </c>
      <c r="F19" s="18">
        <f t="shared" si="3"/>
        <v>562134000</v>
      </c>
      <c r="G19" s="18">
        <f t="shared" si="3"/>
        <v>56864410</v>
      </c>
      <c r="H19" s="18">
        <f t="shared" si="3"/>
        <v>10787798</v>
      </c>
      <c r="I19" s="18">
        <f t="shared" si="3"/>
        <v>36282872</v>
      </c>
      <c r="J19" s="18">
        <f t="shared" si="3"/>
        <v>103935080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103935080</v>
      </c>
      <c r="X19" s="18">
        <f t="shared" si="3"/>
        <v>129525000</v>
      </c>
      <c r="Y19" s="18">
        <f t="shared" si="3"/>
        <v>-25589920</v>
      </c>
      <c r="Z19" s="4">
        <f>+IF(X19&lt;&gt;0,+(Y19/X19)*100,0)</f>
        <v>-19.756741941710096</v>
      </c>
      <c r="AA19" s="30">
        <f>SUM(AA20:AA23)</f>
        <v>562134000</v>
      </c>
    </row>
    <row r="20" spans="1:27" ht="12.75">
      <c r="A20" s="5" t="s">
        <v>46</v>
      </c>
      <c r="B20" s="3"/>
      <c r="C20" s="19"/>
      <c r="D20" s="19"/>
      <c r="E20" s="20">
        <v>24198000</v>
      </c>
      <c r="F20" s="21">
        <v>24198000</v>
      </c>
      <c r="G20" s="21">
        <v>3605609</v>
      </c>
      <c r="H20" s="21"/>
      <c r="I20" s="21">
        <v>209000</v>
      </c>
      <c r="J20" s="21">
        <v>3814609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3814609</v>
      </c>
      <c r="X20" s="21"/>
      <c r="Y20" s="21">
        <v>3814609</v>
      </c>
      <c r="Z20" s="6"/>
      <c r="AA20" s="28">
        <v>24198000</v>
      </c>
    </row>
    <row r="21" spans="1:27" ht="12.75">
      <c r="A21" s="5" t="s">
        <v>47</v>
      </c>
      <c r="B21" s="3"/>
      <c r="C21" s="19">
        <v>465125314</v>
      </c>
      <c r="D21" s="19"/>
      <c r="E21" s="20">
        <v>473236000</v>
      </c>
      <c r="F21" s="21">
        <v>473236000</v>
      </c>
      <c r="G21" s="21">
        <v>53258801</v>
      </c>
      <c r="H21" s="21">
        <v>10692798</v>
      </c>
      <c r="I21" s="21">
        <v>30743134</v>
      </c>
      <c r="J21" s="21">
        <v>94694733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94694733</v>
      </c>
      <c r="X21" s="21">
        <v>114453000</v>
      </c>
      <c r="Y21" s="21">
        <v>-19758267</v>
      </c>
      <c r="Z21" s="6">
        <v>-17.26</v>
      </c>
      <c r="AA21" s="28">
        <v>473236000</v>
      </c>
    </row>
    <row r="22" spans="1:27" ht="12.75">
      <c r="A22" s="5" t="s">
        <v>48</v>
      </c>
      <c r="B22" s="3"/>
      <c r="C22" s="22">
        <v>103752837</v>
      </c>
      <c r="D22" s="22"/>
      <c r="E22" s="23">
        <v>60200000</v>
      </c>
      <c r="F22" s="24">
        <v>60200000</v>
      </c>
      <c r="G22" s="24"/>
      <c r="H22" s="24">
        <v>95000</v>
      </c>
      <c r="I22" s="24">
        <v>5330738</v>
      </c>
      <c r="J22" s="24">
        <v>5425738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5425738</v>
      </c>
      <c r="X22" s="24">
        <v>14051000</v>
      </c>
      <c r="Y22" s="24">
        <v>-8625262</v>
      </c>
      <c r="Z22" s="7">
        <v>-61.39</v>
      </c>
      <c r="AA22" s="29">
        <v>60200000</v>
      </c>
    </row>
    <row r="23" spans="1:27" ht="12.75">
      <c r="A23" s="5" t="s">
        <v>49</v>
      </c>
      <c r="B23" s="3"/>
      <c r="C23" s="19"/>
      <c r="D23" s="19"/>
      <c r="E23" s="20">
        <v>4500000</v>
      </c>
      <c r="F23" s="21">
        <v>4500000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1021000</v>
      </c>
      <c r="Y23" s="21">
        <v>-1021000</v>
      </c>
      <c r="Z23" s="6">
        <v>-100</v>
      </c>
      <c r="AA23" s="28">
        <v>4500000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731111894</v>
      </c>
      <c r="D25" s="51">
        <f>+D5+D9+D15+D19+D24</f>
        <v>0</v>
      </c>
      <c r="E25" s="52">
        <f t="shared" si="4"/>
        <v>704634000</v>
      </c>
      <c r="F25" s="53">
        <f t="shared" si="4"/>
        <v>704634000</v>
      </c>
      <c r="G25" s="53">
        <f t="shared" si="4"/>
        <v>84085140</v>
      </c>
      <c r="H25" s="53">
        <f t="shared" si="4"/>
        <v>21617488</v>
      </c>
      <c r="I25" s="53">
        <f t="shared" si="4"/>
        <v>56768622</v>
      </c>
      <c r="J25" s="53">
        <f t="shared" si="4"/>
        <v>162471250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162471250</v>
      </c>
      <c r="X25" s="53">
        <f t="shared" si="4"/>
        <v>158038000</v>
      </c>
      <c r="Y25" s="53">
        <f t="shared" si="4"/>
        <v>4433250</v>
      </c>
      <c r="Z25" s="54">
        <f>+IF(X25&lt;&gt;0,+(Y25/X25)*100,0)</f>
        <v>2.805179766891507</v>
      </c>
      <c r="AA25" s="55">
        <f>+AA5+AA9+AA15+AA19+AA24</f>
        <v>704634000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731111894</v>
      </c>
      <c r="D28" s="19"/>
      <c r="E28" s="20">
        <v>704634000</v>
      </c>
      <c r="F28" s="21">
        <v>704634000</v>
      </c>
      <c r="G28" s="21">
        <v>84085140</v>
      </c>
      <c r="H28" s="21">
        <v>21617488</v>
      </c>
      <c r="I28" s="21">
        <v>56768622</v>
      </c>
      <c r="J28" s="21">
        <v>162471250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162471250</v>
      </c>
      <c r="X28" s="21">
        <v>235000000</v>
      </c>
      <c r="Y28" s="21">
        <v>-72528750</v>
      </c>
      <c r="Z28" s="6">
        <v>-30.86</v>
      </c>
      <c r="AA28" s="19">
        <v>704634000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731111894</v>
      </c>
      <c r="D32" s="25">
        <f>SUM(D28:D31)</f>
        <v>0</v>
      </c>
      <c r="E32" s="26">
        <f t="shared" si="5"/>
        <v>704634000</v>
      </c>
      <c r="F32" s="27">
        <f t="shared" si="5"/>
        <v>704634000</v>
      </c>
      <c r="G32" s="27">
        <f t="shared" si="5"/>
        <v>84085140</v>
      </c>
      <c r="H32" s="27">
        <f t="shared" si="5"/>
        <v>21617488</v>
      </c>
      <c r="I32" s="27">
        <f t="shared" si="5"/>
        <v>56768622</v>
      </c>
      <c r="J32" s="27">
        <f t="shared" si="5"/>
        <v>162471250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162471250</v>
      </c>
      <c r="X32" s="27">
        <f t="shared" si="5"/>
        <v>235000000</v>
      </c>
      <c r="Y32" s="27">
        <f t="shared" si="5"/>
        <v>-72528750</v>
      </c>
      <c r="Z32" s="13">
        <f>+IF(X32&lt;&gt;0,+(Y32/X32)*100,0)</f>
        <v>-30.86329787234042</v>
      </c>
      <c r="AA32" s="31">
        <f>SUM(AA28:AA31)</f>
        <v>704634000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731111894</v>
      </c>
      <c r="D36" s="62">
        <f>SUM(D32:D35)</f>
        <v>0</v>
      </c>
      <c r="E36" s="63">
        <f t="shared" si="6"/>
        <v>704634000</v>
      </c>
      <c r="F36" s="64">
        <f t="shared" si="6"/>
        <v>704634000</v>
      </c>
      <c r="G36" s="64">
        <f t="shared" si="6"/>
        <v>84085140</v>
      </c>
      <c r="H36" s="64">
        <f t="shared" si="6"/>
        <v>21617488</v>
      </c>
      <c r="I36" s="64">
        <f t="shared" si="6"/>
        <v>56768622</v>
      </c>
      <c r="J36" s="64">
        <f t="shared" si="6"/>
        <v>162471250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162471250</v>
      </c>
      <c r="X36" s="64">
        <f t="shared" si="6"/>
        <v>235000000</v>
      </c>
      <c r="Y36" s="64">
        <f t="shared" si="6"/>
        <v>-72528750</v>
      </c>
      <c r="Z36" s="65">
        <f>+IF(X36&lt;&gt;0,+(Y36/X36)*100,0)</f>
        <v>-30.86329787234042</v>
      </c>
      <c r="AA36" s="66">
        <f>SUM(AA32:AA35)</f>
        <v>704634000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29410652</v>
      </c>
      <c r="F5" s="18">
        <f t="shared" si="0"/>
        <v>29410652</v>
      </c>
      <c r="G5" s="18">
        <f t="shared" si="0"/>
        <v>0</v>
      </c>
      <c r="H5" s="18">
        <f t="shared" si="0"/>
        <v>0</v>
      </c>
      <c r="I5" s="18">
        <f t="shared" si="0"/>
        <v>271292</v>
      </c>
      <c r="J5" s="18">
        <f t="shared" si="0"/>
        <v>271292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271292</v>
      </c>
      <c r="X5" s="18">
        <f t="shared" si="0"/>
        <v>7291538</v>
      </c>
      <c r="Y5" s="18">
        <f t="shared" si="0"/>
        <v>-7020246</v>
      </c>
      <c r="Z5" s="4">
        <f>+IF(X5&lt;&gt;0,+(Y5/X5)*100,0)</f>
        <v>-96.27935834662043</v>
      </c>
      <c r="AA5" s="16">
        <f>SUM(AA6:AA8)</f>
        <v>29410652</v>
      </c>
    </row>
    <row r="6" spans="1:27" ht="12.75">
      <c r="A6" s="5" t="s">
        <v>32</v>
      </c>
      <c r="B6" s="3"/>
      <c r="C6" s="19"/>
      <c r="D6" s="19"/>
      <c r="E6" s="20">
        <v>9467652</v>
      </c>
      <c r="F6" s="21">
        <v>9467652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2366538</v>
      </c>
      <c r="Y6" s="21">
        <v>-2366538</v>
      </c>
      <c r="Z6" s="6">
        <v>-100</v>
      </c>
      <c r="AA6" s="28">
        <v>9467652</v>
      </c>
    </row>
    <row r="7" spans="1:27" ht="12.75">
      <c r="A7" s="5" t="s">
        <v>33</v>
      </c>
      <c r="B7" s="3"/>
      <c r="C7" s="22"/>
      <c r="D7" s="22"/>
      <c r="E7" s="23">
        <v>11974000</v>
      </c>
      <c r="F7" s="24">
        <v>11974000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2950000</v>
      </c>
      <c r="Y7" s="24">
        <v>-2950000</v>
      </c>
      <c r="Z7" s="7">
        <v>-100</v>
      </c>
      <c r="AA7" s="29">
        <v>11974000</v>
      </c>
    </row>
    <row r="8" spans="1:27" ht="12.75">
      <c r="A8" s="5" t="s">
        <v>34</v>
      </c>
      <c r="B8" s="3"/>
      <c r="C8" s="19"/>
      <c r="D8" s="19"/>
      <c r="E8" s="20">
        <v>7969000</v>
      </c>
      <c r="F8" s="21">
        <v>7969000</v>
      </c>
      <c r="G8" s="21"/>
      <c r="H8" s="21"/>
      <c r="I8" s="21">
        <v>271292</v>
      </c>
      <c r="J8" s="21">
        <v>271292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271292</v>
      </c>
      <c r="X8" s="21">
        <v>1975000</v>
      </c>
      <c r="Y8" s="21">
        <v>-1703708</v>
      </c>
      <c r="Z8" s="6">
        <v>-86.26</v>
      </c>
      <c r="AA8" s="28">
        <v>7969000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31107003</v>
      </c>
      <c r="F9" s="18">
        <f t="shared" si="1"/>
        <v>31107003</v>
      </c>
      <c r="G9" s="18">
        <f t="shared" si="1"/>
        <v>0</v>
      </c>
      <c r="H9" s="18">
        <f t="shared" si="1"/>
        <v>0</v>
      </c>
      <c r="I9" s="18">
        <f t="shared" si="1"/>
        <v>2780553</v>
      </c>
      <c r="J9" s="18">
        <f t="shared" si="1"/>
        <v>2780553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2780553</v>
      </c>
      <c r="X9" s="18">
        <f t="shared" si="1"/>
        <v>7748976</v>
      </c>
      <c r="Y9" s="18">
        <f t="shared" si="1"/>
        <v>-4968423</v>
      </c>
      <c r="Z9" s="4">
        <f>+IF(X9&lt;&gt;0,+(Y9/X9)*100,0)</f>
        <v>-64.11715560868946</v>
      </c>
      <c r="AA9" s="30">
        <f>SUM(AA10:AA14)</f>
        <v>31107003</v>
      </c>
    </row>
    <row r="10" spans="1:27" ht="12.75">
      <c r="A10" s="5" t="s">
        <v>36</v>
      </c>
      <c r="B10" s="3"/>
      <c r="C10" s="19"/>
      <c r="D10" s="19"/>
      <c r="E10" s="20">
        <v>9091100</v>
      </c>
      <c r="F10" s="21">
        <v>9091100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2245000</v>
      </c>
      <c r="Y10" s="21">
        <v>-2245000</v>
      </c>
      <c r="Z10" s="6">
        <v>-100</v>
      </c>
      <c r="AA10" s="28">
        <v>9091100</v>
      </c>
    </row>
    <row r="11" spans="1:27" ht="12.75">
      <c r="A11" s="5" t="s">
        <v>37</v>
      </c>
      <c r="B11" s="3"/>
      <c r="C11" s="19"/>
      <c r="D11" s="19"/>
      <c r="E11" s="20">
        <v>10025903</v>
      </c>
      <c r="F11" s="21">
        <v>10025903</v>
      </c>
      <c r="G11" s="21"/>
      <c r="H11" s="21"/>
      <c r="I11" s="21">
        <v>238638</v>
      </c>
      <c r="J11" s="21">
        <v>238638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238638</v>
      </c>
      <c r="X11" s="21">
        <v>2506476</v>
      </c>
      <c r="Y11" s="21">
        <v>-2267838</v>
      </c>
      <c r="Z11" s="6">
        <v>-90.48</v>
      </c>
      <c r="AA11" s="28">
        <v>10025903</v>
      </c>
    </row>
    <row r="12" spans="1:27" ht="12.75">
      <c r="A12" s="5" t="s">
        <v>38</v>
      </c>
      <c r="B12" s="3"/>
      <c r="C12" s="19"/>
      <c r="D12" s="19"/>
      <c r="E12" s="20">
        <v>9990000</v>
      </c>
      <c r="F12" s="21">
        <v>9990000</v>
      </c>
      <c r="G12" s="21"/>
      <c r="H12" s="21"/>
      <c r="I12" s="21">
        <v>2541915</v>
      </c>
      <c r="J12" s="21">
        <v>2541915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2541915</v>
      </c>
      <c r="X12" s="21">
        <v>2497500</v>
      </c>
      <c r="Y12" s="21">
        <v>44415</v>
      </c>
      <c r="Z12" s="6">
        <v>1.78</v>
      </c>
      <c r="AA12" s="28">
        <v>9990000</v>
      </c>
    </row>
    <row r="13" spans="1:27" ht="12.75">
      <c r="A13" s="5" t="s">
        <v>39</v>
      </c>
      <c r="B13" s="3"/>
      <c r="C13" s="19"/>
      <c r="D13" s="19"/>
      <c r="E13" s="20">
        <v>2000000</v>
      </c>
      <c r="F13" s="21">
        <v>2000000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500000</v>
      </c>
      <c r="Y13" s="21">
        <v>-500000</v>
      </c>
      <c r="Z13" s="6">
        <v>-100</v>
      </c>
      <c r="AA13" s="28">
        <v>2000000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348436613</v>
      </c>
      <c r="F15" s="18">
        <f t="shared" si="2"/>
        <v>348436613</v>
      </c>
      <c r="G15" s="18">
        <f t="shared" si="2"/>
        <v>0</v>
      </c>
      <c r="H15" s="18">
        <f t="shared" si="2"/>
        <v>12801244</v>
      </c>
      <c r="I15" s="18">
        <f t="shared" si="2"/>
        <v>41352898</v>
      </c>
      <c r="J15" s="18">
        <f t="shared" si="2"/>
        <v>54154142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54154142</v>
      </c>
      <c r="X15" s="18">
        <f t="shared" si="2"/>
        <v>79956364</v>
      </c>
      <c r="Y15" s="18">
        <f t="shared" si="2"/>
        <v>-25802222</v>
      </c>
      <c r="Z15" s="4">
        <f>+IF(X15&lt;&gt;0,+(Y15/X15)*100,0)</f>
        <v>-32.27037937843197</v>
      </c>
      <c r="AA15" s="30">
        <f>SUM(AA16:AA18)</f>
        <v>348436613</v>
      </c>
    </row>
    <row r="16" spans="1:27" ht="12.75">
      <c r="A16" s="5" t="s">
        <v>42</v>
      </c>
      <c r="B16" s="3"/>
      <c r="C16" s="19"/>
      <c r="D16" s="19"/>
      <c r="E16" s="20">
        <v>14689045</v>
      </c>
      <c r="F16" s="21">
        <v>14689045</v>
      </c>
      <c r="G16" s="21"/>
      <c r="H16" s="21"/>
      <c r="I16" s="21">
        <v>12378793</v>
      </c>
      <c r="J16" s="21">
        <v>12378793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12378793</v>
      </c>
      <c r="X16" s="21">
        <v>2375000</v>
      </c>
      <c r="Y16" s="21">
        <v>10003793</v>
      </c>
      <c r="Z16" s="6">
        <v>421.21</v>
      </c>
      <c r="AA16" s="28">
        <v>14689045</v>
      </c>
    </row>
    <row r="17" spans="1:27" ht="12.75">
      <c r="A17" s="5" t="s">
        <v>43</v>
      </c>
      <c r="B17" s="3"/>
      <c r="C17" s="19"/>
      <c r="D17" s="19"/>
      <c r="E17" s="20">
        <v>333747568</v>
      </c>
      <c r="F17" s="21">
        <v>333747568</v>
      </c>
      <c r="G17" s="21"/>
      <c r="H17" s="21">
        <v>12801244</v>
      </c>
      <c r="I17" s="21">
        <v>28974105</v>
      </c>
      <c r="J17" s="21">
        <v>41775349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41775349</v>
      </c>
      <c r="X17" s="21">
        <v>77581364</v>
      </c>
      <c r="Y17" s="21">
        <v>-35806015</v>
      </c>
      <c r="Z17" s="6">
        <v>-46.15</v>
      </c>
      <c r="AA17" s="28">
        <v>333747568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342505110</v>
      </c>
      <c r="F19" s="18">
        <f t="shared" si="3"/>
        <v>342505110</v>
      </c>
      <c r="G19" s="18">
        <f t="shared" si="3"/>
        <v>0</v>
      </c>
      <c r="H19" s="18">
        <f t="shared" si="3"/>
        <v>1787868</v>
      </c>
      <c r="I19" s="18">
        <f t="shared" si="3"/>
        <v>18068017</v>
      </c>
      <c r="J19" s="18">
        <f t="shared" si="3"/>
        <v>19855885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19855885</v>
      </c>
      <c r="X19" s="18">
        <f t="shared" si="3"/>
        <v>61676994</v>
      </c>
      <c r="Y19" s="18">
        <f t="shared" si="3"/>
        <v>-41821109</v>
      </c>
      <c r="Z19" s="4">
        <f>+IF(X19&lt;&gt;0,+(Y19/X19)*100,0)</f>
        <v>-67.80665899508656</v>
      </c>
      <c r="AA19" s="30">
        <f>SUM(AA20:AA23)</f>
        <v>342505110</v>
      </c>
    </row>
    <row r="20" spans="1:27" ht="12.75">
      <c r="A20" s="5" t="s">
        <v>46</v>
      </c>
      <c r="B20" s="3"/>
      <c r="C20" s="19"/>
      <c r="D20" s="19"/>
      <c r="E20" s="20">
        <v>33592838</v>
      </c>
      <c r="F20" s="21">
        <v>33592838</v>
      </c>
      <c r="G20" s="21"/>
      <c r="H20" s="21">
        <v>1787868</v>
      </c>
      <c r="I20" s="21">
        <v>5431903</v>
      </c>
      <c r="J20" s="21">
        <v>7219771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7219771</v>
      </c>
      <c r="X20" s="21">
        <v>7148210</v>
      </c>
      <c r="Y20" s="21">
        <v>71561</v>
      </c>
      <c r="Z20" s="6">
        <v>1</v>
      </c>
      <c r="AA20" s="28">
        <v>33592838</v>
      </c>
    </row>
    <row r="21" spans="1:27" ht="12.75">
      <c r="A21" s="5" t="s">
        <v>47</v>
      </c>
      <c r="B21" s="3"/>
      <c r="C21" s="19"/>
      <c r="D21" s="19"/>
      <c r="E21" s="20">
        <v>259387536</v>
      </c>
      <c r="F21" s="21">
        <v>259387536</v>
      </c>
      <c r="G21" s="21"/>
      <c r="H21" s="21"/>
      <c r="I21" s="21">
        <v>11503807</v>
      </c>
      <c r="J21" s="21">
        <v>11503807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11503807</v>
      </c>
      <c r="X21" s="21">
        <v>42147600</v>
      </c>
      <c r="Y21" s="21">
        <v>-30643793</v>
      </c>
      <c r="Z21" s="6">
        <v>-72.71</v>
      </c>
      <c r="AA21" s="28">
        <v>259387536</v>
      </c>
    </row>
    <row r="22" spans="1:27" ht="12.75">
      <c r="A22" s="5" t="s">
        <v>48</v>
      </c>
      <c r="B22" s="3"/>
      <c r="C22" s="22"/>
      <c r="D22" s="22"/>
      <c r="E22" s="23">
        <v>41874736</v>
      </c>
      <c r="F22" s="24">
        <v>41874736</v>
      </c>
      <c r="G22" s="24"/>
      <c r="H22" s="24"/>
      <c r="I22" s="24">
        <v>756711</v>
      </c>
      <c r="J22" s="24">
        <v>756711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756711</v>
      </c>
      <c r="X22" s="24">
        <v>10468684</v>
      </c>
      <c r="Y22" s="24">
        <v>-9711973</v>
      </c>
      <c r="Z22" s="7">
        <v>-92.77</v>
      </c>
      <c r="AA22" s="29">
        <v>41874736</v>
      </c>
    </row>
    <row r="23" spans="1:27" ht="12.75">
      <c r="A23" s="5" t="s">
        <v>49</v>
      </c>
      <c r="B23" s="3"/>
      <c r="C23" s="19"/>
      <c r="D23" s="19"/>
      <c r="E23" s="20">
        <v>7650000</v>
      </c>
      <c r="F23" s="21">
        <v>7650000</v>
      </c>
      <c r="G23" s="21"/>
      <c r="H23" s="21"/>
      <c r="I23" s="21">
        <v>375596</v>
      </c>
      <c r="J23" s="21">
        <v>375596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375596</v>
      </c>
      <c r="X23" s="21">
        <v>1912500</v>
      </c>
      <c r="Y23" s="21">
        <v>-1536904</v>
      </c>
      <c r="Z23" s="6">
        <v>-80.36</v>
      </c>
      <c r="AA23" s="28">
        <v>7650000</v>
      </c>
    </row>
    <row r="24" spans="1:27" ht="12.75">
      <c r="A24" s="2" t="s">
        <v>50</v>
      </c>
      <c r="B24" s="8"/>
      <c r="C24" s="16"/>
      <c r="D24" s="16"/>
      <c r="E24" s="17">
        <v>260000</v>
      </c>
      <c r="F24" s="18">
        <v>260000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43333</v>
      </c>
      <c r="Y24" s="18">
        <v>-43333</v>
      </c>
      <c r="Z24" s="4">
        <v>-100</v>
      </c>
      <c r="AA24" s="30">
        <v>260000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751719378</v>
      </c>
      <c r="F25" s="53">
        <f t="shared" si="4"/>
        <v>751719378</v>
      </c>
      <c r="G25" s="53">
        <f t="shared" si="4"/>
        <v>0</v>
      </c>
      <c r="H25" s="53">
        <f t="shared" si="4"/>
        <v>14589112</v>
      </c>
      <c r="I25" s="53">
        <f t="shared" si="4"/>
        <v>62472760</v>
      </c>
      <c r="J25" s="53">
        <f t="shared" si="4"/>
        <v>77061872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77061872</v>
      </c>
      <c r="X25" s="53">
        <f t="shared" si="4"/>
        <v>156717205</v>
      </c>
      <c r="Y25" s="53">
        <f t="shared" si="4"/>
        <v>-79655333</v>
      </c>
      <c r="Z25" s="54">
        <f>+IF(X25&lt;&gt;0,+(Y25/X25)*100,0)</f>
        <v>-50.8274334014571</v>
      </c>
      <c r="AA25" s="55">
        <f>+AA5+AA9+AA15+AA19+AA24</f>
        <v>751719378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605106165</v>
      </c>
      <c r="F28" s="21">
        <v>605106165</v>
      </c>
      <c r="G28" s="21"/>
      <c r="H28" s="21">
        <v>9014222</v>
      </c>
      <c r="I28" s="21">
        <v>56987472</v>
      </c>
      <c r="J28" s="21">
        <v>66001694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66001694</v>
      </c>
      <c r="X28" s="21">
        <v>123503136</v>
      </c>
      <c r="Y28" s="21">
        <v>-57501442</v>
      </c>
      <c r="Z28" s="6">
        <v>-46.56</v>
      </c>
      <c r="AA28" s="19">
        <v>605106165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605106165</v>
      </c>
      <c r="F32" s="27">
        <f t="shared" si="5"/>
        <v>605106165</v>
      </c>
      <c r="G32" s="27">
        <f t="shared" si="5"/>
        <v>0</v>
      </c>
      <c r="H32" s="27">
        <f t="shared" si="5"/>
        <v>9014222</v>
      </c>
      <c r="I32" s="27">
        <f t="shared" si="5"/>
        <v>56987472</v>
      </c>
      <c r="J32" s="27">
        <f t="shared" si="5"/>
        <v>66001694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66001694</v>
      </c>
      <c r="X32" s="27">
        <f t="shared" si="5"/>
        <v>123503136</v>
      </c>
      <c r="Y32" s="27">
        <f t="shared" si="5"/>
        <v>-57501442</v>
      </c>
      <c r="Z32" s="13">
        <f>+IF(X32&lt;&gt;0,+(Y32/X32)*100,0)</f>
        <v>-46.55868981335016</v>
      </c>
      <c r="AA32" s="31">
        <f>SUM(AA28:AA31)</f>
        <v>605106165</v>
      </c>
    </row>
    <row r="33" spans="1:27" ht="12.75">
      <c r="A33" s="60" t="s">
        <v>59</v>
      </c>
      <c r="B33" s="3" t="s">
        <v>60</v>
      </c>
      <c r="C33" s="19"/>
      <c r="D33" s="19"/>
      <c r="E33" s="20">
        <v>10423372</v>
      </c>
      <c r="F33" s="21">
        <v>10423372</v>
      </c>
      <c r="G33" s="21"/>
      <c r="H33" s="21">
        <v>1516212</v>
      </c>
      <c r="I33" s="21"/>
      <c r="J33" s="21">
        <v>1516212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1516212</v>
      </c>
      <c r="X33" s="21">
        <v>1180843</v>
      </c>
      <c r="Y33" s="21">
        <v>335369</v>
      </c>
      <c r="Z33" s="6">
        <v>28.4</v>
      </c>
      <c r="AA33" s="28">
        <v>10423372</v>
      </c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136189841</v>
      </c>
      <c r="F35" s="21">
        <v>136189841</v>
      </c>
      <c r="G35" s="21"/>
      <c r="H35" s="21">
        <v>4058678</v>
      </c>
      <c r="I35" s="21">
        <v>5485288</v>
      </c>
      <c r="J35" s="21">
        <v>9543966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9543966</v>
      </c>
      <c r="X35" s="21">
        <v>32054891</v>
      </c>
      <c r="Y35" s="21">
        <v>-22510925</v>
      </c>
      <c r="Z35" s="6">
        <v>-70.23</v>
      </c>
      <c r="AA35" s="28">
        <v>136189841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751719378</v>
      </c>
      <c r="F36" s="64">
        <f t="shared" si="6"/>
        <v>751719378</v>
      </c>
      <c r="G36" s="64">
        <f t="shared" si="6"/>
        <v>0</v>
      </c>
      <c r="H36" s="64">
        <f t="shared" si="6"/>
        <v>14589112</v>
      </c>
      <c r="I36" s="64">
        <f t="shared" si="6"/>
        <v>62472760</v>
      </c>
      <c r="J36" s="64">
        <f t="shared" si="6"/>
        <v>77061872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77061872</v>
      </c>
      <c r="X36" s="64">
        <f t="shared" si="6"/>
        <v>156738870</v>
      </c>
      <c r="Y36" s="64">
        <f t="shared" si="6"/>
        <v>-79676998</v>
      </c>
      <c r="Z36" s="65">
        <f>+IF(X36&lt;&gt;0,+(Y36/X36)*100,0)</f>
        <v>-50.83423020722301</v>
      </c>
      <c r="AA36" s="66">
        <f>SUM(AA32:AA35)</f>
        <v>751719378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6900000</v>
      </c>
      <c r="F5" s="18">
        <f t="shared" si="0"/>
        <v>6900000</v>
      </c>
      <c r="G5" s="18">
        <f t="shared" si="0"/>
        <v>0</v>
      </c>
      <c r="H5" s="18">
        <f t="shared" si="0"/>
        <v>172977</v>
      </c>
      <c r="I5" s="18">
        <f t="shared" si="0"/>
        <v>18298</v>
      </c>
      <c r="J5" s="18">
        <f t="shared" si="0"/>
        <v>191275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191275</v>
      </c>
      <c r="X5" s="18">
        <f t="shared" si="0"/>
        <v>5749749</v>
      </c>
      <c r="Y5" s="18">
        <f t="shared" si="0"/>
        <v>-5558474</v>
      </c>
      <c r="Z5" s="4">
        <f>+IF(X5&lt;&gt;0,+(Y5/X5)*100,0)</f>
        <v>-96.67333304462508</v>
      </c>
      <c r="AA5" s="16">
        <f>SUM(AA6:AA8)</f>
        <v>6900000</v>
      </c>
    </row>
    <row r="6" spans="1:27" ht="12.75">
      <c r="A6" s="5" t="s">
        <v>32</v>
      </c>
      <c r="B6" s="3"/>
      <c r="C6" s="19"/>
      <c r="D6" s="19"/>
      <c r="E6" s="20">
        <v>6900000</v>
      </c>
      <c r="F6" s="21">
        <v>6900000</v>
      </c>
      <c r="G6" s="21"/>
      <c r="H6" s="21">
        <v>172977</v>
      </c>
      <c r="I6" s="21">
        <v>18298</v>
      </c>
      <c r="J6" s="21">
        <v>191275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191275</v>
      </c>
      <c r="X6" s="21">
        <v>5749749</v>
      </c>
      <c r="Y6" s="21">
        <v>-5558474</v>
      </c>
      <c r="Z6" s="6">
        <v>-96.67</v>
      </c>
      <c r="AA6" s="28">
        <v>6900000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868779</v>
      </c>
      <c r="I9" s="18">
        <f t="shared" si="1"/>
        <v>0</v>
      </c>
      <c r="J9" s="18">
        <f t="shared" si="1"/>
        <v>868779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868779</v>
      </c>
      <c r="X9" s="18">
        <f t="shared" si="1"/>
        <v>0</v>
      </c>
      <c r="Y9" s="18">
        <f t="shared" si="1"/>
        <v>868779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>
        <v>868779</v>
      </c>
      <c r="I11" s="21"/>
      <c r="J11" s="21">
        <v>868779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868779</v>
      </c>
      <c r="X11" s="21"/>
      <c r="Y11" s="21">
        <v>868779</v>
      </c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100000</v>
      </c>
      <c r="F15" s="18">
        <f t="shared" si="2"/>
        <v>100000</v>
      </c>
      <c r="G15" s="18">
        <f t="shared" si="2"/>
        <v>0</v>
      </c>
      <c r="H15" s="18">
        <f t="shared" si="2"/>
        <v>0</v>
      </c>
      <c r="I15" s="18">
        <f t="shared" si="2"/>
        <v>597045</v>
      </c>
      <c r="J15" s="18">
        <f t="shared" si="2"/>
        <v>597045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597045</v>
      </c>
      <c r="X15" s="18">
        <f t="shared" si="2"/>
        <v>0</v>
      </c>
      <c r="Y15" s="18">
        <f t="shared" si="2"/>
        <v>597045</v>
      </c>
      <c r="Z15" s="4">
        <f>+IF(X15&lt;&gt;0,+(Y15/X15)*100,0)</f>
        <v>0</v>
      </c>
      <c r="AA15" s="30">
        <f>SUM(AA16:AA18)</f>
        <v>100000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100000</v>
      </c>
      <c r="F17" s="21">
        <v>100000</v>
      </c>
      <c r="G17" s="21"/>
      <c r="H17" s="21"/>
      <c r="I17" s="21">
        <v>597045</v>
      </c>
      <c r="J17" s="21">
        <v>597045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597045</v>
      </c>
      <c r="X17" s="21"/>
      <c r="Y17" s="21">
        <v>597045</v>
      </c>
      <c r="Z17" s="6"/>
      <c r="AA17" s="28">
        <v>100000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69563810</v>
      </c>
      <c r="F19" s="18">
        <f t="shared" si="3"/>
        <v>69563810</v>
      </c>
      <c r="G19" s="18">
        <f t="shared" si="3"/>
        <v>0</v>
      </c>
      <c r="H19" s="18">
        <f t="shared" si="3"/>
        <v>0</v>
      </c>
      <c r="I19" s="18">
        <f t="shared" si="3"/>
        <v>3023098</v>
      </c>
      <c r="J19" s="18">
        <f t="shared" si="3"/>
        <v>3023098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3023098</v>
      </c>
      <c r="X19" s="18">
        <f t="shared" si="3"/>
        <v>15078237</v>
      </c>
      <c r="Y19" s="18">
        <f t="shared" si="3"/>
        <v>-12055139</v>
      </c>
      <c r="Z19" s="4">
        <f>+IF(X19&lt;&gt;0,+(Y19/X19)*100,0)</f>
        <v>-79.95058706133881</v>
      </c>
      <c r="AA19" s="30">
        <f>SUM(AA20:AA23)</f>
        <v>69563810</v>
      </c>
    </row>
    <row r="20" spans="1:27" ht="12.75">
      <c r="A20" s="5" t="s">
        <v>46</v>
      </c>
      <c r="B20" s="3"/>
      <c r="C20" s="19"/>
      <c r="D20" s="19"/>
      <c r="E20" s="20">
        <v>12000000</v>
      </c>
      <c r="F20" s="21">
        <v>12000000</v>
      </c>
      <c r="G20" s="21"/>
      <c r="H20" s="21"/>
      <c r="I20" s="21">
        <v>3023098</v>
      </c>
      <c r="J20" s="21">
        <v>3023098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3023098</v>
      </c>
      <c r="X20" s="21">
        <v>2499999</v>
      </c>
      <c r="Y20" s="21">
        <v>523099</v>
      </c>
      <c r="Z20" s="6">
        <v>20.92</v>
      </c>
      <c r="AA20" s="28">
        <v>12000000</v>
      </c>
    </row>
    <row r="21" spans="1:27" ht="12.75">
      <c r="A21" s="5" t="s">
        <v>47</v>
      </c>
      <c r="B21" s="3"/>
      <c r="C21" s="19"/>
      <c r="D21" s="19"/>
      <c r="E21" s="20">
        <v>57563810</v>
      </c>
      <c r="F21" s="21">
        <v>57563810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12578238</v>
      </c>
      <c r="Y21" s="21">
        <v>-12578238</v>
      </c>
      <c r="Z21" s="6">
        <v>-100</v>
      </c>
      <c r="AA21" s="28">
        <v>57563810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76563810</v>
      </c>
      <c r="F25" s="53">
        <f t="shared" si="4"/>
        <v>76563810</v>
      </c>
      <c r="G25" s="53">
        <f t="shared" si="4"/>
        <v>0</v>
      </c>
      <c r="H25" s="53">
        <f t="shared" si="4"/>
        <v>1041756</v>
      </c>
      <c r="I25" s="53">
        <f t="shared" si="4"/>
        <v>3638441</v>
      </c>
      <c r="J25" s="53">
        <f t="shared" si="4"/>
        <v>4680197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4680197</v>
      </c>
      <c r="X25" s="53">
        <f t="shared" si="4"/>
        <v>20827986</v>
      </c>
      <c r="Y25" s="53">
        <f t="shared" si="4"/>
        <v>-16147789</v>
      </c>
      <c r="Z25" s="54">
        <f>+IF(X25&lt;&gt;0,+(Y25/X25)*100,0)</f>
        <v>-77.52928679710078</v>
      </c>
      <c r="AA25" s="55">
        <f>+AA5+AA9+AA15+AA19+AA24</f>
        <v>76563810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69563810</v>
      </c>
      <c r="F28" s="21">
        <v>69563810</v>
      </c>
      <c r="G28" s="21"/>
      <c r="H28" s="21">
        <v>868779</v>
      </c>
      <c r="I28" s="21">
        <v>3620143</v>
      </c>
      <c r="J28" s="21">
        <v>4488922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4488922</v>
      </c>
      <c r="X28" s="21">
        <v>15078237</v>
      </c>
      <c r="Y28" s="21">
        <v>-10589315</v>
      </c>
      <c r="Z28" s="6">
        <v>-70.23</v>
      </c>
      <c r="AA28" s="19">
        <v>69563810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69563810</v>
      </c>
      <c r="F32" s="27">
        <f t="shared" si="5"/>
        <v>69563810</v>
      </c>
      <c r="G32" s="27">
        <f t="shared" si="5"/>
        <v>0</v>
      </c>
      <c r="H32" s="27">
        <f t="shared" si="5"/>
        <v>868779</v>
      </c>
      <c r="I32" s="27">
        <f t="shared" si="5"/>
        <v>3620143</v>
      </c>
      <c r="J32" s="27">
        <f t="shared" si="5"/>
        <v>4488922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4488922</v>
      </c>
      <c r="X32" s="27">
        <f t="shared" si="5"/>
        <v>15078237</v>
      </c>
      <c r="Y32" s="27">
        <f t="shared" si="5"/>
        <v>-10589315</v>
      </c>
      <c r="Z32" s="13">
        <f>+IF(X32&lt;&gt;0,+(Y32/X32)*100,0)</f>
        <v>-70.22913222547172</v>
      </c>
      <c r="AA32" s="31">
        <f>SUM(AA28:AA31)</f>
        <v>69563810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5749749</v>
      </c>
      <c r="Y33" s="21">
        <v>-5749749</v>
      </c>
      <c r="Z33" s="6">
        <v>-100</v>
      </c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7000000</v>
      </c>
      <c r="F35" s="21">
        <v>7000000</v>
      </c>
      <c r="G35" s="21"/>
      <c r="H35" s="21">
        <v>172977</v>
      </c>
      <c r="I35" s="21">
        <v>18298</v>
      </c>
      <c r="J35" s="21">
        <v>191275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191275</v>
      </c>
      <c r="X35" s="21"/>
      <c r="Y35" s="21">
        <v>191275</v>
      </c>
      <c r="Z35" s="6"/>
      <c r="AA35" s="28">
        <v>7000000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76563810</v>
      </c>
      <c r="F36" s="64">
        <f t="shared" si="6"/>
        <v>76563810</v>
      </c>
      <c r="G36" s="64">
        <f t="shared" si="6"/>
        <v>0</v>
      </c>
      <c r="H36" s="64">
        <f t="shared" si="6"/>
        <v>1041756</v>
      </c>
      <c r="I36" s="64">
        <f t="shared" si="6"/>
        <v>3638441</v>
      </c>
      <c r="J36" s="64">
        <f t="shared" si="6"/>
        <v>4680197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4680197</v>
      </c>
      <c r="X36" s="64">
        <f t="shared" si="6"/>
        <v>20827986</v>
      </c>
      <c r="Y36" s="64">
        <f t="shared" si="6"/>
        <v>-16147789</v>
      </c>
      <c r="Z36" s="65">
        <f>+IF(X36&lt;&gt;0,+(Y36/X36)*100,0)</f>
        <v>-77.52928679710078</v>
      </c>
      <c r="AA36" s="66">
        <f>SUM(AA32:AA35)</f>
        <v>76563810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14200000</v>
      </c>
      <c r="F5" s="18">
        <f t="shared" si="0"/>
        <v>14200000</v>
      </c>
      <c r="G5" s="18">
        <f t="shared" si="0"/>
        <v>66023</v>
      </c>
      <c r="H5" s="18">
        <f t="shared" si="0"/>
        <v>908333</v>
      </c>
      <c r="I5" s="18">
        <f t="shared" si="0"/>
        <v>38946</v>
      </c>
      <c r="J5" s="18">
        <f t="shared" si="0"/>
        <v>1013302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1013302</v>
      </c>
      <c r="X5" s="18">
        <f t="shared" si="0"/>
        <v>2874180</v>
      </c>
      <c r="Y5" s="18">
        <f t="shared" si="0"/>
        <v>-1860878</v>
      </c>
      <c r="Z5" s="4">
        <f>+IF(X5&lt;&gt;0,+(Y5/X5)*100,0)</f>
        <v>-64.7446576066913</v>
      </c>
      <c r="AA5" s="16">
        <f>SUM(AA6:AA8)</f>
        <v>14200000</v>
      </c>
    </row>
    <row r="6" spans="1:27" ht="12.75">
      <c r="A6" s="5" t="s">
        <v>32</v>
      </c>
      <c r="B6" s="3"/>
      <c r="C6" s="19"/>
      <c r="D6" s="19"/>
      <c r="E6" s="20">
        <v>2300000</v>
      </c>
      <c r="F6" s="21">
        <v>2300000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774180</v>
      </c>
      <c r="Y6" s="21">
        <v>-774180</v>
      </c>
      <c r="Z6" s="6">
        <v>-100</v>
      </c>
      <c r="AA6" s="28">
        <v>2300000</v>
      </c>
    </row>
    <row r="7" spans="1:27" ht="12.75">
      <c r="A7" s="5" t="s">
        <v>33</v>
      </c>
      <c r="B7" s="3"/>
      <c r="C7" s="22"/>
      <c r="D7" s="22"/>
      <c r="E7" s="23">
        <v>9800000</v>
      </c>
      <c r="F7" s="24">
        <v>9800000</v>
      </c>
      <c r="G7" s="24">
        <v>66023</v>
      </c>
      <c r="H7" s="24"/>
      <c r="I7" s="24">
        <v>38946</v>
      </c>
      <c r="J7" s="24">
        <v>104969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104969</v>
      </c>
      <c r="X7" s="24">
        <v>2000000</v>
      </c>
      <c r="Y7" s="24">
        <v>-1895031</v>
      </c>
      <c r="Z7" s="7">
        <v>-94.75</v>
      </c>
      <c r="AA7" s="29">
        <v>9800000</v>
      </c>
    </row>
    <row r="8" spans="1:27" ht="12.75">
      <c r="A8" s="5" t="s">
        <v>34</v>
      </c>
      <c r="B8" s="3"/>
      <c r="C8" s="19"/>
      <c r="D8" s="19"/>
      <c r="E8" s="20">
        <v>2100000</v>
      </c>
      <c r="F8" s="21">
        <v>2100000</v>
      </c>
      <c r="G8" s="21"/>
      <c r="H8" s="21">
        <v>908333</v>
      </c>
      <c r="I8" s="21"/>
      <c r="J8" s="21">
        <v>908333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908333</v>
      </c>
      <c r="X8" s="21">
        <v>100000</v>
      </c>
      <c r="Y8" s="21">
        <v>808333</v>
      </c>
      <c r="Z8" s="6">
        <v>808.33</v>
      </c>
      <c r="AA8" s="28">
        <v>2100000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7200000</v>
      </c>
      <c r="F9" s="18">
        <f t="shared" si="1"/>
        <v>7200000</v>
      </c>
      <c r="G9" s="18">
        <f t="shared" si="1"/>
        <v>91500</v>
      </c>
      <c r="H9" s="18">
        <f t="shared" si="1"/>
        <v>21810</v>
      </c>
      <c r="I9" s="18">
        <f t="shared" si="1"/>
        <v>0</v>
      </c>
      <c r="J9" s="18">
        <f t="shared" si="1"/>
        <v>113310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113310</v>
      </c>
      <c r="X9" s="18">
        <f t="shared" si="1"/>
        <v>1309088</v>
      </c>
      <c r="Y9" s="18">
        <f t="shared" si="1"/>
        <v>-1195778</v>
      </c>
      <c r="Z9" s="4">
        <f>+IF(X9&lt;&gt;0,+(Y9/X9)*100,0)</f>
        <v>-91.34435576523504</v>
      </c>
      <c r="AA9" s="30">
        <f>SUM(AA10:AA14)</f>
        <v>7200000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4900000</v>
      </c>
      <c r="F12" s="21">
        <v>4900000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890908</v>
      </c>
      <c r="Y12" s="21">
        <v>-890908</v>
      </c>
      <c r="Z12" s="6">
        <v>-100</v>
      </c>
      <c r="AA12" s="28">
        <v>4900000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>
        <v>2300000</v>
      </c>
      <c r="F14" s="24">
        <v>2300000</v>
      </c>
      <c r="G14" s="24">
        <v>91500</v>
      </c>
      <c r="H14" s="24">
        <v>21810</v>
      </c>
      <c r="I14" s="24"/>
      <c r="J14" s="24">
        <v>113310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113310</v>
      </c>
      <c r="X14" s="24">
        <v>418180</v>
      </c>
      <c r="Y14" s="24">
        <v>-304870</v>
      </c>
      <c r="Z14" s="7">
        <v>-72.9</v>
      </c>
      <c r="AA14" s="29">
        <v>2300000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15658000</v>
      </c>
      <c r="F15" s="18">
        <f t="shared" si="2"/>
        <v>15658000</v>
      </c>
      <c r="G15" s="18">
        <f t="shared" si="2"/>
        <v>503200</v>
      </c>
      <c r="H15" s="18">
        <f t="shared" si="2"/>
        <v>1461897</v>
      </c>
      <c r="I15" s="18">
        <f t="shared" si="2"/>
        <v>335532</v>
      </c>
      <c r="J15" s="18">
        <f t="shared" si="2"/>
        <v>2300629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2300629</v>
      </c>
      <c r="X15" s="18">
        <f t="shared" si="2"/>
        <v>2272726</v>
      </c>
      <c r="Y15" s="18">
        <f t="shared" si="2"/>
        <v>27903</v>
      </c>
      <c r="Z15" s="4">
        <f>+IF(X15&lt;&gt;0,+(Y15/X15)*100,0)</f>
        <v>1.227732687530305</v>
      </c>
      <c r="AA15" s="30">
        <f>SUM(AA16:AA18)</f>
        <v>15658000</v>
      </c>
    </row>
    <row r="16" spans="1:27" ht="12.75">
      <c r="A16" s="5" t="s">
        <v>42</v>
      </c>
      <c r="B16" s="3"/>
      <c r="C16" s="19"/>
      <c r="D16" s="19"/>
      <c r="E16" s="20">
        <v>15658000</v>
      </c>
      <c r="F16" s="21">
        <v>15658000</v>
      </c>
      <c r="G16" s="21">
        <v>503200</v>
      </c>
      <c r="H16" s="21">
        <v>1461897</v>
      </c>
      <c r="I16" s="21">
        <v>335532</v>
      </c>
      <c r="J16" s="21">
        <v>2300629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2300629</v>
      </c>
      <c r="X16" s="21">
        <v>2272726</v>
      </c>
      <c r="Y16" s="21">
        <v>27903</v>
      </c>
      <c r="Z16" s="6">
        <v>1.23</v>
      </c>
      <c r="AA16" s="28">
        <v>15658000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37058000</v>
      </c>
      <c r="F25" s="53">
        <f t="shared" si="4"/>
        <v>37058000</v>
      </c>
      <c r="G25" s="53">
        <f t="shared" si="4"/>
        <v>660723</v>
      </c>
      <c r="H25" s="53">
        <f t="shared" si="4"/>
        <v>2392040</v>
      </c>
      <c r="I25" s="53">
        <f t="shared" si="4"/>
        <v>374478</v>
      </c>
      <c r="J25" s="53">
        <f t="shared" si="4"/>
        <v>3427241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3427241</v>
      </c>
      <c r="X25" s="53">
        <f t="shared" si="4"/>
        <v>6455994</v>
      </c>
      <c r="Y25" s="53">
        <f t="shared" si="4"/>
        <v>-3028753</v>
      </c>
      <c r="Z25" s="54">
        <f>+IF(X25&lt;&gt;0,+(Y25/X25)*100,0)</f>
        <v>-46.91381373650595</v>
      </c>
      <c r="AA25" s="55">
        <f>+AA5+AA9+AA15+AA19+AA24</f>
        <v>37058000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1958000</v>
      </c>
      <c r="Y28" s="21">
        <v>-1958000</v>
      </c>
      <c r="Z28" s="6">
        <v>-100</v>
      </c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1958000</v>
      </c>
      <c r="Y32" s="27">
        <f t="shared" si="5"/>
        <v>-1958000</v>
      </c>
      <c r="Z32" s="13">
        <f>+IF(X32&lt;&gt;0,+(Y32/X32)*100,0)</f>
        <v>-100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37058000</v>
      </c>
      <c r="F35" s="21">
        <v>37058000</v>
      </c>
      <c r="G35" s="21">
        <v>660723</v>
      </c>
      <c r="H35" s="21">
        <v>2392040</v>
      </c>
      <c r="I35" s="21">
        <v>374478</v>
      </c>
      <c r="J35" s="21">
        <v>3427241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3427241</v>
      </c>
      <c r="X35" s="21">
        <v>6381818</v>
      </c>
      <c r="Y35" s="21">
        <v>-2954577</v>
      </c>
      <c r="Z35" s="6">
        <v>-46.3</v>
      </c>
      <c r="AA35" s="28">
        <v>37058000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37058000</v>
      </c>
      <c r="F36" s="64">
        <f t="shared" si="6"/>
        <v>37058000</v>
      </c>
      <c r="G36" s="64">
        <f t="shared" si="6"/>
        <v>660723</v>
      </c>
      <c r="H36" s="64">
        <f t="shared" si="6"/>
        <v>2392040</v>
      </c>
      <c r="I36" s="64">
        <f t="shared" si="6"/>
        <v>374478</v>
      </c>
      <c r="J36" s="64">
        <f t="shared" si="6"/>
        <v>3427241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3427241</v>
      </c>
      <c r="X36" s="64">
        <f t="shared" si="6"/>
        <v>8339818</v>
      </c>
      <c r="Y36" s="64">
        <f t="shared" si="6"/>
        <v>-4912577</v>
      </c>
      <c r="Z36" s="65">
        <f>+IF(X36&lt;&gt;0,+(Y36/X36)*100,0)</f>
        <v>-58.905086417953</v>
      </c>
      <c r="AA36" s="66">
        <f>SUM(AA32:AA35)</f>
        <v>37058000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85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20232280</v>
      </c>
      <c r="D5" s="16">
        <f>SUM(D6:D8)</f>
        <v>0</v>
      </c>
      <c r="E5" s="17">
        <f t="shared" si="0"/>
        <v>189028402</v>
      </c>
      <c r="F5" s="18">
        <f t="shared" si="0"/>
        <v>201817069</v>
      </c>
      <c r="G5" s="18">
        <f t="shared" si="0"/>
        <v>163347</v>
      </c>
      <c r="H5" s="18">
        <f t="shared" si="0"/>
        <v>5867701</v>
      </c>
      <c r="I5" s="18">
        <f t="shared" si="0"/>
        <v>4101651</v>
      </c>
      <c r="J5" s="18">
        <f t="shared" si="0"/>
        <v>10132699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10132699</v>
      </c>
      <c r="X5" s="18">
        <f t="shared" si="0"/>
        <v>46674028</v>
      </c>
      <c r="Y5" s="18">
        <f t="shared" si="0"/>
        <v>-36541329</v>
      </c>
      <c r="Z5" s="4">
        <f>+IF(X5&lt;&gt;0,+(Y5/X5)*100,0)</f>
        <v>-78.29049809028696</v>
      </c>
      <c r="AA5" s="16">
        <f>SUM(AA6:AA8)</f>
        <v>201817069</v>
      </c>
    </row>
    <row r="6" spans="1:27" ht="12.75">
      <c r="A6" s="5" t="s">
        <v>32</v>
      </c>
      <c r="B6" s="3"/>
      <c r="C6" s="19">
        <v>3796899</v>
      </c>
      <c r="D6" s="19"/>
      <c r="E6" s="20">
        <v>92944902</v>
      </c>
      <c r="F6" s="21">
        <v>93905060</v>
      </c>
      <c r="G6" s="21">
        <v>30588</v>
      </c>
      <c r="H6" s="21">
        <v>826268</v>
      </c>
      <c r="I6" s="21">
        <v>1942042</v>
      </c>
      <c r="J6" s="21">
        <v>2798898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2798898</v>
      </c>
      <c r="X6" s="21">
        <v>27836027</v>
      </c>
      <c r="Y6" s="21">
        <v>-25037129</v>
      </c>
      <c r="Z6" s="6">
        <v>-89.95</v>
      </c>
      <c r="AA6" s="28">
        <v>93905060</v>
      </c>
    </row>
    <row r="7" spans="1:27" ht="12.75">
      <c r="A7" s="5" t="s">
        <v>33</v>
      </c>
      <c r="B7" s="3"/>
      <c r="C7" s="22">
        <v>2768286</v>
      </c>
      <c r="D7" s="22"/>
      <c r="E7" s="23">
        <v>30044000</v>
      </c>
      <c r="F7" s="24">
        <v>30044000</v>
      </c>
      <c r="G7" s="24">
        <v>86439</v>
      </c>
      <c r="H7" s="24">
        <v>31073</v>
      </c>
      <c r="I7" s="24">
        <v>456826</v>
      </c>
      <c r="J7" s="24">
        <v>574338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574338</v>
      </c>
      <c r="X7" s="24">
        <v>6817499</v>
      </c>
      <c r="Y7" s="24">
        <v>-6243161</v>
      </c>
      <c r="Z7" s="7">
        <v>-91.58</v>
      </c>
      <c r="AA7" s="29">
        <v>30044000</v>
      </c>
    </row>
    <row r="8" spans="1:27" ht="12.75">
      <c r="A8" s="5" t="s">
        <v>34</v>
      </c>
      <c r="B8" s="3"/>
      <c r="C8" s="19">
        <v>13667095</v>
      </c>
      <c r="D8" s="19"/>
      <c r="E8" s="20">
        <v>66039500</v>
      </c>
      <c r="F8" s="21">
        <v>77868009</v>
      </c>
      <c r="G8" s="21">
        <v>46320</v>
      </c>
      <c r="H8" s="21">
        <v>5010360</v>
      </c>
      <c r="I8" s="21">
        <v>1702783</v>
      </c>
      <c r="J8" s="21">
        <v>6759463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6759463</v>
      </c>
      <c r="X8" s="21">
        <v>12020502</v>
      </c>
      <c r="Y8" s="21">
        <v>-5261039</v>
      </c>
      <c r="Z8" s="6">
        <v>-43.77</v>
      </c>
      <c r="AA8" s="28">
        <v>77868009</v>
      </c>
    </row>
    <row r="9" spans="1:27" ht="12.75">
      <c r="A9" s="2" t="s">
        <v>35</v>
      </c>
      <c r="B9" s="3"/>
      <c r="C9" s="16">
        <f aca="true" t="shared" si="1" ref="C9:Y9">SUM(C10:C14)</f>
        <v>20889860</v>
      </c>
      <c r="D9" s="16">
        <f>SUM(D10:D14)</f>
        <v>0</v>
      </c>
      <c r="E9" s="17">
        <f t="shared" si="1"/>
        <v>157471315</v>
      </c>
      <c r="F9" s="18">
        <f t="shared" si="1"/>
        <v>176370235</v>
      </c>
      <c r="G9" s="18">
        <f t="shared" si="1"/>
        <v>785631</v>
      </c>
      <c r="H9" s="18">
        <f t="shared" si="1"/>
        <v>5711752</v>
      </c>
      <c r="I9" s="18">
        <f t="shared" si="1"/>
        <v>4528987</v>
      </c>
      <c r="J9" s="18">
        <f t="shared" si="1"/>
        <v>11026370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11026370</v>
      </c>
      <c r="X9" s="18">
        <f t="shared" si="1"/>
        <v>21107598</v>
      </c>
      <c r="Y9" s="18">
        <f t="shared" si="1"/>
        <v>-10081228</v>
      </c>
      <c r="Z9" s="4">
        <f>+IF(X9&lt;&gt;0,+(Y9/X9)*100,0)</f>
        <v>-47.76113321847422</v>
      </c>
      <c r="AA9" s="30">
        <f>SUM(AA10:AA14)</f>
        <v>176370235</v>
      </c>
    </row>
    <row r="10" spans="1:27" ht="12.75">
      <c r="A10" s="5" t="s">
        <v>36</v>
      </c>
      <c r="B10" s="3"/>
      <c r="C10" s="19">
        <v>9613129</v>
      </c>
      <c r="D10" s="19"/>
      <c r="E10" s="20">
        <v>57350262</v>
      </c>
      <c r="F10" s="21">
        <v>57431612</v>
      </c>
      <c r="G10" s="21"/>
      <c r="H10" s="21">
        <v>533565</v>
      </c>
      <c r="I10" s="21">
        <v>79383</v>
      </c>
      <c r="J10" s="21">
        <v>612948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612948</v>
      </c>
      <c r="X10" s="21">
        <v>8796788</v>
      </c>
      <c r="Y10" s="21">
        <v>-8183840</v>
      </c>
      <c r="Z10" s="6">
        <v>-93.03</v>
      </c>
      <c r="AA10" s="28">
        <v>57431612</v>
      </c>
    </row>
    <row r="11" spans="1:27" ht="12.75">
      <c r="A11" s="5" t="s">
        <v>37</v>
      </c>
      <c r="B11" s="3"/>
      <c r="C11" s="19">
        <v>550000</v>
      </c>
      <c r="D11" s="19"/>
      <c r="E11" s="20">
        <v>54682053</v>
      </c>
      <c r="F11" s="21">
        <v>54982053</v>
      </c>
      <c r="G11" s="21"/>
      <c r="H11" s="21">
        <v>868779</v>
      </c>
      <c r="I11" s="21">
        <v>238718</v>
      </c>
      <c r="J11" s="21">
        <v>1107497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1107497</v>
      </c>
      <c r="X11" s="21">
        <v>6004724</v>
      </c>
      <c r="Y11" s="21">
        <v>-4897227</v>
      </c>
      <c r="Z11" s="6">
        <v>-81.56</v>
      </c>
      <c r="AA11" s="28">
        <v>54982053</v>
      </c>
    </row>
    <row r="12" spans="1:27" ht="12.75">
      <c r="A12" s="5" t="s">
        <v>38</v>
      </c>
      <c r="B12" s="3"/>
      <c r="C12" s="19">
        <v>8862610</v>
      </c>
      <c r="D12" s="19"/>
      <c r="E12" s="20">
        <v>29714000</v>
      </c>
      <c r="F12" s="21">
        <v>47976082</v>
      </c>
      <c r="G12" s="21">
        <v>34611</v>
      </c>
      <c r="H12" s="21">
        <v>3628078</v>
      </c>
      <c r="I12" s="21">
        <v>3551366</v>
      </c>
      <c r="J12" s="21">
        <v>7214055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7214055</v>
      </c>
      <c r="X12" s="21">
        <v>4733906</v>
      </c>
      <c r="Y12" s="21">
        <v>2480149</v>
      </c>
      <c r="Z12" s="6">
        <v>52.39</v>
      </c>
      <c r="AA12" s="28">
        <v>47976082</v>
      </c>
    </row>
    <row r="13" spans="1:27" ht="12.75">
      <c r="A13" s="5" t="s">
        <v>39</v>
      </c>
      <c r="B13" s="3"/>
      <c r="C13" s="19"/>
      <c r="D13" s="19"/>
      <c r="E13" s="20">
        <v>12225000</v>
      </c>
      <c r="F13" s="21">
        <v>12225000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1154000</v>
      </c>
      <c r="Y13" s="21">
        <v>-1154000</v>
      </c>
      <c r="Z13" s="6">
        <v>-100</v>
      </c>
      <c r="AA13" s="28">
        <v>12225000</v>
      </c>
    </row>
    <row r="14" spans="1:27" ht="12.75">
      <c r="A14" s="5" t="s">
        <v>40</v>
      </c>
      <c r="B14" s="3"/>
      <c r="C14" s="22">
        <v>1864121</v>
      </c>
      <c r="D14" s="22"/>
      <c r="E14" s="23">
        <v>3500000</v>
      </c>
      <c r="F14" s="24">
        <v>3755488</v>
      </c>
      <c r="G14" s="24">
        <v>751020</v>
      </c>
      <c r="H14" s="24">
        <v>681330</v>
      </c>
      <c r="I14" s="24">
        <v>659520</v>
      </c>
      <c r="J14" s="24">
        <v>2091870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2091870</v>
      </c>
      <c r="X14" s="24">
        <v>418180</v>
      </c>
      <c r="Y14" s="24">
        <v>1673690</v>
      </c>
      <c r="Z14" s="7">
        <v>400.23</v>
      </c>
      <c r="AA14" s="29">
        <v>3755488</v>
      </c>
    </row>
    <row r="15" spans="1:27" ht="12.75">
      <c r="A15" s="2" t="s">
        <v>41</v>
      </c>
      <c r="B15" s="8"/>
      <c r="C15" s="16">
        <f aca="true" t="shared" si="2" ref="C15:Y15">SUM(C16:C18)</f>
        <v>372431109</v>
      </c>
      <c r="D15" s="16">
        <f>SUM(D16:D18)</f>
        <v>0</v>
      </c>
      <c r="E15" s="17">
        <f t="shared" si="2"/>
        <v>909351501</v>
      </c>
      <c r="F15" s="18">
        <f t="shared" si="2"/>
        <v>909557368</v>
      </c>
      <c r="G15" s="18">
        <f t="shared" si="2"/>
        <v>40273668</v>
      </c>
      <c r="H15" s="18">
        <f t="shared" si="2"/>
        <v>50631394</v>
      </c>
      <c r="I15" s="18">
        <f t="shared" si="2"/>
        <v>88358815</v>
      </c>
      <c r="J15" s="18">
        <f t="shared" si="2"/>
        <v>179263877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179263877</v>
      </c>
      <c r="X15" s="18">
        <f t="shared" si="2"/>
        <v>181380219</v>
      </c>
      <c r="Y15" s="18">
        <f t="shared" si="2"/>
        <v>-2116342</v>
      </c>
      <c r="Z15" s="4">
        <f>+IF(X15&lt;&gt;0,+(Y15/X15)*100,0)</f>
        <v>-1.1667986794083647</v>
      </c>
      <c r="AA15" s="30">
        <f>SUM(AA16:AA18)</f>
        <v>909557368</v>
      </c>
    </row>
    <row r="16" spans="1:27" ht="12.75">
      <c r="A16" s="5" t="s">
        <v>42</v>
      </c>
      <c r="B16" s="3"/>
      <c r="C16" s="19">
        <v>131158297</v>
      </c>
      <c r="D16" s="19"/>
      <c r="E16" s="20">
        <v>221729268</v>
      </c>
      <c r="F16" s="21">
        <v>221935135</v>
      </c>
      <c r="G16" s="21">
        <v>503200</v>
      </c>
      <c r="H16" s="21">
        <v>14341002</v>
      </c>
      <c r="I16" s="21">
        <v>24764761</v>
      </c>
      <c r="J16" s="21">
        <v>39608963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39608963</v>
      </c>
      <c r="X16" s="21">
        <v>51329282</v>
      </c>
      <c r="Y16" s="21">
        <v>-11720319</v>
      </c>
      <c r="Z16" s="6">
        <v>-22.83</v>
      </c>
      <c r="AA16" s="28">
        <v>221935135</v>
      </c>
    </row>
    <row r="17" spans="1:27" ht="12.75">
      <c r="A17" s="5" t="s">
        <v>43</v>
      </c>
      <c r="B17" s="3"/>
      <c r="C17" s="19">
        <v>240708771</v>
      </c>
      <c r="D17" s="19"/>
      <c r="E17" s="20">
        <v>686542233</v>
      </c>
      <c r="F17" s="21">
        <v>686542233</v>
      </c>
      <c r="G17" s="21">
        <v>39770468</v>
      </c>
      <c r="H17" s="21">
        <v>36290392</v>
      </c>
      <c r="I17" s="21">
        <v>63594054</v>
      </c>
      <c r="J17" s="21">
        <v>139654914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139654914</v>
      </c>
      <c r="X17" s="21">
        <v>129738187</v>
      </c>
      <c r="Y17" s="21">
        <v>9916727</v>
      </c>
      <c r="Z17" s="6">
        <v>7.64</v>
      </c>
      <c r="AA17" s="28">
        <v>686542233</v>
      </c>
    </row>
    <row r="18" spans="1:27" ht="12.75">
      <c r="A18" s="5" t="s">
        <v>44</v>
      </c>
      <c r="B18" s="3"/>
      <c r="C18" s="19">
        <v>564041</v>
      </c>
      <c r="D18" s="19"/>
      <c r="E18" s="20">
        <v>1080000</v>
      </c>
      <c r="F18" s="21">
        <v>1080000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312750</v>
      </c>
      <c r="Y18" s="21">
        <v>-312750</v>
      </c>
      <c r="Z18" s="6">
        <v>-100</v>
      </c>
      <c r="AA18" s="28">
        <v>1080000</v>
      </c>
    </row>
    <row r="19" spans="1:27" ht="12.75">
      <c r="A19" s="2" t="s">
        <v>45</v>
      </c>
      <c r="B19" s="8"/>
      <c r="C19" s="16">
        <f aca="true" t="shared" si="3" ref="C19:Y19">SUM(C20:C23)</f>
        <v>949703744</v>
      </c>
      <c r="D19" s="16">
        <f>SUM(D20:D23)</f>
        <v>0</v>
      </c>
      <c r="E19" s="17">
        <f t="shared" si="3"/>
        <v>2106786948</v>
      </c>
      <c r="F19" s="18">
        <f t="shared" si="3"/>
        <v>2155504056</v>
      </c>
      <c r="G19" s="18">
        <f t="shared" si="3"/>
        <v>75191200</v>
      </c>
      <c r="H19" s="18">
        <f t="shared" si="3"/>
        <v>55596148</v>
      </c>
      <c r="I19" s="18">
        <f t="shared" si="3"/>
        <v>123493868</v>
      </c>
      <c r="J19" s="18">
        <f t="shared" si="3"/>
        <v>254281216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254281216</v>
      </c>
      <c r="X19" s="18">
        <f t="shared" si="3"/>
        <v>434055207</v>
      </c>
      <c r="Y19" s="18">
        <f t="shared" si="3"/>
        <v>-179773991</v>
      </c>
      <c r="Z19" s="4">
        <f>+IF(X19&lt;&gt;0,+(Y19/X19)*100,0)</f>
        <v>-41.41731007963694</v>
      </c>
      <c r="AA19" s="30">
        <f>SUM(AA20:AA23)</f>
        <v>2155504056</v>
      </c>
    </row>
    <row r="20" spans="1:27" ht="12.75">
      <c r="A20" s="5" t="s">
        <v>46</v>
      </c>
      <c r="B20" s="3"/>
      <c r="C20" s="19">
        <v>33934594</v>
      </c>
      <c r="D20" s="19"/>
      <c r="E20" s="20">
        <v>233821192</v>
      </c>
      <c r="F20" s="21">
        <v>245628526</v>
      </c>
      <c r="G20" s="21">
        <v>3763113</v>
      </c>
      <c r="H20" s="21">
        <v>9540324</v>
      </c>
      <c r="I20" s="21">
        <v>12933558</v>
      </c>
      <c r="J20" s="21">
        <v>26236995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26236995</v>
      </c>
      <c r="X20" s="21">
        <v>48570209</v>
      </c>
      <c r="Y20" s="21">
        <v>-22333214</v>
      </c>
      <c r="Z20" s="6">
        <v>-45.98</v>
      </c>
      <c r="AA20" s="28">
        <v>245628526</v>
      </c>
    </row>
    <row r="21" spans="1:27" ht="12.75">
      <c r="A21" s="5" t="s">
        <v>47</v>
      </c>
      <c r="B21" s="3"/>
      <c r="C21" s="19">
        <v>780644200</v>
      </c>
      <c r="D21" s="19"/>
      <c r="E21" s="20">
        <v>1292933342</v>
      </c>
      <c r="F21" s="21">
        <v>1310204487</v>
      </c>
      <c r="G21" s="21">
        <v>69541513</v>
      </c>
      <c r="H21" s="21">
        <v>30762458</v>
      </c>
      <c r="I21" s="21">
        <v>80601697</v>
      </c>
      <c r="J21" s="21">
        <v>180905668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180905668</v>
      </c>
      <c r="X21" s="21">
        <v>274427312</v>
      </c>
      <c r="Y21" s="21">
        <v>-93521644</v>
      </c>
      <c r="Z21" s="6">
        <v>-34.08</v>
      </c>
      <c r="AA21" s="28">
        <v>1310204487</v>
      </c>
    </row>
    <row r="22" spans="1:27" ht="12.75">
      <c r="A22" s="5" t="s">
        <v>48</v>
      </c>
      <c r="B22" s="3"/>
      <c r="C22" s="22">
        <v>132796765</v>
      </c>
      <c r="D22" s="22"/>
      <c r="E22" s="23">
        <v>535336712</v>
      </c>
      <c r="F22" s="24">
        <v>547940341</v>
      </c>
      <c r="G22" s="24">
        <v>1886574</v>
      </c>
      <c r="H22" s="24">
        <v>7917019</v>
      </c>
      <c r="I22" s="24">
        <v>28552574</v>
      </c>
      <c r="J22" s="24">
        <v>38356167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38356167</v>
      </c>
      <c r="X22" s="24">
        <v>93519437</v>
      </c>
      <c r="Y22" s="24">
        <v>-55163270</v>
      </c>
      <c r="Z22" s="7">
        <v>-58.99</v>
      </c>
      <c r="AA22" s="29">
        <v>547940341</v>
      </c>
    </row>
    <row r="23" spans="1:27" ht="12.75">
      <c r="A23" s="5" t="s">
        <v>49</v>
      </c>
      <c r="B23" s="3"/>
      <c r="C23" s="19">
        <v>2328185</v>
      </c>
      <c r="D23" s="19"/>
      <c r="E23" s="20">
        <v>44695702</v>
      </c>
      <c r="F23" s="21">
        <v>51730702</v>
      </c>
      <c r="G23" s="21"/>
      <c r="H23" s="21">
        <v>7376347</v>
      </c>
      <c r="I23" s="21">
        <v>1406039</v>
      </c>
      <c r="J23" s="21">
        <v>8782386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8782386</v>
      </c>
      <c r="X23" s="21">
        <v>17538249</v>
      </c>
      <c r="Y23" s="21">
        <v>-8755863</v>
      </c>
      <c r="Z23" s="6">
        <v>-49.92</v>
      </c>
      <c r="AA23" s="28">
        <v>51730702</v>
      </c>
    </row>
    <row r="24" spans="1:27" ht="12.75">
      <c r="A24" s="2" t="s">
        <v>50</v>
      </c>
      <c r="B24" s="8"/>
      <c r="C24" s="16"/>
      <c r="D24" s="16"/>
      <c r="E24" s="17">
        <v>320000</v>
      </c>
      <c r="F24" s="18">
        <v>320000</v>
      </c>
      <c r="G24" s="18"/>
      <c r="H24" s="18">
        <v>300000</v>
      </c>
      <c r="I24" s="18"/>
      <c r="J24" s="18">
        <v>300000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300000</v>
      </c>
      <c r="X24" s="18">
        <v>58333</v>
      </c>
      <c r="Y24" s="18">
        <v>241667</v>
      </c>
      <c r="Z24" s="4">
        <v>414.29</v>
      </c>
      <c r="AA24" s="30">
        <v>320000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1363256993</v>
      </c>
      <c r="D25" s="51">
        <f>+D5+D9+D15+D19+D24</f>
        <v>0</v>
      </c>
      <c r="E25" s="52">
        <f t="shared" si="4"/>
        <v>3362958166</v>
      </c>
      <c r="F25" s="53">
        <f t="shared" si="4"/>
        <v>3443568728</v>
      </c>
      <c r="G25" s="53">
        <f t="shared" si="4"/>
        <v>116413846</v>
      </c>
      <c r="H25" s="53">
        <f t="shared" si="4"/>
        <v>118106995</v>
      </c>
      <c r="I25" s="53">
        <f t="shared" si="4"/>
        <v>220483321</v>
      </c>
      <c r="J25" s="53">
        <f t="shared" si="4"/>
        <v>455004162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455004162</v>
      </c>
      <c r="X25" s="53">
        <f t="shared" si="4"/>
        <v>683275385</v>
      </c>
      <c r="Y25" s="53">
        <f t="shared" si="4"/>
        <v>-228271223</v>
      </c>
      <c r="Z25" s="54">
        <f>+IF(X25&lt;&gt;0,+(Y25/X25)*100,0)</f>
        <v>-33.40837794120156</v>
      </c>
      <c r="AA25" s="55">
        <f>+AA5+AA9+AA15+AA19+AA24</f>
        <v>3443568728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1198022470</v>
      </c>
      <c r="D28" s="19"/>
      <c r="E28" s="20">
        <v>2713852674</v>
      </c>
      <c r="F28" s="21">
        <v>2717204441</v>
      </c>
      <c r="G28" s="21">
        <v>114378866</v>
      </c>
      <c r="H28" s="21">
        <v>90279408</v>
      </c>
      <c r="I28" s="21">
        <v>202376759</v>
      </c>
      <c r="J28" s="21">
        <v>407035033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407035033</v>
      </c>
      <c r="X28" s="21">
        <v>612243928</v>
      </c>
      <c r="Y28" s="21">
        <v>-205208895</v>
      </c>
      <c r="Z28" s="6">
        <v>-33.52</v>
      </c>
      <c r="AA28" s="19">
        <v>2717204441</v>
      </c>
    </row>
    <row r="29" spans="1:27" ht="12.75">
      <c r="A29" s="57" t="s">
        <v>55</v>
      </c>
      <c r="B29" s="3"/>
      <c r="C29" s="19">
        <v>100000000</v>
      </c>
      <c r="D29" s="19"/>
      <c r="E29" s="20">
        <v>27022905</v>
      </c>
      <c r="F29" s="21">
        <v>31292866</v>
      </c>
      <c r="G29" s="21"/>
      <c r="H29" s="21">
        <v>1349293</v>
      </c>
      <c r="I29" s="21"/>
      <c r="J29" s="21">
        <v>1349293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1349293</v>
      </c>
      <c r="X29" s="21">
        <v>4250001</v>
      </c>
      <c r="Y29" s="21">
        <v>-2900708</v>
      </c>
      <c r="Z29" s="6">
        <v>-68.25</v>
      </c>
      <c r="AA29" s="28">
        <v>31292866</v>
      </c>
    </row>
    <row r="30" spans="1:27" ht="12.75">
      <c r="A30" s="57" t="s">
        <v>56</v>
      </c>
      <c r="B30" s="3"/>
      <c r="C30" s="22">
        <v>9367163</v>
      </c>
      <c r="D30" s="22"/>
      <c r="E30" s="23">
        <v>64452450</v>
      </c>
      <c r="F30" s="24">
        <v>68323018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68323018</v>
      </c>
    </row>
    <row r="31" spans="1:27" ht="12.75">
      <c r="A31" s="58" t="s">
        <v>57</v>
      </c>
      <c r="B31" s="3"/>
      <c r="C31" s="19"/>
      <c r="D31" s="19"/>
      <c r="E31" s="20">
        <v>41100000</v>
      </c>
      <c r="F31" s="21">
        <v>41100000</v>
      </c>
      <c r="G31" s="21"/>
      <c r="H31" s="21">
        <v>185056</v>
      </c>
      <c r="I31" s="21"/>
      <c r="J31" s="21">
        <v>185056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185056</v>
      </c>
      <c r="X31" s="21">
        <v>10275000</v>
      </c>
      <c r="Y31" s="21">
        <v>-10089944</v>
      </c>
      <c r="Z31" s="6">
        <v>-98.2</v>
      </c>
      <c r="AA31" s="28">
        <v>41100000</v>
      </c>
    </row>
    <row r="32" spans="1:27" ht="12.75">
      <c r="A32" s="59" t="s">
        <v>58</v>
      </c>
      <c r="B32" s="3"/>
      <c r="C32" s="25">
        <f aca="true" t="shared" si="5" ref="C32:Y32">SUM(C28:C31)</f>
        <v>1307389633</v>
      </c>
      <c r="D32" s="25">
        <f>SUM(D28:D31)</f>
        <v>0</v>
      </c>
      <c r="E32" s="26">
        <f t="shared" si="5"/>
        <v>2846428029</v>
      </c>
      <c r="F32" s="27">
        <f t="shared" si="5"/>
        <v>2857920325</v>
      </c>
      <c r="G32" s="27">
        <f t="shared" si="5"/>
        <v>114378866</v>
      </c>
      <c r="H32" s="27">
        <f t="shared" si="5"/>
        <v>91813757</v>
      </c>
      <c r="I32" s="27">
        <f t="shared" si="5"/>
        <v>202376759</v>
      </c>
      <c r="J32" s="27">
        <f t="shared" si="5"/>
        <v>408569382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408569382</v>
      </c>
      <c r="X32" s="27">
        <f t="shared" si="5"/>
        <v>626768929</v>
      </c>
      <c r="Y32" s="27">
        <f t="shared" si="5"/>
        <v>-218199547</v>
      </c>
      <c r="Z32" s="13">
        <f>+IF(X32&lt;&gt;0,+(Y32/X32)*100,0)</f>
        <v>-34.813395639782904</v>
      </c>
      <c r="AA32" s="31">
        <f>SUM(AA28:AA31)</f>
        <v>2857920325</v>
      </c>
    </row>
    <row r="33" spans="1:27" ht="12.75">
      <c r="A33" s="60" t="s">
        <v>59</v>
      </c>
      <c r="B33" s="3" t="s">
        <v>60</v>
      </c>
      <c r="C33" s="19"/>
      <c r="D33" s="19"/>
      <c r="E33" s="20">
        <v>23423372</v>
      </c>
      <c r="F33" s="21">
        <v>23423372</v>
      </c>
      <c r="G33" s="21"/>
      <c r="H33" s="21">
        <v>1516212</v>
      </c>
      <c r="I33" s="21"/>
      <c r="J33" s="21">
        <v>1516212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1516212</v>
      </c>
      <c r="X33" s="21">
        <v>6930592</v>
      </c>
      <c r="Y33" s="21">
        <v>-5414380</v>
      </c>
      <c r="Z33" s="6">
        <v>-78.12</v>
      </c>
      <c r="AA33" s="28">
        <v>23423372</v>
      </c>
    </row>
    <row r="34" spans="1:27" ht="12.75">
      <c r="A34" s="60" t="s">
        <v>61</v>
      </c>
      <c r="B34" s="3" t="s">
        <v>62</v>
      </c>
      <c r="C34" s="19"/>
      <c r="D34" s="19"/>
      <c r="E34" s="20">
        <v>99454354</v>
      </c>
      <c r="F34" s="21">
        <v>130097269</v>
      </c>
      <c r="G34" s="21">
        <v>49615</v>
      </c>
      <c r="H34" s="21">
        <v>1619015</v>
      </c>
      <c r="I34" s="21">
        <v>3026240</v>
      </c>
      <c r="J34" s="21">
        <v>4694870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4694870</v>
      </c>
      <c r="X34" s="21">
        <v>8510000</v>
      </c>
      <c r="Y34" s="21">
        <v>-3815130</v>
      </c>
      <c r="Z34" s="6">
        <v>-44.83</v>
      </c>
      <c r="AA34" s="28">
        <v>130097269</v>
      </c>
    </row>
    <row r="35" spans="1:27" ht="12.75">
      <c r="A35" s="60" t="s">
        <v>63</v>
      </c>
      <c r="B35" s="3"/>
      <c r="C35" s="19">
        <v>55867367</v>
      </c>
      <c r="D35" s="19"/>
      <c r="E35" s="20">
        <v>393652411</v>
      </c>
      <c r="F35" s="21">
        <v>432127762</v>
      </c>
      <c r="G35" s="21">
        <v>1985365</v>
      </c>
      <c r="H35" s="21">
        <v>23158011</v>
      </c>
      <c r="I35" s="21">
        <v>15080321</v>
      </c>
      <c r="J35" s="21">
        <v>40223697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40223697</v>
      </c>
      <c r="X35" s="21">
        <v>65278721</v>
      </c>
      <c r="Y35" s="21">
        <v>-25055024</v>
      </c>
      <c r="Z35" s="6">
        <v>-38.38</v>
      </c>
      <c r="AA35" s="28">
        <v>432127762</v>
      </c>
    </row>
    <row r="36" spans="1:27" ht="12.75">
      <c r="A36" s="61" t="s">
        <v>64</v>
      </c>
      <c r="B36" s="10"/>
      <c r="C36" s="62">
        <f aca="true" t="shared" si="6" ref="C36:Y36">SUM(C32:C35)</f>
        <v>1363257000</v>
      </c>
      <c r="D36" s="62">
        <f>SUM(D32:D35)</f>
        <v>0</v>
      </c>
      <c r="E36" s="63">
        <f t="shared" si="6"/>
        <v>3362958166</v>
      </c>
      <c r="F36" s="64">
        <f t="shared" si="6"/>
        <v>3443568728</v>
      </c>
      <c r="G36" s="64">
        <f t="shared" si="6"/>
        <v>116413846</v>
      </c>
      <c r="H36" s="64">
        <f t="shared" si="6"/>
        <v>118106995</v>
      </c>
      <c r="I36" s="64">
        <f t="shared" si="6"/>
        <v>220483320</v>
      </c>
      <c r="J36" s="64">
        <f t="shared" si="6"/>
        <v>455004161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455004161</v>
      </c>
      <c r="X36" s="64">
        <f t="shared" si="6"/>
        <v>707488242</v>
      </c>
      <c r="Y36" s="64">
        <f t="shared" si="6"/>
        <v>-252484081</v>
      </c>
      <c r="Z36" s="65">
        <f>+IF(X36&lt;&gt;0,+(Y36/X36)*100,0)</f>
        <v>-35.68738899267812</v>
      </c>
      <c r="AA36" s="66">
        <f>SUM(AA32:AA35)</f>
        <v>3443568728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1259764</v>
      </c>
      <c r="D5" s="16">
        <f>SUM(D6:D8)</f>
        <v>0</v>
      </c>
      <c r="E5" s="17">
        <f t="shared" si="0"/>
        <v>2100000</v>
      </c>
      <c r="F5" s="18">
        <f t="shared" si="0"/>
        <v>2100000</v>
      </c>
      <c r="G5" s="18">
        <f t="shared" si="0"/>
        <v>20236</v>
      </c>
      <c r="H5" s="18">
        <f t="shared" si="0"/>
        <v>25698</v>
      </c>
      <c r="I5" s="18">
        <f t="shared" si="0"/>
        <v>323867</v>
      </c>
      <c r="J5" s="18">
        <f t="shared" si="0"/>
        <v>369801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369801</v>
      </c>
      <c r="X5" s="18">
        <f t="shared" si="0"/>
        <v>525000</v>
      </c>
      <c r="Y5" s="18">
        <f t="shared" si="0"/>
        <v>-155199</v>
      </c>
      <c r="Z5" s="4">
        <f>+IF(X5&lt;&gt;0,+(Y5/X5)*100,0)</f>
        <v>-29.561714285714285</v>
      </c>
      <c r="AA5" s="16">
        <f>SUM(AA6:AA8)</f>
        <v>2100000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537610</v>
      </c>
      <c r="D7" s="22"/>
      <c r="E7" s="23">
        <v>1150000</v>
      </c>
      <c r="F7" s="24">
        <v>1150000</v>
      </c>
      <c r="G7" s="24">
        <v>20236</v>
      </c>
      <c r="H7" s="24">
        <v>25698</v>
      </c>
      <c r="I7" s="24">
        <v>323867</v>
      </c>
      <c r="J7" s="24">
        <v>369801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369801</v>
      </c>
      <c r="X7" s="24">
        <v>287499</v>
      </c>
      <c r="Y7" s="24">
        <v>82302</v>
      </c>
      <c r="Z7" s="7">
        <v>28.63</v>
      </c>
      <c r="AA7" s="29">
        <v>1150000</v>
      </c>
    </row>
    <row r="8" spans="1:27" ht="12.75">
      <c r="A8" s="5" t="s">
        <v>34</v>
      </c>
      <c r="B8" s="3"/>
      <c r="C8" s="19">
        <v>722154</v>
      </c>
      <c r="D8" s="19"/>
      <c r="E8" s="20">
        <v>950000</v>
      </c>
      <c r="F8" s="21">
        <v>950000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237501</v>
      </c>
      <c r="Y8" s="21">
        <v>-237501</v>
      </c>
      <c r="Z8" s="6">
        <v>-100</v>
      </c>
      <c r="AA8" s="28">
        <v>950000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25831816</v>
      </c>
      <c r="D15" s="16">
        <f>SUM(D16:D18)</f>
        <v>0</v>
      </c>
      <c r="E15" s="17">
        <f t="shared" si="2"/>
        <v>29808121</v>
      </c>
      <c r="F15" s="18">
        <f t="shared" si="2"/>
        <v>29808121</v>
      </c>
      <c r="G15" s="18">
        <f t="shared" si="2"/>
        <v>1174286</v>
      </c>
      <c r="H15" s="18">
        <f t="shared" si="2"/>
        <v>3771124</v>
      </c>
      <c r="I15" s="18">
        <f t="shared" si="2"/>
        <v>1969176</v>
      </c>
      <c r="J15" s="18">
        <f t="shared" si="2"/>
        <v>6914586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6914586</v>
      </c>
      <c r="X15" s="18">
        <f t="shared" si="2"/>
        <v>7452030</v>
      </c>
      <c r="Y15" s="18">
        <f t="shared" si="2"/>
        <v>-537444</v>
      </c>
      <c r="Z15" s="4">
        <f>+IF(X15&lt;&gt;0,+(Y15/X15)*100,0)</f>
        <v>-7.212048260675279</v>
      </c>
      <c r="AA15" s="30">
        <f>SUM(AA16:AA18)</f>
        <v>29808121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25831816</v>
      </c>
      <c r="D17" s="19"/>
      <c r="E17" s="20">
        <v>29808121</v>
      </c>
      <c r="F17" s="21">
        <v>29808121</v>
      </c>
      <c r="G17" s="21">
        <v>1174286</v>
      </c>
      <c r="H17" s="21">
        <v>3771124</v>
      </c>
      <c r="I17" s="21">
        <v>1969176</v>
      </c>
      <c r="J17" s="21">
        <v>6914586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6914586</v>
      </c>
      <c r="X17" s="21">
        <v>7452030</v>
      </c>
      <c r="Y17" s="21">
        <v>-537444</v>
      </c>
      <c r="Z17" s="6">
        <v>-7.21</v>
      </c>
      <c r="AA17" s="28">
        <v>29808121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185637482</v>
      </c>
      <c r="D19" s="16">
        <f>SUM(D20:D23)</f>
        <v>0</v>
      </c>
      <c r="E19" s="17">
        <f t="shared" si="3"/>
        <v>45357879</v>
      </c>
      <c r="F19" s="18">
        <f t="shared" si="3"/>
        <v>45357879</v>
      </c>
      <c r="G19" s="18">
        <f t="shared" si="3"/>
        <v>291000</v>
      </c>
      <c r="H19" s="18">
        <f t="shared" si="3"/>
        <v>1753682</v>
      </c>
      <c r="I19" s="18">
        <f t="shared" si="3"/>
        <v>6028524</v>
      </c>
      <c r="J19" s="18">
        <f t="shared" si="3"/>
        <v>8073206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8073206</v>
      </c>
      <c r="X19" s="18">
        <f t="shared" si="3"/>
        <v>11339469</v>
      </c>
      <c r="Y19" s="18">
        <f t="shared" si="3"/>
        <v>-3266263</v>
      </c>
      <c r="Z19" s="4">
        <f>+IF(X19&lt;&gt;0,+(Y19/X19)*100,0)</f>
        <v>-28.80437346757595</v>
      </c>
      <c r="AA19" s="30">
        <f>SUM(AA20:AA23)</f>
        <v>45357879</v>
      </c>
    </row>
    <row r="20" spans="1:27" ht="12.75">
      <c r="A20" s="5" t="s">
        <v>46</v>
      </c>
      <c r="B20" s="3"/>
      <c r="C20" s="19">
        <v>17924421</v>
      </c>
      <c r="D20" s="19"/>
      <c r="E20" s="20">
        <v>4000000</v>
      </c>
      <c r="F20" s="21">
        <v>4000000</v>
      </c>
      <c r="G20" s="21"/>
      <c r="H20" s="21">
        <v>1753682</v>
      </c>
      <c r="I20" s="21"/>
      <c r="J20" s="21">
        <v>1753682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1753682</v>
      </c>
      <c r="X20" s="21">
        <v>999999</v>
      </c>
      <c r="Y20" s="21">
        <v>753683</v>
      </c>
      <c r="Z20" s="6">
        <v>75.37</v>
      </c>
      <c r="AA20" s="28">
        <v>4000000</v>
      </c>
    </row>
    <row r="21" spans="1:27" ht="12.75">
      <c r="A21" s="5" t="s">
        <v>47</v>
      </c>
      <c r="B21" s="3"/>
      <c r="C21" s="19">
        <v>154974283</v>
      </c>
      <c r="D21" s="19"/>
      <c r="E21" s="20">
        <v>41357879</v>
      </c>
      <c r="F21" s="21">
        <v>41357879</v>
      </c>
      <c r="G21" s="21">
        <v>291000</v>
      </c>
      <c r="H21" s="21"/>
      <c r="I21" s="21"/>
      <c r="J21" s="21">
        <v>291000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291000</v>
      </c>
      <c r="X21" s="21">
        <v>10339470</v>
      </c>
      <c r="Y21" s="21">
        <v>-10048470</v>
      </c>
      <c r="Z21" s="6">
        <v>-97.19</v>
      </c>
      <c r="AA21" s="28">
        <v>41357879</v>
      </c>
    </row>
    <row r="22" spans="1:27" ht="12.75">
      <c r="A22" s="5" t="s">
        <v>48</v>
      </c>
      <c r="B22" s="3"/>
      <c r="C22" s="22">
        <v>12738778</v>
      </c>
      <c r="D22" s="22"/>
      <c r="E22" s="23"/>
      <c r="F22" s="24"/>
      <c r="G22" s="24"/>
      <c r="H22" s="24"/>
      <c r="I22" s="24">
        <v>6028524</v>
      </c>
      <c r="J22" s="24">
        <v>6028524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6028524</v>
      </c>
      <c r="X22" s="24"/>
      <c r="Y22" s="24">
        <v>6028524</v>
      </c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212729062</v>
      </c>
      <c r="D25" s="51">
        <f>+D5+D9+D15+D19+D24</f>
        <v>0</v>
      </c>
      <c r="E25" s="52">
        <f t="shared" si="4"/>
        <v>77266000</v>
      </c>
      <c r="F25" s="53">
        <f t="shared" si="4"/>
        <v>77266000</v>
      </c>
      <c r="G25" s="53">
        <f t="shared" si="4"/>
        <v>1485522</v>
      </c>
      <c r="H25" s="53">
        <f t="shared" si="4"/>
        <v>5550504</v>
      </c>
      <c r="I25" s="53">
        <f t="shared" si="4"/>
        <v>8321567</v>
      </c>
      <c r="J25" s="53">
        <f t="shared" si="4"/>
        <v>15357593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15357593</v>
      </c>
      <c r="X25" s="53">
        <f t="shared" si="4"/>
        <v>19316499</v>
      </c>
      <c r="Y25" s="53">
        <f t="shared" si="4"/>
        <v>-3958906</v>
      </c>
      <c r="Z25" s="54">
        <f>+IF(X25&lt;&gt;0,+(Y25/X25)*100,0)</f>
        <v>-20.494945797372495</v>
      </c>
      <c r="AA25" s="55">
        <f>+AA5+AA9+AA15+AA19+AA24</f>
        <v>77266000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91668000</v>
      </c>
      <c r="D28" s="19"/>
      <c r="E28" s="20">
        <v>75166000</v>
      </c>
      <c r="F28" s="21">
        <v>75166000</v>
      </c>
      <c r="G28" s="21">
        <v>1465286</v>
      </c>
      <c r="H28" s="21">
        <v>5524806</v>
      </c>
      <c r="I28" s="21">
        <v>7997700</v>
      </c>
      <c r="J28" s="21">
        <v>14987792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14987792</v>
      </c>
      <c r="X28" s="21"/>
      <c r="Y28" s="21">
        <v>14987792</v>
      </c>
      <c r="Z28" s="6"/>
      <c r="AA28" s="19">
        <v>75166000</v>
      </c>
    </row>
    <row r="29" spans="1:27" ht="12.75">
      <c r="A29" s="57" t="s">
        <v>55</v>
      </c>
      <c r="B29" s="3"/>
      <c r="C29" s="19">
        <v>100000000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>
        <v>9367163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201035163</v>
      </c>
      <c r="D32" s="25">
        <f>SUM(D28:D31)</f>
        <v>0</v>
      </c>
      <c r="E32" s="26">
        <f t="shared" si="5"/>
        <v>75166000</v>
      </c>
      <c r="F32" s="27">
        <f t="shared" si="5"/>
        <v>75166000</v>
      </c>
      <c r="G32" s="27">
        <f t="shared" si="5"/>
        <v>1465286</v>
      </c>
      <c r="H32" s="27">
        <f t="shared" si="5"/>
        <v>5524806</v>
      </c>
      <c r="I32" s="27">
        <f t="shared" si="5"/>
        <v>7997700</v>
      </c>
      <c r="J32" s="27">
        <f t="shared" si="5"/>
        <v>14987792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14987792</v>
      </c>
      <c r="X32" s="27">
        <f t="shared" si="5"/>
        <v>0</v>
      </c>
      <c r="Y32" s="27">
        <f t="shared" si="5"/>
        <v>14987792</v>
      </c>
      <c r="Z32" s="13">
        <f>+IF(X32&lt;&gt;0,+(Y32/X32)*100,0)</f>
        <v>0</v>
      </c>
      <c r="AA32" s="31">
        <f>SUM(AA28:AA31)</f>
        <v>75166000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11693906</v>
      </c>
      <c r="D35" s="19"/>
      <c r="E35" s="20">
        <v>2100000</v>
      </c>
      <c r="F35" s="21">
        <v>2100000</v>
      </c>
      <c r="G35" s="21">
        <v>20236</v>
      </c>
      <c r="H35" s="21">
        <v>25698</v>
      </c>
      <c r="I35" s="21">
        <v>323867</v>
      </c>
      <c r="J35" s="21">
        <v>369801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369801</v>
      </c>
      <c r="X35" s="21">
        <v>525000</v>
      </c>
      <c r="Y35" s="21">
        <v>-155199</v>
      </c>
      <c r="Z35" s="6">
        <v>-29.56</v>
      </c>
      <c r="AA35" s="28">
        <v>2100000</v>
      </c>
    </row>
    <row r="36" spans="1:27" ht="12.75">
      <c r="A36" s="61" t="s">
        <v>64</v>
      </c>
      <c r="B36" s="10"/>
      <c r="C36" s="62">
        <f aca="true" t="shared" si="6" ref="C36:Y36">SUM(C32:C35)</f>
        <v>212729069</v>
      </c>
      <c r="D36" s="62">
        <f>SUM(D32:D35)</f>
        <v>0</v>
      </c>
      <c r="E36" s="63">
        <f t="shared" si="6"/>
        <v>77266000</v>
      </c>
      <c r="F36" s="64">
        <f t="shared" si="6"/>
        <v>77266000</v>
      </c>
      <c r="G36" s="64">
        <f t="shared" si="6"/>
        <v>1485522</v>
      </c>
      <c r="H36" s="64">
        <f t="shared" si="6"/>
        <v>5550504</v>
      </c>
      <c r="I36" s="64">
        <f t="shared" si="6"/>
        <v>8321567</v>
      </c>
      <c r="J36" s="64">
        <f t="shared" si="6"/>
        <v>15357593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15357593</v>
      </c>
      <c r="X36" s="64">
        <f t="shared" si="6"/>
        <v>525000</v>
      </c>
      <c r="Y36" s="64">
        <f t="shared" si="6"/>
        <v>14832593</v>
      </c>
      <c r="Z36" s="65">
        <f>+IF(X36&lt;&gt;0,+(Y36/X36)*100,0)</f>
        <v>2825.255809523809</v>
      </c>
      <c r="AA36" s="66">
        <f>SUM(AA32:AA35)</f>
        <v>77266000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500000</v>
      </c>
      <c r="F9" s="18">
        <f t="shared" si="1"/>
        <v>500000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300000</v>
      </c>
      <c r="Y9" s="18">
        <f t="shared" si="1"/>
        <v>-300000</v>
      </c>
      <c r="Z9" s="4">
        <f>+IF(X9&lt;&gt;0,+(Y9/X9)*100,0)</f>
        <v>-100</v>
      </c>
      <c r="AA9" s="30">
        <f>SUM(AA10:AA14)</f>
        <v>500000</v>
      </c>
    </row>
    <row r="10" spans="1:27" ht="12.75">
      <c r="A10" s="5" t="s">
        <v>36</v>
      </c>
      <c r="B10" s="3"/>
      <c r="C10" s="19"/>
      <c r="D10" s="19"/>
      <c r="E10" s="20">
        <v>500000</v>
      </c>
      <c r="F10" s="21">
        <v>500000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300000</v>
      </c>
      <c r="Y10" s="21">
        <v>-300000</v>
      </c>
      <c r="Z10" s="6">
        <v>-100</v>
      </c>
      <c r="AA10" s="28">
        <v>500000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30459000</v>
      </c>
      <c r="F19" s="18">
        <f t="shared" si="3"/>
        <v>30459000</v>
      </c>
      <c r="G19" s="18">
        <f t="shared" si="3"/>
        <v>0</v>
      </c>
      <c r="H19" s="18">
        <f t="shared" si="3"/>
        <v>0</v>
      </c>
      <c r="I19" s="18">
        <f t="shared" si="3"/>
        <v>3873441</v>
      </c>
      <c r="J19" s="18">
        <f t="shared" si="3"/>
        <v>3873441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3873441</v>
      </c>
      <c r="X19" s="18">
        <f t="shared" si="3"/>
        <v>8500000</v>
      </c>
      <c r="Y19" s="18">
        <f t="shared" si="3"/>
        <v>-4626559</v>
      </c>
      <c r="Z19" s="4">
        <f>+IF(X19&lt;&gt;0,+(Y19/X19)*100,0)</f>
        <v>-54.43010588235294</v>
      </c>
      <c r="AA19" s="30">
        <f>SUM(AA20:AA23)</f>
        <v>30459000</v>
      </c>
    </row>
    <row r="20" spans="1:27" ht="12.75">
      <c r="A20" s="5" t="s">
        <v>46</v>
      </c>
      <c r="B20" s="3"/>
      <c r="C20" s="19"/>
      <c r="D20" s="19"/>
      <c r="E20" s="20">
        <v>11483000</v>
      </c>
      <c r="F20" s="21">
        <v>11483000</v>
      </c>
      <c r="G20" s="21"/>
      <c r="H20" s="21"/>
      <c r="I20" s="21">
        <v>1347180</v>
      </c>
      <c r="J20" s="21">
        <v>1347180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1347180</v>
      </c>
      <c r="X20" s="21">
        <v>3000000</v>
      </c>
      <c r="Y20" s="21">
        <v>-1652820</v>
      </c>
      <c r="Z20" s="6">
        <v>-55.09</v>
      </c>
      <c r="AA20" s="28">
        <v>11483000</v>
      </c>
    </row>
    <row r="21" spans="1:27" ht="12.75">
      <c r="A21" s="5" t="s">
        <v>47</v>
      </c>
      <c r="B21" s="3"/>
      <c r="C21" s="19"/>
      <c r="D21" s="19"/>
      <c r="E21" s="20">
        <v>6500000</v>
      </c>
      <c r="F21" s="21">
        <v>6500000</v>
      </c>
      <c r="G21" s="21"/>
      <c r="H21" s="21"/>
      <c r="I21" s="21">
        <v>999717</v>
      </c>
      <c r="J21" s="21">
        <v>999717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999717</v>
      </c>
      <c r="X21" s="21">
        <v>2000000</v>
      </c>
      <c r="Y21" s="21">
        <v>-1000283</v>
      </c>
      <c r="Z21" s="6">
        <v>-50.01</v>
      </c>
      <c r="AA21" s="28">
        <v>6500000</v>
      </c>
    </row>
    <row r="22" spans="1:27" ht="12.75">
      <c r="A22" s="5" t="s">
        <v>48</v>
      </c>
      <c r="B22" s="3"/>
      <c r="C22" s="22"/>
      <c r="D22" s="22"/>
      <c r="E22" s="23">
        <v>12476000</v>
      </c>
      <c r="F22" s="24">
        <v>12476000</v>
      </c>
      <c r="G22" s="24"/>
      <c r="H22" s="24"/>
      <c r="I22" s="24">
        <v>1526544</v>
      </c>
      <c r="J22" s="24">
        <v>1526544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1526544</v>
      </c>
      <c r="X22" s="24">
        <v>3500000</v>
      </c>
      <c r="Y22" s="24">
        <v>-1973456</v>
      </c>
      <c r="Z22" s="7">
        <v>-56.38</v>
      </c>
      <c r="AA22" s="29">
        <v>12476000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30959000</v>
      </c>
      <c r="F25" s="53">
        <f t="shared" si="4"/>
        <v>30959000</v>
      </c>
      <c r="G25" s="53">
        <f t="shared" si="4"/>
        <v>0</v>
      </c>
      <c r="H25" s="53">
        <f t="shared" si="4"/>
        <v>0</v>
      </c>
      <c r="I25" s="53">
        <f t="shared" si="4"/>
        <v>3873441</v>
      </c>
      <c r="J25" s="53">
        <f t="shared" si="4"/>
        <v>3873441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3873441</v>
      </c>
      <c r="X25" s="53">
        <f t="shared" si="4"/>
        <v>8800000</v>
      </c>
      <c r="Y25" s="53">
        <f t="shared" si="4"/>
        <v>-4926559</v>
      </c>
      <c r="Z25" s="54">
        <f>+IF(X25&lt;&gt;0,+(Y25/X25)*100,0)</f>
        <v>-55.983625</v>
      </c>
      <c r="AA25" s="55">
        <f>+AA5+AA9+AA15+AA19+AA24</f>
        <v>30959000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30959000</v>
      </c>
      <c r="F28" s="21">
        <v>30959000</v>
      </c>
      <c r="G28" s="21"/>
      <c r="H28" s="21"/>
      <c r="I28" s="21">
        <v>3873441</v>
      </c>
      <c r="J28" s="21">
        <v>3873441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3873441</v>
      </c>
      <c r="X28" s="21">
        <v>11583600</v>
      </c>
      <c r="Y28" s="21">
        <v>-7710159</v>
      </c>
      <c r="Z28" s="6">
        <v>-66.56</v>
      </c>
      <c r="AA28" s="19">
        <v>30959000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30959000</v>
      </c>
      <c r="F32" s="27">
        <f t="shared" si="5"/>
        <v>30959000</v>
      </c>
      <c r="G32" s="27">
        <f t="shared" si="5"/>
        <v>0</v>
      </c>
      <c r="H32" s="27">
        <f t="shared" si="5"/>
        <v>0</v>
      </c>
      <c r="I32" s="27">
        <f t="shared" si="5"/>
        <v>3873441</v>
      </c>
      <c r="J32" s="27">
        <f t="shared" si="5"/>
        <v>3873441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3873441</v>
      </c>
      <c r="X32" s="27">
        <f t="shared" si="5"/>
        <v>11583600</v>
      </c>
      <c r="Y32" s="27">
        <f t="shared" si="5"/>
        <v>-7710159</v>
      </c>
      <c r="Z32" s="13">
        <f>+IF(X32&lt;&gt;0,+(Y32/X32)*100,0)</f>
        <v>-66.5609914016368</v>
      </c>
      <c r="AA32" s="31">
        <f>SUM(AA28:AA31)</f>
        <v>30959000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30959000</v>
      </c>
      <c r="F36" s="64">
        <f t="shared" si="6"/>
        <v>30959000</v>
      </c>
      <c r="G36" s="64">
        <f t="shared" si="6"/>
        <v>0</v>
      </c>
      <c r="H36" s="64">
        <f t="shared" si="6"/>
        <v>0</v>
      </c>
      <c r="I36" s="64">
        <f t="shared" si="6"/>
        <v>3873441</v>
      </c>
      <c r="J36" s="64">
        <f t="shared" si="6"/>
        <v>3873441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3873441</v>
      </c>
      <c r="X36" s="64">
        <f t="shared" si="6"/>
        <v>11583600</v>
      </c>
      <c r="Y36" s="64">
        <f t="shared" si="6"/>
        <v>-7710159</v>
      </c>
      <c r="Z36" s="65">
        <f>+IF(X36&lt;&gt;0,+(Y36/X36)*100,0)</f>
        <v>-66.5609914016368</v>
      </c>
      <c r="AA36" s="66">
        <f>SUM(AA32:AA35)</f>
        <v>30959000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1173000</v>
      </c>
      <c r="D9" s="16">
        <f>SUM(D10:D14)</f>
        <v>0</v>
      </c>
      <c r="E9" s="17">
        <f t="shared" si="1"/>
        <v>11000000</v>
      </c>
      <c r="F9" s="18">
        <f t="shared" si="1"/>
        <v>11000000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11000000</v>
      </c>
    </row>
    <row r="10" spans="1:27" ht="12.75">
      <c r="A10" s="5" t="s">
        <v>36</v>
      </c>
      <c r="B10" s="3"/>
      <c r="C10" s="19">
        <v>623000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550000</v>
      </c>
      <c r="D11" s="19"/>
      <c r="E11" s="20">
        <v>11000000</v>
      </c>
      <c r="F11" s="21">
        <v>11000000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11000000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28505150</v>
      </c>
      <c r="D19" s="16">
        <f>SUM(D20:D23)</f>
        <v>0</v>
      </c>
      <c r="E19" s="17">
        <f t="shared" si="3"/>
        <v>32613000</v>
      </c>
      <c r="F19" s="18">
        <f t="shared" si="3"/>
        <v>32613000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32613000</v>
      </c>
    </row>
    <row r="20" spans="1:27" ht="12.75">
      <c r="A20" s="5" t="s">
        <v>46</v>
      </c>
      <c r="B20" s="3"/>
      <c r="C20" s="19">
        <v>1700000</v>
      </c>
      <c r="D20" s="19"/>
      <c r="E20" s="20">
        <v>7000000</v>
      </c>
      <c r="F20" s="21">
        <v>7000000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7000000</v>
      </c>
    </row>
    <row r="21" spans="1:27" ht="12.75">
      <c r="A21" s="5" t="s">
        <v>47</v>
      </c>
      <c r="B21" s="3"/>
      <c r="C21" s="19">
        <v>10500000</v>
      </c>
      <c r="D21" s="19"/>
      <c r="E21" s="20">
        <v>8613000</v>
      </c>
      <c r="F21" s="21">
        <v>8613000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8613000</v>
      </c>
    </row>
    <row r="22" spans="1:27" ht="12.75">
      <c r="A22" s="5" t="s">
        <v>48</v>
      </c>
      <c r="B22" s="3"/>
      <c r="C22" s="22">
        <v>16305150</v>
      </c>
      <c r="D22" s="22"/>
      <c r="E22" s="23">
        <v>17000000</v>
      </c>
      <c r="F22" s="24">
        <v>17000000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17000000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29678150</v>
      </c>
      <c r="D25" s="51">
        <f>+D5+D9+D15+D19+D24</f>
        <v>0</v>
      </c>
      <c r="E25" s="52">
        <f t="shared" si="4"/>
        <v>43613000</v>
      </c>
      <c r="F25" s="53">
        <f t="shared" si="4"/>
        <v>43613000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0</v>
      </c>
      <c r="Y25" s="53">
        <f t="shared" si="4"/>
        <v>0</v>
      </c>
      <c r="Z25" s="54">
        <f>+IF(X25&lt;&gt;0,+(Y25/X25)*100,0)</f>
        <v>0</v>
      </c>
      <c r="AA25" s="55">
        <f>+AA5+AA9+AA15+AA19+AA24</f>
        <v>43613000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28505150</v>
      </c>
      <c r="D28" s="19"/>
      <c r="E28" s="20">
        <v>43613000</v>
      </c>
      <c r="F28" s="21">
        <v>43613000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43613000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28505150</v>
      </c>
      <c r="D32" s="25">
        <f>SUM(D28:D31)</f>
        <v>0</v>
      </c>
      <c r="E32" s="26">
        <f t="shared" si="5"/>
        <v>43613000</v>
      </c>
      <c r="F32" s="27">
        <f t="shared" si="5"/>
        <v>43613000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43613000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1173000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29678150</v>
      </c>
      <c r="D36" s="62">
        <f>SUM(D32:D35)</f>
        <v>0</v>
      </c>
      <c r="E36" s="63">
        <f t="shared" si="6"/>
        <v>43613000</v>
      </c>
      <c r="F36" s="64">
        <f t="shared" si="6"/>
        <v>43613000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0</v>
      </c>
      <c r="Y36" s="64">
        <f t="shared" si="6"/>
        <v>0</v>
      </c>
      <c r="Z36" s="65">
        <f>+IF(X36&lt;&gt;0,+(Y36/X36)*100,0)</f>
        <v>0</v>
      </c>
      <c r="AA36" s="66">
        <f>SUM(AA32:AA35)</f>
        <v>43613000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1025399</v>
      </c>
      <c r="F15" s="18">
        <f t="shared" si="2"/>
        <v>1025399</v>
      </c>
      <c r="G15" s="18">
        <f t="shared" si="2"/>
        <v>0</v>
      </c>
      <c r="H15" s="18">
        <f t="shared" si="2"/>
        <v>0</v>
      </c>
      <c r="I15" s="18">
        <f t="shared" si="2"/>
        <v>257402</v>
      </c>
      <c r="J15" s="18">
        <f t="shared" si="2"/>
        <v>257402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257402</v>
      </c>
      <c r="X15" s="18">
        <f t="shared" si="2"/>
        <v>256350</v>
      </c>
      <c r="Y15" s="18">
        <f t="shared" si="2"/>
        <v>1052</v>
      </c>
      <c r="Z15" s="4">
        <f>+IF(X15&lt;&gt;0,+(Y15/X15)*100,0)</f>
        <v>0.41037643846303884</v>
      </c>
      <c r="AA15" s="30">
        <f>SUM(AA16:AA18)</f>
        <v>1025399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1025399</v>
      </c>
      <c r="F17" s="21">
        <v>1025399</v>
      </c>
      <c r="G17" s="21"/>
      <c r="H17" s="21"/>
      <c r="I17" s="21">
        <v>257402</v>
      </c>
      <c r="J17" s="21">
        <v>257402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257402</v>
      </c>
      <c r="X17" s="21">
        <v>256350</v>
      </c>
      <c r="Y17" s="21">
        <v>1052</v>
      </c>
      <c r="Z17" s="6">
        <v>0.41</v>
      </c>
      <c r="AA17" s="28">
        <v>1025399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20619000</v>
      </c>
      <c r="F19" s="18">
        <f t="shared" si="3"/>
        <v>20619000</v>
      </c>
      <c r="G19" s="18">
        <f t="shared" si="3"/>
        <v>0</v>
      </c>
      <c r="H19" s="18">
        <f t="shared" si="3"/>
        <v>0</v>
      </c>
      <c r="I19" s="18">
        <f t="shared" si="3"/>
        <v>1087188</v>
      </c>
      <c r="J19" s="18">
        <f t="shared" si="3"/>
        <v>1087188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1087188</v>
      </c>
      <c r="X19" s="18">
        <f t="shared" si="3"/>
        <v>5154750</v>
      </c>
      <c r="Y19" s="18">
        <f t="shared" si="3"/>
        <v>-4067562</v>
      </c>
      <c r="Z19" s="4">
        <f>+IF(X19&lt;&gt;0,+(Y19/X19)*100,0)</f>
        <v>-78.90900625636549</v>
      </c>
      <c r="AA19" s="30">
        <f>SUM(AA20:AA23)</f>
        <v>20619000</v>
      </c>
    </row>
    <row r="20" spans="1:27" ht="12.75">
      <c r="A20" s="5" t="s">
        <v>46</v>
      </c>
      <c r="B20" s="3"/>
      <c r="C20" s="19"/>
      <c r="D20" s="19"/>
      <c r="E20" s="20">
        <v>4584000</v>
      </c>
      <c r="F20" s="21">
        <v>4584000</v>
      </c>
      <c r="G20" s="21"/>
      <c r="H20" s="21"/>
      <c r="I20" s="21">
        <v>259308</v>
      </c>
      <c r="J20" s="21">
        <v>259308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259308</v>
      </c>
      <c r="X20" s="21">
        <v>1146000</v>
      </c>
      <c r="Y20" s="21">
        <v>-886692</v>
      </c>
      <c r="Z20" s="6">
        <v>-77.37</v>
      </c>
      <c r="AA20" s="28">
        <v>4584000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>
        <v>16035000</v>
      </c>
      <c r="F22" s="24">
        <v>16035000</v>
      </c>
      <c r="G22" s="24"/>
      <c r="H22" s="24"/>
      <c r="I22" s="24">
        <v>827880</v>
      </c>
      <c r="J22" s="24">
        <v>827880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827880</v>
      </c>
      <c r="X22" s="24">
        <v>4008750</v>
      </c>
      <c r="Y22" s="24">
        <v>-3180870</v>
      </c>
      <c r="Z22" s="7">
        <v>-79.35</v>
      </c>
      <c r="AA22" s="29">
        <v>16035000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21644399</v>
      </c>
      <c r="F25" s="53">
        <f t="shared" si="4"/>
        <v>21644399</v>
      </c>
      <c r="G25" s="53">
        <f t="shared" si="4"/>
        <v>0</v>
      </c>
      <c r="H25" s="53">
        <f t="shared" si="4"/>
        <v>0</v>
      </c>
      <c r="I25" s="53">
        <f t="shared" si="4"/>
        <v>1344590</v>
      </c>
      <c r="J25" s="53">
        <f t="shared" si="4"/>
        <v>1344590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1344590</v>
      </c>
      <c r="X25" s="53">
        <f t="shared" si="4"/>
        <v>5411100</v>
      </c>
      <c r="Y25" s="53">
        <f t="shared" si="4"/>
        <v>-4066510</v>
      </c>
      <c r="Z25" s="54">
        <f>+IF(X25&lt;&gt;0,+(Y25/X25)*100,0)</f>
        <v>-75.15126314427751</v>
      </c>
      <c r="AA25" s="55">
        <f>+AA5+AA9+AA15+AA19+AA24</f>
        <v>21644399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21644399</v>
      </c>
      <c r="F28" s="21">
        <v>21644399</v>
      </c>
      <c r="G28" s="21"/>
      <c r="H28" s="21"/>
      <c r="I28" s="21">
        <v>1344590</v>
      </c>
      <c r="J28" s="21">
        <v>1344590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1344590</v>
      </c>
      <c r="X28" s="21">
        <v>5411250</v>
      </c>
      <c r="Y28" s="21">
        <v>-4066660</v>
      </c>
      <c r="Z28" s="6">
        <v>-75.15</v>
      </c>
      <c r="AA28" s="19">
        <v>21644399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21644399</v>
      </c>
      <c r="F32" s="27">
        <f t="shared" si="5"/>
        <v>21644399</v>
      </c>
      <c r="G32" s="27">
        <f t="shared" si="5"/>
        <v>0</v>
      </c>
      <c r="H32" s="27">
        <f t="shared" si="5"/>
        <v>0</v>
      </c>
      <c r="I32" s="27">
        <f t="shared" si="5"/>
        <v>1344590</v>
      </c>
      <c r="J32" s="27">
        <f t="shared" si="5"/>
        <v>1344590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1344590</v>
      </c>
      <c r="X32" s="27">
        <f t="shared" si="5"/>
        <v>5411250</v>
      </c>
      <c r="Y32" s="27">
        <f t="shared" si="5"/>
        <v>-4066660</v>
      </c>
      <c r="Z32" s="13">
        <f>+IF(X32&lt;&gt;0,+(Y32/X32)*100,0)</f>
        <v>-75.15195195195196</v>
      </c>
      <c r="AA32" s="31">
        <f>SUM(AA28:AA31)</f>
        <v>21644399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21644399</v>
      </c>
      <c r="F36" s="64">
        <f t="shared" si="6"/>
        <v>21644399</v>
      </c>
      <c r="G36" s="64">
        <f t="shared" si="6"/>
        <v>0</v>
      </c>
      <c r="H36" s="64">
        <f t="shared" si="6"/>
        <v>0</v>
      </c>
      <c r="I36" s="64">
        <f t="shared" si="6"/>
        <v>1344590</v>
      </c>
      <c r="J36" s="64">
        <f t="shared" si="6"/>
        <v>1344590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1344590</v>
      </c>
      <c r="X36" s="64">
        <f t="shared" si="6"/>
        <v>5411250</v>
      </c>
      <c r="Y36" s="64">
        <f t="shared" si="6"/>
        <v>-4066660</v>
      </c>
      <c r="Z36" s="65">
        <f>+IF(X36&lt;&gt;0,+(Y36/X36)*100,0)</f>
        <v>-75.15195195195196</v>
      </c>
      <c r="AA36" s="66">
        <f>SUM(AA32:AA35)</f>
        <v>21644399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9962000</v>
      </c>
      <c r="F5" s="18">
        <f t="shared" si="0"/>
        <v>9962000</v>
      </c>
      <c r="G5" s="18">
        <f t="shared" si="0"/>
        <v>0</v>
      </c>
      <c r="H5" s="18">
        <f t="shared" si="0"/>
        <v>23073</v>
      </c>
      <c r="I5" s="18">
        <f t="shared" si="0"/>
        <v>24001</v>
      </c>
      <c r="J5" s="18">
        <f t="shared" si="0"/>
        <v>47074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47074</v>
      </c>
      <c r="X5" s="18">
        <f t="shared" si="0"/>
        <v>2480001</v>
      </c>
      <c r="Y5" s="18">
        <f t="shared" si="0"/>
        <v>-2432927</v>
      </c>
      <c r="Z5" s="4">
        <f>+IF(X5&lt;&gt;0,+(Y5/X5)*100,0)</f>
        <v>-98.10185560409049</v>
      </c>
      <c r="AA5" s="16">
        <f>SUM(AA6:AA8)</f>
        <v>9962000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5000000</v>
      </c>
      <c r="F7" s="24">
        <v>5000000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1250001</v>
      </c>
      <c r="Y7" s="24">
        <v>-1250001</v>
      </c>
      <c r="Z7" s="7">
        <v>-100</v>
      </c>
      <c r="AA7" s="29">
        <v>5000000</v>
      </c>
    </row>
    <row r="8" spans="1:27" ht="12.75">
      <c r="A8" s="5" t="s">
        <v>34</v>
      </c>
      <c r="B8" s="3"/>
      <c r="C8" s="19"/>
      <c r="D8" s="19"/>
      <c r="E8" s="20">
        <v>4962000</v>
      </c>
      <c r="F8" s="21">
        <v>4962000</v>
      </c>
      <c r="G8" s="21"/>
      <c r="H8" s="21">
        <v>23073</v>
      </c>
      <c r="I8" s="21">
        <v>24001</v>
      </c>
      <c r="J8" s="21">
        <v>47074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47074</v>
      </c>
      <c r="X8" s="21">
        <v>1230000</v>
      </c>
      <c r="Y8" s="21">
        <v>-1182926</v>
      </c>
      <c r="Z8" s="6">
        <v>-96.17</v>
      </c>
      <c r="AA8" s="28">
        <v>4962000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271000</v>
      </c>
      <c r="F9" s="18">
        <f t="shared" si="1"/>
        <v>271000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271000</v>
      </c>
    </row>
    <row r="10" spans="1:27" ht="12.75">
      <c r="A10" s="5" t="s">
        <v>36</v>
      </c>
      <c r="B10" s="3"/>
      <c r="C10" s="19"/>
      <c r="D10" s="19"/>
      <c r="E10" s="20">
        <v>271000</v>
      </c>
      <c r="F10" s="21">
        <v>271000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271000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3500000</v>
      </c>
      <c r="F15" s="18">
        <f t="shared" si="2"/>
        <v>3500000</v>
      </c>
      <c r="G15" s="18">
        <f t="shared" si="2"/>
        <v>0</v>
      </c>
      <c r="H15" s="18">
        <f t="shared" si="2"/>
        <v>2738</v>
      </c>
      <c r="I15" s="18">
        <f t="shared" si="2"/>
        <v>0</v>
      </c>
      <c r="J15" s="18">
        <f t="shared" si="2"/>
        <v>2738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2738</v>
      </c>
      <c r="X15" s="18">
        <f t="shared" si="2"/>
        <v>942750</v>
      </c>
      <c r="Y15" s="18">
        <f t="shared" si="2"/>
        <v>-940012</v>
      </c>
      <c r="Z15" s="4">
        <f>+IF(X15&lt;&gt;0,+(Y15/X15)*100,0)</f>
        <v>-99.70957305754442</v>
      </c>
      <c r="AA15" s="30">
        <f>SUM(AA16:AA18)</f>
        <v>3500000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>
        <v>2738</v>
      </c>
      <c r="I16" s="21"/>
      <c r="J16" s="21">
        <v>2738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2738</v>
      </c>
      <c r="X16" s="21"/>
      <c r="Y16" s="21">
        <v>2738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3500000</v>
      </c>
      <c r="F17" s="21">
        <v>3500000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900000</v>
      </c>
      <c r="Y17" s="21">
        <v>-900000</v>
      </c>
      <c r="Z17" s="6">
        <v>-100</v>
      </c>
      <c r="AA17" s="28">
        <v>3500000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42750</v>
      </c>
      <c r="Y18" s="21">
        <v>-42750</v>
      </c>
      <c r="Z18" s="6">
        <v>-100</v>
      </c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87161000</v>
      </c>
      <c r="F19" s="18">
        <f t="shared" si="3"/>
        <v>87161000</v>
      </c>
      <c r="G19" s="18">
        <f t="shared" si="3"/>
        <v>0</v>
      </c>
      <c r="H19" s="18">
        <f t="shared" si="3"/>
        <v>2436532</v>
      </c>
      <c r="I19" s="18">
        <f t="shared" si="3"/>
        <v>5040862</v>
      </c>
      <c r="J19" s="18">
        <f t="shared" si="3"/>
        <v>7477394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7477394</v>
      </c>
      <c r="X19" s="18">
        <f t="shared" si="3"/>
        <v>21790251</v>
      </c>
      <c r="Y19" s="18">
        <f t="shared" si="3"/>
        <v>-14312857</v>
      </c>
      <c r="Z19" s="4">
        <f>+IF(X19&lt;&gt;0,+(Y19/X19)*100,0)</f>
        <v>-65.6846816496056</v>
      </c>
      <c r="AA19" s="30">
        <f>SUM(AA20:AA23)</f>
        <v>87161000</v>
      </c>
    </row>
    <row r="20" spans="1:27" ht="12.75">
      <c r="A20" s="5" t="s">
        <v>46</v>
      </c>
      <c r="B20" s="3"/>
      <c r="C20" s="19"/>
      <c r="D20" s="19"/>
      <c r="E20" s="20">
        <v>15000000</v>
      </c>
      <c r="F20" s="21">
        <v>15000000</v>
      </c>
      <c r="G20" s="21"/>
      <c r="H20" s="21">
        <v>185056</v>
      </c>
      <c r="I20" s="21">
        <v>546093</v>
      </c>
      <c r="J20" s="21">
        <v>731149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731149</v>
      </c>
      <c r="X20" s="21">
        <v>3750000</v>
      </c>
      <c r="Y20" s="21">
        <v>-3018851</v>
      </c>
      <c r="Z20" s="6">
        <v>-80.5</v>
      </c>
      <c r="AA20" s="28">
        <v>15000000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>
        <v>3464341</v>
      </c>
      <c r="J21" s="21">
        <v>3464341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3464341</v>
      </c>
      <c r="X21" s="21"/>
      <c r="Y21" s="21">
        <v>3464341</v>
      </c>
      <c r="Z21" s="6"/>
      <c r="AA21" s="28"/>
    </row>
    <row r="22" spans="1:27" ht="12.75">
      <c r="A22" s="5" t="s">
        <v>48</v>
      </c>
      <c r="B22" s="3"/>
      <c r="C22" s="22"/>
      <c r="D22" s="22"/>
      <c r="E22" s="23">
        <v>72161000</v>
      </c>
      <c r="F22" s="24">
        <v>72161000</v>
      </c>
      <c r="G22" s="24"/>
      <c r="H22" s="24">
        <v>2251476</v>
      </c>
      <c r="I22" s="24">
        <v>1030428</v>
      </c>
      <c r="J22" s="24">
        <v>3281904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3281904</v>
      </c>
      <c r="X22" s="24">
        <v>18040251</v>
      </c>
      <c r="Y22" s="24">
        <v>-14758347</v>
      </c>
      <c r="Z22" s="7">
        <v>-81.81</v>
      </c>
      <c r="AA22" s="29">
        <v>72161000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100894000</v>
      </c>
      <c r="F25" s="53">
        <f t="shared" si="4"/>
        <v>100894000</v>
      </c>
      <c r="G25" s="53">
        <f t="shared" si="4"/>
        <v>0</v>
      </c>
      <c r="H25" s="53">
        <f t="shared" si="4"/>
        <v>2462343</v>
      </c>
      <c r="I25" s="53">
        <f t="shared" si="4"/>
        <v>5064863</v>
      </c>
      <c r="J25" s="53">
        <f t="shared" si="4"/>
        <v>7527206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7527206</v>
      </c>
      <c r="X25" s="53">
        <f t="shared" si="4"/>
        <v>25213002</v>
      </c>
      <c r="Y25" s="53">
        <f t="shared" si="4"/>
        <v>-17685796</v>
      </c>
      <c r="Z25" s="54">
        <f>+IF(X25&lt;&gt;0,+(Y25/X25)*100,0)</f>
        <v>-70.14553840117888</v>
      </c>
      <c r="AA25" s="55">
        <f>+AA5+AA9+AA15+AA19+AA24</f>
        <v>100894000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60161000</v>
      </c>
      <c r="F28" s="21">
        <v>60161000</v>
      </c>
      <c r="G28" s="21"/>
      <c r="H28" s="21">
        <v>2251476</v>
      </c>
      <c r="I28" s="21">
        <v>5040862</v>
      </c>
      <c r="J28" s="21">
        <v>7292338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7292338</v>
      </c>
      <c r="X28" s="21">
        <v>15040251</v>
      </c>
      <c r="Y28" s="21">
        <v>-7747913</v>
      </c>
      <c r="Z28" s="6">
        <v>-51.51</v>
      </c>
      <c r="AA28" s="19">
        <v>60161000</v>
      </c>
    </row>
    <row r="29" spans="1:27" ht="12.75">
      <c r="A29" s="57" t="s">
        <v>55</v>
      </c>
      <c r="B29" s="3"/>
      <c r="C29" s="19"/>
      <c r="D29" s="19"/>
      <c r="E29" s="20">
        <v>17000000</v>
      </c>
      <c r="F29" s="21">
        <v>17000000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4250001</v>
      </c>
      <c r="Y29" s="21">
        <v>-4250001</v>
      </c>
      <c r="Z29" s="6">
        <v>-100</v>
      </c>
      <c r="AA29" s="28">
        <v>17000000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>
        <v>185056</v>
      </c>
      <c r="I31" s="21"/>
      <c r="J31" s="21">
        <v>185056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185056</v>
      </c>
      <c r="X31" s="21"/>
      <c r="Y31" s="21">
        <v>185056</v>
      </c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77161000</v>
      </c>
      <c r="F32" s="27">
        <f t="shared" si="5"/>
        <v>77161000</v>
      </c>
      <c r="G32" s="27">
        <f t="shared" si="5"/>
        <v>0</v>
      </c>
      <c r="H32" s="27">
        <f t="shared" si="5"/>
        <v>2436532</v>
      </c>
      <c r="I32" s="27">
        <f t="shared" si="5"/>
        <v>5040862</v>
      </c>
      <c r="J32" s="27">
        <f t="shared" si="5"/>
        <v>7477394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7477394</v>
      </c>
      <c r="X32" s="27">
        <f t="shared" si="5"/>
        <v>19290252</v>
      </c>
      <c r="Y32" s="27">
        <f t="shared" si="5"/>
        <v>-11812858</v>
      </c>
      <c r="Z32" s="13">
        <f>+IF(X32&lt;&gt;0,+(Y32/X32)*100,0)</f>
        <v>-61.237447805243804</v>
      </c>
      <c r="AA32" s="31">
        <f>SUM(AA28:AA31)</f>
        <v>77161000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23733000</v>
      </c>
      <c r="F35" s="21">
        <v>23733000</v>
      </c>
      <c r="G35" s="21"/>
      <c r="H35" s="21">
        <v>25811</v>
      </c>
      <c r="I35" s="21">
        <v>24001</v>
      </c>
      <c r="J35" s="21">
        <v>49812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49812</v>
      </c>
      <c r="X35" s="21">
        <v>5933250</v>
      </c>
      <c r="Y35" s="21">
        <v>-5883438</v>
      </c>
      <c r="Z35" s="6">
        <v>-99.16</v>
      </c>
      <c r="AA35" s="28">
        <v>23733000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100894000</v>
      </c>
      <c r="F36" s="64">
        <f t="shared" si="6"/>
        <v>100894000</v>
      </c>
      <c r="G36" s="64">
        <f t="shared" si="6"/>
        <v>0</v>
      </c>
      <c r="H36" s="64">
        <f t="shared" si="6"/>
        <v>2462343</v>
      </c>
      <c r="I36" s="64">
        <f t="shared" si="6"/>
        <v>5064863</v>
      </c>
      <c r="J36" s="64">
        <f t="shared" si="6"/>
        <v>7527206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7527206</v>
      </c>
      <c r="X36" s="64">
        <f t="shared" si="6"/>
        <v>25223502</v>
      </c>
      <c r="Y36" s="64">
        <f t="shared" si="6"/>
        <v>-17696296</v>
      </c>
      <c r="Z36" s="65">
        <f>+IF(X36&lt;&gt;0,+(Y36/X36)*100,0)</f>
        <v>-70.15796616980465</v>
      </c>
      <c r="AA36" s="66">
        <f>SUM(AA32:AA35)</f>
        <v>100894000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2208938</v>
      </c>
      <c r="D5" s="16">
        <f>SUM(D6:D8)</f>
        <v>0</v>
      </c>
      <c r="E5" s="17">
        <f t="shared" si="0"/>
        <v>16500000</v>
      </c>
      <c r="F5" s="18">
        <f t="shared" si="0"/>
        <v>16500000</v>
      </c>
      <c r="G5" s="18">
        <f t="shared" si="0"/>
        <v>30588</v>
      </c>
      <c r="H5" s="18">
        <f t="shared" si="0"/>
        <v>0</v>
      </c>
      <c r="I5" s="18">
        <f t="shared" si="0"/>
        <v>66120</v>
      </c>
      <c r="J5" s="18">
        <f t="shared" si="0"/>
        <v>96708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96708</v>
      </c>
      <c r="X5" s="18">
        <f t="shared" si="0"/>
        <v>4500000</v>
      </c>
      <c r="Y5" s="18">
        <f t="shared" si="0"/>
        <v>-4403292</v>
      </c>
      <c r="Z5" s="4">
        <f>+IF(X5&lt;&gt;0,+(Y5/X5)*100,0)</f>
        <v>-97.85093333333333</v>
      </c>
      <c r="AA5" s="16">
        <f>SUM(AA6:AA8)</f>
        <v>16500000</v>
      </c>
    </row>
    <row r="6" spans="1:27" ht="12.75">
      <c r="A6" s="5" t="s">
        <v>32</v>
      </c>
      <c r="B6" s="3"/>
      <c r="C6" s="19">
        <v>2208938</v>
      </c>
      <c r="D6" s="19"/>
      <c r="E6" s="20">
        <v>16500000</v>
      </c>
      <c r="F6" s="21">
        <v>16500000</v>
      </c>
      <c r="G6" s="21">
        <v>30588</v>
      </c>
      <c r="H6" s="21"/>
      <c r="I6" s="21">
        <v>66120</v>
      </c>
      <c r="J6" s="21">
        <v>96708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96708</v>
      </c>
      <c r="X6" s="21">
        <v>4500000</v>
      </c>
      <c r="Y6" s="21">
        <v>-4403292</v>
      </c>
      <c r="Z6" s="6">
        <v>-97.85</v>
      </c>
      <c r="AA6" s="28">
        <v>16500000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2208938</v>
      </c>
      <c r="D25" s="51">
        <f>+D5+D9+D15+D19+D24</f>
        <v>0</v>
      </c>
      <c r="E25" s="52">
        <f t="shared" si="4"/>
        <v>16500000</v>
      </c>
      <c r="F25" s="53">
        <f t="shared" si="4"/>
        <v>16500000</v>
      </c>
      <c r="G25" s="53">
        <f t="shared" si="4"/>
        <v>30588</v>
      </c>
      <c r="H25" s="53">
        <f t="shared" si="4"/>
        <v>0</v>
      </c>
      <c r="I25" s="53">
        <f t="shared" si="4"/>
        <v>66120</v>
      </c>
      <c r="J25" s="53">
        <f t="shared" si="4"/>
        <v>96708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96708</v>
      </c>
      <c r="X25" s="53">
        <f t="shared" si="4"/>
        <v>4500000</v>
      </c>
      <c r="Y25" s="53">
        <f t="shared" si="4"/>
        <v>-4403292</v>
      </c>
      <c r="Z25" s="54">
        <f>+IF(X25&lt;&gt;0,+(Y25/X25)*100,0)</f>
        <v>-97.85093333333333</v>
      </c>
      <c r="AA25" s="55">
        <f>+AA5+AA9+AA15+AA19+AA24</f>
        <v>16500000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2208938</v>
      </c>
      <c r="D35" s="19"/>
      <c r="E35" s="20">
        <v>16500000</v>
      </c>
      <c r="F35" s="21">
        <v>16500000</v>
      </c>
      <c r="G35" s="21">
        <v>30588</v>
      </c>
      <c r="H35" s="21"/>
      <c r="I35" s="21">
        <v>66120</v>
      </c>
      <c r="J35" s="21">
        <v>96708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96708</v>
      </c>
      <c r="X35" s="21">
        <v>4500000</v>
      </c>
      <c r="Y35" s="21">
        <v>-4403292</v>
      </c>
      <c r="Z35" s="6">
        <v>-97.85</v>
      </c>
      <c r="AA35" s="28">
        <v>16500000</v>
      </c>
    </row>
    <row r="36" spans="1:27" ht="12.75">
      <c r="A36" s="61" t="s">
        <v>64</v>
      </c>
      <c r="B36" s="10"/>
      <c r="C36" s="62">
        <f aca="true" t="shared" si="6" ref="C36:Y36">SUM(C32:C35)</f>
        <v>2208938</v>
      </c>
      <c r="D36" s="62">
        <f>SUM(D32:D35)</f>
        <v>0</v>
      </c>
      <c r="E36" s="63">
        <f t="shared" si="6"/>
        <v>16500000</v>
      </c>
      <c r="F36" s="64">
        <f t="shared" si="6"/>
        <v>16500000</v>
      </c>
      <c r="G36" s="64">
        <f t="shared" si="6"/>
        <v>30588</v>
      </c>
      <c r="H36" s="64">
        <f t="shared" si="6"/>
        <v>0</v>
      </c>
      <c r="I36" s="64">
        <f t="shared" si="6"/>
        <v>66120</v>
      </c>
      <c r="J36" s="64">
        <f t="shared" si="6"/>
        <v>96708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96708</v>
      </c>
      <c r="X36" s="64">
        <f t="shared" si="6"/>
        <v>4500000</v>
      </c>
      <c r="Y36" s="64">
        <f t="shared" si="6"/>
        <v>-4403292</v>
      </c>
      <c r="Z36" s="65">
        <f>+IF(X36&lt;&gt;0,+(Y36/X36)*100,0)</f>
        <v>-97.85093333333333</v>
      </c>
      <c r="AA36" s="66">
        <f>SUM(AA32:AA35)</f>
        <v>16500000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90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780000</v>
      </c>
      <c r="F5" s="18">
        <f t="shared" si="0"/>
        <v>780000</v>
      </c>
      <c r="G5" s="18">
        <f t="shared" si="0"/>
        <v>160</v>
      </c>
      <c r="H5" s="18">
        <f t="shared" si="0"/>
        <v>160</v>
      </c>
      <c r="I5" s="18">
        <f t="shared" si="0"/>
        <v>0</v>
      </c>
      <c r="J5" s="18">
        <f t="shared" si="0"/>
        <v>320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320</v>
      </c>
      <c r="X5" s="18">
        <f t="shared" si="0"/>
        <v>194997</v>
      </c>
      <c r="Y5" s="18">
        <f t="shared" si="0"/>
        <v>-194677</v>
      </c>
      <c r="Z5" s="4">
        <f>+IF(X5&lt;&gt;0,+(Y5/X5)*100,0)</f>
        <v>-99.83589491120377</v>
      </c>
      <c r="AA5" s="16">
        <f>SUM(AA6:AA8)</f>
        <v>780000</v>
      </c>
    </row>
    <row r="6" spans="1:27" ht="12.75">
      <c r="A6" s="5" t="s">
        <v>32</v>
      </c>
      <c r="B6" s="3"/>
      <c r="C6" s="19"/>
      <c r="D6" s="19"/>
      <c r="E6" s="20">
        <v>530000</v>
      </c>
      <c r="F6" s="21">
        <v>530000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132498</v>
      </c>
      <c r="Y6" s="21">
        <v>-132498</v>
      </c>
      <c r="Z6" s="6">
        <v>-100</v>
      </c>
      <c r="AA6" s="28">
        <v>530000</v>
      </c>
    </row>
    <row r="7" spans="1:27" ht="12.75">
      <c r="A7" s="5" t="s">
        <v>33</v>
      </c>
      <c r="B7" s="3"/>
      <c r="C7" s="22"/>
      <c r="D7" s="22"/>
      <c r="E7" s="23">
        <v>100000</v>
      </c>
      <c r="F7" s="24">
        <v>100000</v>
      </c>
      <c r="G7" s="24">
        <v>160</v>
      </c>
      <c r="H7" s="24">
        <v>160</v>
      </c>
      <c r="I7" s="24"/>
      <c r="J7" s="24">
        <v>320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320</v>
      </c>
      <c r="X7" s="24">
        <v>24999</v>
      </c>
      <c r="Y7" s="24">
        <v>-24679</v>
      </c>
      <c r="Z7" s="7">
        <v>-98.72</v>
      </c>
      <c r="AA7" s="29">
        <v>100000</v>
      </c>
    </row>
    <row r="8" spans="1:27" ht="12.75">
      <c r="A8" s="5" t="s">
        <v>34</v>
      </c>
      <c r="B8" s="3"/>
      <c r="C8" s="19"/>
      <c r="D8" s="19"/>
      <c r="E8" s="20">
        <v>150000</v>
      </c>
      <c r="F8" s="21">
        <v>150000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37500</v>
      </c>
      <c r="Y8" s="21">
        <v>-37500</v>
      </c>
      <c r="Z8" s="6">
        <v>-100</v>
      </c>
      <c r="AA8" s="28">
        <v>150000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4347000</v>
      </c>
      <c r="F9" s="18">
        <f t="shared" si="1"/>
        <v>4347000</v>
      </c>
      <c r="G9" s="18">
        <f t="shared" si="1"/>
        <v>659520</v>
      </c>
      <c r="H9" s="18">
        <f t="shared" si="1"/>
        <v>659520</v>
      </c>
      <c r="I9" s="18">
        <f t="shared" si="1"/>
        <v>659520</v>
      </c>
      <c r="J9" s="18">
        <f t="shared" si="1"/>
        <v>1978560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1978560</v>
      </c>
      <c r="X9" s="18">
        <f t="shared" si="1"/>
        <v>1086747</v>
      </c>
      <c r="Y9" s="18">
        <f t="shared" si="1"/>
        <v>891813</v>
      </c>
      <c r="Z9" s="4">
        <f>+IF(X9&lt;&gt;0,+(Y9/X9)*100,0)</f>
        <v>82.06261438954972</v>
      </c>
      <c r="AA9" s="30">
        <f>SUM(AA10:AA14)</f>
        <v>4347000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3377000</v>
      </c>
      <c r="F11" s="21">
        <v>3377000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844248</v>
      </c>
      <c r="Y11" s="21">
        <v>-844248</v>
      </c>
      <c r="Z11" s="6">
        <v>-100</v>
      </c>
      <c r="AA11" s="28">
        <v>3377000</v>
      </c>
    </row>
    <row r="12" spans="1:27" ht="12.75">
      <c r="A12" s="5" t="s">
        <v>38</v>
      </c>
      <c r="B12" s="3"/>
      <c r="C12" s="19"/>
      <c r="D12" s="19"/>
      <c r="E12" s="20">
        <v>970000</v>
      </c>
      <c r="F12" s="21">
        <v>970000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242499</v>
      </c>
      <c r="Y12" s="21">
        <v>-242499</v>
      </c>
      <c r="Z12" s="6">
        <v>-100</v>
      </c>
      <c r="AA12" s="28">
        <v>970000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>
        <v>659520</v>
      </c>
      <c r="H14" s="24">
        <v>659520</v>
      </c>
      <c r="I14" s="24">
        <v>659520</v>
      </c>
      <c r="J14" s="24">
        <v>1978560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1978560</v>
      </c>
      <c r="X14" s="24"/>
      <c r="Y14" s="24">
        <v>1978560</v>
      </c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6254000</v>
      </c>
      <c r="F15" s="18">
        <f t="shared" si="2"/>
        <v>6254000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1042334</v>
      </c>
      <c r="Y15" s="18">
        <f t="shared" si="2"/>
        <v>-1042334</v>
      </c>
      <c r="Z15" s="4">
        <f>+IF(X15&lt;&gt;0,+(Y15/X15)*100,0)</f>
        <v>-100</v>
      </c>
      <c r="AA15" s="30">
        <f>SUM(AA16:AA18)</f>
        <v>6254000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6254000</v>
      </c>
      <c r="F17" s="21">
        <v>6254000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1042334</v>
      </c>
      <c r="Y17" s="21">
        <v>-1042334</v>
      </c>
      <c r="Z17" s="6">
        <v>-100</v>
      </c>
      <c r="AA17" s="28">
        <v>6254000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83107000</v>
      </c>
      <c r="F19" s="18">
        <f t="shared" si="3"/>
        <v>83107000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20776749</v>
      </c>
      <c r="Y19" s="18">
        <f t="shared" si="3"/>
        <v>-20776749</v>
      </c>
      <c r="Z19" s="4">
        <f>+IF(X19&lt;&gt;0,+(Y19/X19)*100,0)</f>
        <v>-100</v>
      </c>
      <c r="AA19" s="30">
        <f>SUM(AA20:AA23)</f>
        <v>83107000</v>
      </c>
    </row>
    <row r="20" spans="1:27" ht="12.75">
      <c r="A20" s="5" t="s">
        <v>46</v>
      </c>
      <c r="B20" s="3"/>
      <c r="C20" s="19"/>
      <c r="D20" s="19"/>
      <c r="E20" s="20">
        <v>19071000</v>
      </c>
      <c r="F20" s="21">
        <v>19071000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4767750</v>
      </c>
      <c r="Y20" s="21">
        <v>-4767750</v>
      </c>
      <c r="Z20" s="6">
        <v>-100</v>
      </c>
      <c r="AA20" s="28">
        <v>19071000</v>
      </c>
    </row>
    <row r="21" spans="1:27" ht="12.75">
      <c r="A21" s="5" t="s">
        <v>47</v>
      </c>
      <c r="B21" s="3"/>
      <c r="C21" s="19"/>
      <c r="D21" s="19"/>
      <c r="E21" s="20">
        <v>8627000</v>
      </c>
      <c r="F21" s="21">
        <v>8627000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2156751</v>
      </c>
      <c r="Y21" s="21">
        <v>-2156751</v>
      </c>
      <c r="Z21" s="6">
        <v>-100</v>
      </c>
      <c r="AA21" s="28">
        <v>8627000</v>
      </c>
    </row>
    <row r="22" spans="1:27" ht="12.75">
      <c r="A22" s="5" t="s">
        <v>48</v>
      </c>
      <c r="B22" s="3"/>
      <c r="C22" s="22"/>
      <c r="D22" s="22"/>
      <c r="E22" s="23">
        <v>50719000</v>
      </c>
      <c r="F22" s="24">
        <v>50719000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1172499</v>
      </c>
      <c r="Y22" s="24">
        <v>-1172499</v>
      </c>
      <c r="Z22" s="7">
        <v>-100</v>
      </c>
      <c r="AA22" s="29">
        <v>50719000</v>
      </c>
    </row>
    <row r="23" spans="1:27" ht="12.75">
      <c r="A23" s="5" t="s">
        <v>49</v>
      </c>
      <c r="B23" s="3"/>
      <c r="C23" s="19"/>
      <c r="D23" s="19"/>
      <c r="E23" s="20">
        <v>4690000</v>
      </c>
      <c r="F23" s="21">
        <v>4690000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12679749</v>
      </c>
      <c r="Y23" s="21">
        <v>-12679749</v>
      </c>
      <c r="Z23" s="6">
        <v>-100</v>
      </c>
      <c r="AA23" s="28">
        <v>4690000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94488000</v>
      </c>
      <c r="F25" s="53">
        <f t="shared" si="4"/>
        <v>94488000</v>
      </c>
      <c r="G25" s="53">
        <f t="shared" si="4"/>
        <v>659680</v>
      </c>
      <c r="H25" s="53">
        <f t="shared" si="4"/>
        <v>659680</v>
      </c>
      <c r="I25" s="53">
        <f t="shared" si="4"/>
        <v>659520</v>
      </c>
      <c r="J25" s="53">
        <f t="shared" si="4"/>
        <v>1978880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1978880</v>
      </c>
      <c r="X25" s="53">
        <f t="shared" si="4"/>
        <v>23100827</v>
      </c>
      <c r="Y25" s="53">
        <f t="shared" si="4"/>
        <v>-21121947</v>
      </c>
      <c r="Z25" s="54">
        <f>+IF(X25&lt;&gt;0,+(Y25/X25)*100,0)</f>
        <v>-91.43372659342455</v>
      </c>
      <c r="AA25" s="55">
        <f>+AA5+AA9+AA15+AA19+AA24</f>
        <v>94488000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46948000</v>
      </c>
      <c r="F28" s="21">
        <v>46948000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11736999</v>
      </c>
      <c r="Y28" s="21">
        <v>-11736999</v>
      </c>
      <c r="Z28" s="6">
        <v>-100</v>
      </c>
      <c r="AA28" s="19">
        <v>46948000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>
        <v>41100000</v>
      </c>
      <c r="F31" s="21">
        <v>41100000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10275000</v>
      </c>
      <c r="Y31" s="21">
        <v>-10275000</v>
      </c>
      <c r="Z31" s="6">
        <v>-100</v>
      </c>
      <c r="AA31" s="28">
        <v>41100000</v>
      </c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88048000</v>
      </c>
      <c r="F32" s="27">
        <f t="shared" si="5"/>
        <v>88048000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22011999</v>
      </c>
      <c r="Y32" s="27">
        <f t="shared" si="5"/>
        <v>-22011999</v>
      </c>
      <c r="Z32" s="13">
        <f>+IF(X32&lt;&gt;0,+(Y32/X32)*100,0)</f>
        <v>-100</v>
      </c>
      <c r="AA32" s="31">
        <f>SUM(AA28:AA31)</f>
        <v>88048000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6440000</v>
      </c>
      <c r="F35" s="21">
        <v>6440000</v>
      </c>
      <c r="G35" s="21">
        <v>659680</v>
      </c>
      <c r="H35" s="21">
        <v>659680</v>
      </c>
      <c r="I35" s="21">
        <v>659520</v>
      </c>
      <c r="J35" s="21">
        <v>1978880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1978880</v>
      </c>
      <c r="X35" s="21">
        <v>1609998</v>
      </c>
      <c r="Y35" s="21">
        <v>368882</v>
      </c>
      <c r="Z35" s="6">
        <v>22.91</v>
      </c>
      <c r="AA35" s="28">
        <v>6440000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94488000</v>
      </c>
      <c r="F36" s="64">
        <f t="shared" si="6"/>
        <v>94488000</v>
      </c>
      <c r="G36" s="64">
        <f t="shared" si="6"/>
        <v>659680</v>
      </c>
      <c r="H36" s="64">
        <f t="shared" si="6"/>
        <v>659680</v>
      </c>
      <c r="I36" s="64">
        <f t="shared" si="6"/>
        <v>659520</v>
      </c>
      <c r="J36" s="64">
        <f t="shared" si="6"/>
        <v>1978880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1978880</v>
      </c>
      <c r="X36" s="64">
        <f t="shared" si="6"/>
        <v>23621997</v>
      </c>
      <c r="Y36" s="64">
        <f t="shared" si="6"/>
        <v>-21643117</v>
      </c>
      <c r="Z36" s="65">
        <f>+IF(X36&lt;&gt;0,+(Y36/X36)*100,0)</f>
        <v>-91.62272351486624</v>
      </c>
      <c r="AA36" s="66">
        <f>SUM(AA32:AA35)</f>
        <v>94488000</v>
      </c>
    </row>
    <row r="37" spans="1:27" ht="12.75">
      <c r="A37" s="14" t="s">
        <v>86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88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2016-11-04T13:26:55Z</dcterms:created>
  <dcterms:modified xsi:type="dcterms:W3CDTF">2016-11-04T13:26:55Z</dcterms:modified>
  <cp:category/>
  <cp:version/>
  <cp:contentType/>
  <cp:contentStatus/>
</cp:coreProperties>
</file>