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340" activeTab="0"/>
  </bookViews>
  <sheets>
    <sheet name="NW371" sheetId="1" r:id="rId1"/>
    <sheet name="NW372" sheetId="2" r:id="rId2"/>
    <sheet name="NW373" sheetId="3" r:id="rId3"/>
    <sheet name="NW374" sheetId="4" r:id="rId4"/>
    <sheet name="NW375" sheetId="5" r:id="rId5"/>
    <sheet name="DC37" sheetId="6" r:id="rId6"/>
    <sheet name="NW381" sheetId="7" r:id="rId7"/>
    <sheet name="NW382" sheetId="8" r:id="rId8"/>
    <sheet name="NW383" sheetId="9" r:id="rId9"/>
    <sheet name="NW384" sheetId="10" r:id="rId10"/>
    <sheet name="NW385" sheetId="11" r:id="rId11"/>
    <sheet name="DC38" sheetId="12" r:id="rId12"/>
    <sheet name="NW392" sheetId="13" r:id="rId13"/>
    <sheet name="NW393" sheetId="14" r:id="rId14"/>
    <sheet name="NW394" sheetId="15" r:id="rId15"/>
    <sheet name="NW396" sheetId="16" r:id="rId16"/>
    <sheet name="NW397" sheetId="17" r:id="rId17"/>
    <sheet name="DC39" sheetId="18" r:id="rId18"/>
    <sheet name="NW403" sheetId="19" r:id="rId19"/>
    <sheet name="NW404" sheetId="20" r:id="rId20"/>
    <sheet name="NW405" sheetId="21" r:id="rId21"/>
    <sheet name="DC40" sheetId="22" r:id="rId22"/>
    <sheet name="Summary" sheetId="23" r:id="rId23"/>
  </sheets>
  <definedNames>
    <definedName name="_xlnm.Print_Area" localSheetId="5">'DC37'!$A$1:$AA$45</definedName>
    <definedName name="_xlnm.Print_Area" localSheetId="11">'DC38'!$A$1:$AA$45</definedName>
    <definedName name="_xlnm.Print_Area" localSheetId="17">'DC39'!$A$1:$AA$45</definedName>
    <definedName name="_xlnm.Print_Area" localSheetId="21">'DC40'!$A$1:$AA$45</definedName>
    <definedName name="_xlnm.Print_Area" localSheetId="0">'NW371'!$A$1:$AA$45</definedName>
    <definedName name="_xlnm.Print_Area" localSheetId="1">'NW372'!$A$1:$AA$45</definedName>
    <definedName name="_xlnm.Print_Area" localSheetId="2">'NW373'!$A$1:$AA$45</definedName>
    <definedName name="_xlnm.Print_Area" localSheetId="3">'NW374'!$A$1:$AA$45</definedName>
    <definedName name="_xlnm.Print_Area" localSheetId="4">'NW375'!$A$1:$AA$45</definedName>
    <definedName name="_xlnm.Print_Area" localSheetId="6">'NW381'!$A$1:$AA$45</definedName>
    <definedName name="_xlnm.Print_Area" localSheetId="7">'NW382'!$A$1:$AA$45</definedName>
    <definedName name="_xlnm.Print_Area" localSheetId="8">'NW383'!$A$1:$AA$45</definedName>
    <definedName name="_xlnm.Print_Area" localSheetId="9">'NW384'!$A$1:$AA$45</definedName>
    <definedName name="_xlnm.Print_Area" localSheetId="10">'NW385'!$A$1:$AA$45</definedName>
    <definedName name="_xlnm.Print_Area" localSheetId="12">'NW392'!$A$1:$AA$45</definedName>
    <definedName name="_xlnm.Print_Area" localSheetId="13">'NW393'!$A$1:$AA$45</definedName>
    <definedName name="_xlnm.Print_Area" localSheetId="14">'NW394'!$A$1:$AA$45</definedName>
    <definedName name="_xlnm.Print_Area" localSheetId="15">'NW396'!$A$1:$AA$45</definedName>
    <definedName name="_xlnm.Print_Area" localSheetId="16">'NW397'!$A$1:$AA$45</definedName>
    <definedName name="_xlnm.Print_Area" localSheetId="18">'NW403'!$A$1:$AA$45</definedName>
    <definedName name="_xlnm.Print_Area" localSheetId="19">'NW404'!$A$1:$AA$45</definedName>
    <definedName name="_xlnm.Print_Area" localSheetId="20">'NW405'!$A$1:$AA$45</definedName>
    <definedName name="_xlnm.Print_Area" localSheetId="22">'Summary'!$A$1:$AA$45</definedName>
  </definedNames>
  <calcPr calcMode="manual" fullCalcOnLoad="1"/>
</workbook>
</file>

<file path=xl/sharedStrings.xml><?xml version="1.0" encoding="utf-8"?>
<sst xmlns="http://schemas.openxmlformats.org/spreadsheetml/2006/main" count="1633" uniqueCount="93">
  <si>
    <t>North West: Moretele(NW371) - Table C5 Quarterly Budget Statement - Capital Expenditure by Standard Classification and Funding for 1st Quarter ended 30 September 2016 (Figures Finalised as at 2016/11/02)</t>
  </si>
  <si>
    <t>Description</t>
  </si>
  <si>
    <t>2015/16</t>
  </si>
  <si>
    <t>2016/17</t>
  </si>
  <si>
    <t>Budget year 2016/17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</si>
  <si>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</si>
  <si>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</si>
  <si>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</si>
  <si>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</si>
  <si>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</si>
  <si>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</si>
  <si>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</si>
  <si>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</si>
  <si>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</si>
  <si>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</si>
  <si>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</si>
  <si>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</si>
  <si>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</si>
  <si>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</si>
  <si>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</si>
  <si>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</si>
  <si>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</si>
  <si>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</si>
  <si>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</si>
  <si>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</si>
  <si>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</si>
  <si>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</si>
  <si>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</si>
  <si>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</si>
  <si>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</si>
  <si>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Capital Expenditure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</si>
  <si>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</si>
  <si>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</si>
  <si>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</si>
  <si>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</si>
  <si>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</si>
  <si>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</si>
  <si>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</si>
  <si>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</si>
  <si>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</si>
  <si>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</si>
  <si>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</si>
  <si>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</si>
  <si>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</si>
  <si>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</si>
  <si>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</si>
  <si>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</si>
  <si>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</si>
  <si>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</si>
  <si>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</si>
  <si>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</si>
  <si>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Total Capital Expenditure - Standard</t>
  </si>
  <si>
    <t>3</t>
  </si>
  <si>
    <t>Funded by:</t>
  </si>
  <si>
    <t>National Government</t>
  </si>
  <si>
    <t>Provincial Government</t>
  </si>
  <si>
    <t>District Municipality</t>
  </si>
  <si>
    <t>Other transfers and grants</t>
  </si>
  <si>
    <t>Transfers recognised - capital</t>
  </si>
  <si>
    <t>Public contributions and donations</t>
  </si>
  <si>
    <t>5</t>
  </si>
  <si>
    <t>Borrowing</t>
  </si>
  <si>
    <t>6</t>
  </si>
  <si>
    <t>Internally generated funds</t>
  </si>
  <si>
    <t>Total Capital Funding</t>
  </si>
  <si>
    <t>North West: Madibeng(NW372) - Table C5 Quarterly Budget Statement - Capital Expenditure by Standard Classification and Funding for 1st Quarter ended 30 September 2016 (Figures Finalised as at 2016/11/02)</t>
  </si>
  <si>
    <t>North West: Rustenburg(NW373) - Table C5 Quarterly Budget Statement - Capital Expenditure by Standard Classification and Funding for 1st Quarter ended 30 September 2016 (Figures Finalised as at 2016/11/02)</t>
  </si>
  <si>
    <t>North West: Kgetlengrivier(NW374) - Table C5 Quarterly Budget Statement - Capital Expenditure by Standard Classification and Funding for 1st Quarter ended 30 September 2016 (Figures Finalised as at 2016/11/02)</t>
  </si>
  <si>
    <t>North West: Moses Kotane(NW375) - Table C5 Quarterly Budget Statement - Capital Expenditure by Standard Classification and Funding for 1st Quarter ended 30 September 2016 (Figures Finalised as at 2016/11/02)</t>
  </si>
  <si>
    <t>North West: Bojanala Platinum(DC37) - Table C5 Quarterly Budget Statement - Capital Expenditure by Standard Classification and Funding for 1st Quarter ended 30 September 2016 (Figures Finalised as at 2016/11/02)</t>
  </si>
  <si>
    <t>North West: Ratlou(NW381) - Table C5 Quarterly Budget Statement - Capital Expenditure by Standard Classification and Funding for 1st Quarter ended 30 September 2016 (Figures Finalised as at 2016/11/02)</t>
  </si>
  <si>
    <t>North West: Tswaing(NW382) - Table C5 Quarterly Budget Statement - Capital Expenditure by Standard Classification and Funding for 1st Quarter ended 30 September 2016 (Figures Finalised as at 2016/11/02)</t>
  </si>
  <si>
    <t>North West: Mafikeng(NW383) - Table C5 Quarterly Budget Statement - Capital Expenditure by Standard Classification and Funding for 1st Quarter ended 30 September 2016 (Figures Finalised as at 2016/11/02)</t>
  </si>
  <si>
    <t>North West: Ditsobotla(NW384) - Table C5 Quarterly Budget Statement - Capital Expenditure by Standard Classification and Funding for 1st Quarter ended 30 September 2016 (Figures Finalised as at 2016/11/02)</t>
  </si>
  <si>
    <t>North West: Ramotshere Moiloa(NW385) - Table C5 Quarterly Budget Statement - Capital Expenditure by Standard Classification and Funding for 1st Quarter ended 30 September 2016 (Figures Finalised as at 2016/11/02)</t>
  </si>
  <si>
    <t>North West: Ngaka Modiri Molema(DC38) - Table C5 Quarterly Budget Statement - Capital Expenditure by Standard Classification and Funding for 1st Quarter ended 30 September 2016 (Figures Finalised as at 2016/11/02)</t>
  </si>
  <si>
    <t>North West: Naledi (Nw)(NW392) - Table C5 Quarterly Budget Statement - Capital Expenditure by Standard Classification and Funding for 1st Quarter ended 30 September 2016 (Figures Finalised as at 2016/11/02)</t>
  </si>
  <si>
    <t>North West: Mamusa(NW393) - Table C5 Quarterly Budget Statement - Capital Expenditure by Standard Classification and Funding for 1st Quarter ended 30 September 2016 (Figures Finalised as at 2016/11/02)</t>
  </si>
  <si>
    <t>North West: Greater Taung(NW394) - Table C5 Quarterly Budget Statement - Capital Expenditure by Standard Classification and Funding for 1st Quarter ended 30 September 2016 (Figures Finalised as at 2016/11/02)</t>
  </si>
  <si>
    <t>North West: Lekwa-Teemane(NW396) - Table C5 Quarterly Budget Statement - Capital Expenditure by Standard Classification and Funding for 1st Quarter ended 30 September 2016 (Figures Finalised as at 2016/11/02)</t>
  </si>
  <si>
    <t>North West: Kagisano-Molopo(NW397) - Table C5 Quarterly Budget Statement - Capital Expenditure by Standard Classification and Funding for 1st Quarter ended 30 September 2016 (Figures Finalised as at 2016/11/02)</t>
  </si>
  <si>
    <t>North West: Dr Ruth Segomotsi Mompati(DC39) - Table C5 Quarterly Budget Statement - Capital Expenditure by Standard Classification and Funding for 1st Quarter ended 30 September 2016 (Figures Finalised as at 2016/11/02)</t>
  </si>
  <si>
    <t>North West: City Of Matlosana(NW403) - Table C5 Quarterly Budget Statement - Capital Expenditure by Standard Classification and Funding for 1st Quarter ended 30 September 2016 (Figures Finalised as at 2016/11/02)</t>
  </si>
  <si>
    <t>North West: Maquassi Hills(NW404) - Table C5 Quarterly Budget Statement - Capital Expenditure by Standard Classification and Funding for 1st Quarter ended 30 September 2016 (Figures Finalised as at 2016/11/02)</t>
  </si>
  <si>
    <t>North West: Tlokwe-Ventersdorp(NW405) - Table C5 Quarterly Budget Statement - Capital Expenditure by Standard Classification and Funding for 1st Quarter ended 30 September 2016 (Figures Finalised as at 2016/11/02)</t>
  </si>
  <si>
    <t>North West: Dr Kenneth Kaunda(DC40) - Table C5 Quarterly Budget Statement - Capital Expenditure by Standard Classification and Funding for 1st Quarter ended 30 September 2016 (Figures Finalised as at 2016/11/02)</t>
  </si>
  <si>
    <t>Summary - Table C5 Quarterly Budget Statement - Capital Expenditure by Standard Classification and Funding for 1st Quarter ended 30 September 2016 (Figures Finalised as at 2016/11/02)</t>
  </si>
  <si>
    <t>Standard Classification Description</t>
  </si>
  <si>
    <t>References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</si>
  <si>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</si>
  <si>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</si>
  <si>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</si>
  <si>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Ref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</si>
</sst>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#_);\(#,###\);"/>
    <numFmt numFmtId="169" formatCode="#,###.00_);\(#,###.00\);"/>
    <numFmt numFmtId="170" formatCode="_ * #,##0.00_ ;_ * \(#,##0.00\)_ ;_ * &quot;-&quot;??_ ;_ @_ "/>
    <numFmt numFmtId="171" formatCode="_(* #,##0,_);_(* \(#,##0,\);_(* &quot;–&quot;?_);_(@_)"/>
    <numFmt numFmtId="172" formatCode="_(* #,##0,_);_(* \(#,##0,\);_(* &quot;- &quot;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21" fillId="0" borderId="10" xfId="0" applyFont="1" applyFill="1" applyBorder="1" applyAlignment="1">
      <alignment vertical="center"/>
    </xf>
    <xf numFmtId="0" fontId="24" fillId="0" borderId="11" xfId="0" applyNumberFormat="1" applyFont="1" applyFill="1" applyBorder="1" applyAlignment="1" applyProtection="1">
      <alignment horizontal="left" indent="1"/>
      <protection/>
    </xf>
    <xf numFmtId="0" fontId="23" fillId="0" borderId="12" xfId="0" applyNumberFormat="1" applyFont="1" applyBorder="1" applyAlignment="1" applyProtection="1">
      <alignment horizontal="center"/>
      <protection/>
    </xf>
    <xf numFmtId="170" fontId="21" fillId="0" borderId="12" xfId="0" applyNumberFormat="1" applyFont="1" applyFill="1" applyBorder="1" applyAlignment="1" applyProtection="1">
      <alignment/>
      <protection/>
    </xf>
    <xf numFmtId="0" fontId="23" fillId="0" borderId="11" xfId="0" applyNumberFormat="1" applyFont="1" applyFill="1" applyBorder="1" applyAlignment="1" applyProtection="1">
      <alignment horizontal="left" indent="2"/>
      <protection/>
    </xf>
    <xf numFmtId="170" fontId="23" fillId="0" borderId="12" xfId="0" applyNumberFormat="1" applyFont="1" applyFill="1" applyBorder="1" applyAlignment="1" applyProtection="1">
      <alignment/>
      <protection/>
    </xf>
    <xf numFmtId="170" fontId="23" fillId="0" borderId="12" xfId="42" applyNumberFormat="1" applyFont="1" applyFill="1" applyBorder="1" applyAlignment="1" applyProtection="1">
      <alignment/>
      <protection/>
    </xf>
    <xf numFmtId="0" fontId="23" fillId="0" borderId="12" xfId="0" applyNumberFormat="1" applyFont="1" applyFill="1" applyBorder="1" applyAlignment="1" applyProtection="1">
      <alignment horizontal="center"/>
      <protection/>
    </xf>
    <xf numFmtId="0" fontId="21" fillId="0" borderId="13" xfId="0" applyNumberFormat="1" applyFont="1" applyBorder="1" applyAlignment="1" applyProtection="1">
      <alignment/>
      <protection/>
    </xf>
    <xf numFmtId="0" fontId="23" fillId="0" borderId="14" xfId="0" applyNumberFormat="1" applyFont="1" applyBorder="1" applyAlignment="1" applyProtection="1">
      <alignment horizontal="center"/>
      <protection/>
    </xf>
    <xf numFmtId="0" fontId="23" fillId="0" borderId="11" xfId="0" applyNumberFormat="1" applyFont="1" applyBorder="1" applyAlignment="1" applyProtection="1">
      <alignment/>
      <protection/>
    </xf>
    <xf numFmtId="0" fontId="25" fillId="0" borderId="12" xfId="0" applyNumberFormat="1" applyFont="1" applyBorder="1" applyAlignment="1" applyProtection="1">
      <alignment horizontal="center"/>
      <protection/>
    </xf>
    <xf numFmtId="170" fontId="21" fillId="0" borderId="15" xfId="0" applyNumberFormat="1" applyFont="1" applyFill="1" applyBorder="1" applyAlignment="1" applyProtection="1">
      <alignment/>
      <protection/>
    </xf>
    <xf numFmtId="0" fontId="26" fillId="0" borderId="16" xfId="0" applyFont="1" applyBorder="1" applyAlignment="1" applyProtection="1">
      <alignment horizontal="left"/>
      <protection/>
    </xf>
    <xf numFmtId="0" fontId="27" fillId="0" borderId="0" xfId="0" applyFont="1" applyBorder="1" applyAlignment="1" applyProtection="1">
      <alignment/>
      <protection/>
    </xf>
    <xf numFmtId="172" fontId="21" fillId="0" borderId="17" xfId="0" applyNumberFormat="1" applyFont="1" applyFill="1" applyBorder="1" applyAlignment="1" applyProtection="1">
      <alignment/>
      <protection/>
    </xf>
    <xf numFmtId="172" fontId="21" fillId="0" borderId="18" xfId="0" applyNumberFormat="1" applyFont="1" applyFill="1" applyBorder="1" applyAlignment="1" applyProtection="1">
      <alignment/>
      <protection/>
    </xf>
    <xf numFmtId="172" fontId="21" fillId="0" borderId="12" xfId="0" applyNumberFormat="1" applyFont="1" applyFill="1" applyBorder="1" applyAlignment="1" applyProtection="1">
      <alignment/>
      <protection/>
    </xf>
    <xf numFmtId="172" fontId="23" fillId="0" borderId="17" xfId="0" applyNumberFormat="1" applyFont="1" applyFill="1" applyBorder="1" applyAlignment="1" applyProtection="1">
      <alignment/>
      <protection/>
    </xf>
    <xf numFmtId="172" fontId="23" fillId="0" borderId="18" xfId="0" applyNumberFormat="1" applyFont="1" applyFill="1" applyBorder="1" applyAlignment="1" applyProtection="1">
      <alignment/>
      <protection/>
    </xf>
    <xf numFmtId="172" fontId="23" fillId="0" borderId="12" xfId="0" applyNumberFormat="1" applyFont="1" applyFill="1" applyBorder="1" applyAlignment="1" applyProtection="1">
      <alignment/>
      <protection/>
    </xf>
    <xf numFmtId="172" fontId="23" fillId="0" borderId="17" xfId="42" applyNumberFormat="1" applyFont="1" applyFill="1" applyBorder="1" applyAlignment="1" applyProtection="1">
      <alignment/>
      <protection/>
    </xf>
    <xf numFmtId="172" fontId="23" fillId="0" borderId="18" xfId="42" applyNumberFormat="1" applyFont="1" applyFill="1" applyBorder="1" applyAlignment="1" applyProtection="1">
      <alignment/>
      <protection/>
    </xf>
    <xf numFmtId="172" fontId="23" fillId="0" borderId="12" xfId="42" applyNumberFormat="1" applyFont="1" applyFill="1" applyBorder="1" applyAlignment="1" applyProtection="1">
      <alignment/>
      <protection/>
    </xf>
    <xf numFmtId="172" fontId="21" fillId="0" borderId="19" xfId="0" applyNumberFormat="1" applyFont="1" applyFill="1" applyBorder="1" applyAlignment="1" applyProtection="1">
      <alignment/>
      <protection/>
    </xf>
    <xf numFmtId="172" fontId="21" fillId="0" borderId="20" xfId="0" applyNumberFormat="1" applyFont="1" applyFill="1" applyBorder="1" applyAlignment="1" applyProtection="1">
      <alignment/>
      <protection/>
    </xf>
    <xf numFmtId="172" fontId="21" fillId="0" borderId="15" xfId="0" applyNumberFormat="1" applyFont="1" applyFill="1" applyBorder="1" applyAlignment="1" applyProtection="1">
      <alignment/>
      <protection/>
    </xf>
    <xf numFmtId="172" fontId="23" fillId="0" borderId="21" xfId="0" applyNumberFormat="1" applyFont="1" applyFill="1" applyBorder="1" applyAlignment="1" applyProtection="1">
      <alignment/>
      <protection/>
    </xf>
    <xf numFmtId="172" fontId="23" fillId="0" borderId="21" xfId="42" applyNumberFormat="1" applyFont="1" applyFill="1" applyBorder="1" applyAlignment="1" applyProtection="1">
      <alignment/>
      <protection/>
    </xf>
    <xf numFmtId="172" fontId="21" fillId="0" borderId="21" xfId="0" applyNumberFormat="1" applyFont="1" applyFill="1" applyBorder="1" applyAlignment="1" applyProtection="1">
      <alignment/>
      <protection/>
    </xf>
    <xf numFmtId="172" fontId="21" fillId="0" borderId="22" xfId="0" applyNumberFormat="1" applyFont="1" applyFill="1" applyBorder="1" applyAlignment="1" applyProtection="1">
      <alignment/>
      <protection/>
    </xf>
    <xf numFmtId="0" fontId="20" fillId="0" borderId="23" xfId="0" applyFont="1" applyBorder="1" applyAlignment="1" applyProtection="1">
      <alignment horizontal="left"/>
      <protection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  <xf numFmtId="0" fontId="21" fillId="0" borderId="26" xfId="0" applyFont="1" applyFill="1" applyBorder="1" applyAlignment="1" applyProtection="1">
      <alignment horizontal="center" vertical="center" wrapText="1"/>
      <protection/>
    </xf>
    <xf numFmtId="0" fontId="21" fillId="0" borderId="27" xfId="0" applyFont="1" applyFill="1" applyBorder="1" applyAlignment="1" applyProtection="1">
      <alignment horizontal="center" vertical="center" wrapText="1"/>
      <protection/>
    </xf>
    <xf numFmtId="0" fontId="21" fillId="0" borderId="27" xfId="0" applyFont="1" applyFill="1" applyBorder="1" applyAlignment="1" applyProtection="1">
      <alignment horizontal="center" vertical="center"/>
      <protection/>
    </xf>
    <xf numFmtId="0" fontId="21" fillId="0" borderId="28" xfId="0" applyFont="1" applyFill="1" applyBorder="1" applyAlignment="1" applyProtection="1">
      <alignment horizontal="center" vertical="center"/>
      <protection/>
    </xf>
    <xf numFmtId="0" fontId="21" fillId="0" borderId="29" xfId="0" applyFont="1" applyFill="1" applyBorder="1" applyAlignment="1" applyProtection="1">
      <alignment horizontal="left" vertical="center"/>
      <protection/>
    </xf>
    <xf numFmtId="0" fontId="21" fillId="0" borderId="30" xfId="0" applyFont="1" applyFill="1" applyBorder="1" applyAlignment="1" applyProtection="1">
      <alignment horizontal="center" vertical="center"/>
      <protection/>
    </xf>
    <xf numFmtId="0" fontId="21" fillId="0" borderId="31" xfId="0" applyFont="1" applyFill="1" applyBorder="1" applyAlignment="1" applyProtection="1">
      <alignment horizontal="center" vertical="center" wrapText="1"/>
      <protection/>
    </xf>
    <xf numFmtId="0" fontId="21" fillId="0" borderId="32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0" fontId="21" fillId="0" borderId="33" xfId="0" applyFont="1" applyFill="1" applyBorder="1" applyAlignment="1" applyProtection="1">
      <alignment horizontal="center" vertical="center" wrapText="1"/>
      <protection/>
    </xf>
    <xf numFmtId="0" fontId="22" fillId="0" borderId="11" xfId="0" applyNumberFormat="1" applyFont="1" applyBorder="1" applyAlignment="1" applyProtection="1">
      <alignment/>
      <protection/>
    </xf>
    <xf numFmtId="172" fontId="21" fillId="0" borderId="34" xfId="0" applyNumberFormat="1" applyFont="1" applyBorder="1" applyAlignment="1" applyProtection="1">
      <alignment horizontal="center"/>
      <protection/>
    </xf>
    <xf numFmtId="172" fontId="21" fillId="0" borderId="24" xfId="0" applyNumberFormat="1" applyFont="1" applyBorder="1" applyAlignment="1" applyProtection="1">
      <alignment horizontal="center"/>
      <protection/>
    </xf>
    <xf numFmtId="172" fontId="21" fillId="0" borderId="10" xfId="0" applyNumberFormat="1" applyFont="1" applyBorder="1" applyAlignment="1" applyProtection="1">
      <alignment horizontal="center"/>
      <protection/>
    </xf>
    <xf numFmtId="170" fontId="21" fillId="0" borderId="10" xfId="0" applyNumberFormat="1" applyFont="1" applyBorder="1" applyAlignment="1" applyProtection="1">
      <alignment horizontal="center"/>
      <protection/>
    </xf>
    <xf numFmtId="172" fontId="21" fillId="0" borderId="35" xfId="0" applyNumberFormat="1" applyFont="1" applyBorder="1" applyAlignment="1" applyProtection="1">
      <alignment horizontal="center"/>
      <protection/>
    </xf>
    <xf numFmtId="172" fontId="21" fillId="0" borderId="33" xfId="0" applyNumberFormat="1" applyFont="1" applyFill="1" applyBorder="1" applyAlignment="1" applyProtection="1">
      <alignment/>
      <protection/>
    </xf>
    <xf numFmtId="172" fontId="21" fillId="0" borderId="32" xfId="0" applyNumberFormat="1" applyFont="1" applyFill="1" applyBorder="1" applyAlignment="1" applyProtection="1">
      <alignment/>
      <protection/>
    </xf>
    <xf numFmtId="172" fontId="21" fillId="0" borderId="14" xfId="0" applyNumberFormat="1" applyFont="1" applyFill="1" applyBorder="1" applyAlignment="1" applyProtection="1">
      <alignment/>
      <protection/>
    </xf>
    <xf numFmtId="170" fontId="21" fillId="0" borderId="14" xfId="0" applyNumberFormat="1" applyFont="1" applyFill="1" applyBorder="1" applyAlignment="1" applyProtection="1">
      <alignment/>
      <protection/>
    </xf>
    <xf numFmtId="172" fontId="21" fillId="0" borderId="36" xfId="0" applyNumberFormat="1" applyFont="1" applyFill="1" applyBorder="1" applyAlignment="1" applyProtection="1">
      <alignment/>
      <protection/>
    </xf>
    <xf numFmtId="0" fontId="22" fillId="0" borderId="11" xfId="0" applyFont="1" applyBorder="1" applyAlignment="1" applyProtection="1">
      <alignment/>
      <protection/>
    </xf>
    <xf numFmtId="0" fontId="23" fillId="0" borderId="11" xfId="0" applyFont="1" applyBorder="1" applyAlignment="1" applyProtection="1">
      <alignment horizontal="left" indent="2"/>
      <protection/>
    </xf>
    <xf numFmtId="0" fontId="23" fillId="0" borderId="11" xfId="0" applyFont="1" applyFill="1" applyBorder="1" applyAlignment="1" applyProtection="1">
      <alignment horizontal="left" indent="2"/>
      <protection/>
    </xf>
    <xf numFmtId="0" fontId="21" fillId="0" borderId="11" xfId="0" applyFont="1" applyFill="1" applyBorder="1" applyAlignment="1" applyProtection="1">
      <alignment horizontal="left" indent="1"/>
      <protection/>
    </xf>
    <xf numFmtId="0" fontId="21" fillId="0" borderId="11" xfId="0" applyFont="1" applyBorder="1" applyAlignment="1" applyProtection="1">
      <alignment horizontal="left" indent="1"/>
      <protection/>
    </xf>
    <xf numFmtId="0" fontId="21" fillId="0" borderId="13" xfId="0" applyFont="1" applyBorder="1" applyAlignment="1" applyProtection="1">
      <alignment/>
      <protection/>
    </xf>
    <xf numFmtId="172" fontId="21" fillId="0" borderId="33" xfId="0" applyNumberFormat="1" applyFont="1" applyBorder="1" applyAlignment="1" applyProtection="1">
      <alignment/>
      <protection/>
    </xf>
    <xf numFmtId="172" fontId="21" fillId="0" borderId="32" xfId="0" applyNumberFormat="1" applyFont="1" applyBorder="1" applyAlignment="1" applyProtection="1">
      <alignment/>
      <protection/>
    </xf>
    <xf numFmtId="172" fontId="21" fillId="0" borderId="14" xfId="0" applyNumberFormat="1" applyFont="1" applyBorder="1" applyAlignment="1" applyProtection="1">
      <alignment/>
      <protection/>
    </xf>
    <xf numFmtId="170" fontId="21" fillId="0" borderId="14" xfId="0" applyNumberFormat="1" applyFont="1" applyBorder="1" applyAlignment="1" applyProtection="1">
      <alignment/>
      <protection/>
    </xf>
    <xf numFmtId="172" fontId="21" fillId="0" borderId="36" xfId="0" applyNumberFormat="1" applyFont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27" fillId="0" borderId="0" xfId="0" applyFont="1" applyBorder="1" applyAlignment="1" applyProtection="1" quotePrefix="1">
      <alignment horizontal="left"/>
      <protection/>
    </xf>
    <xf numFmtId="0" fontId="23" fillId="0" borderId="0" xfId="0" applyFont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92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2.7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2.7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26267959</v>
      </c>
      <c r="F5" s="18">
        <f t="shared" si="0"/>
        <v>26267959</v>
      </c>
      <c r="G5" s="18">
        <f t="shared" si="0"/>
        <v>29600</v>
      </c>
      <c r="H5" s="18">
        <f t="shared" si="0"/>
        <v>0</v>
      </c>
      <c r="I5" s="18">
        <f t="shared" si="0"/>
        <v>0</v>
      </c>
      <c r="J5" s="18">
        <f t="shared" si="0"/>
        <v>29600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29600</v>
      </c>
      <c r="X5" s="18">
        <f t="shared" si="0"/>
        <v>6679491</v>
      </c>
      <c r="Y5" s="18">
        <f t="shared" si="0"/>
        <v>-6649891</v>
      </c>
      <c r="Z5" s="4">
        <f>+IF(X5&lt;&gt;0,+(Y5/X5)*100,0)</f>
        <v>-99.55685246076385</v>
      </c>
      <c r="AA5" s="16">
        <f>SUM(AA6:AA8)</f>
        <v>26267959</v>
      </c>
    </row>
    <row r="6" spans="1:27" ht="12.75">
      <c r="A6" s="5" t="s">
        <v>32</v>
      </c>
      <c r="B6" s="3"/>
      <c r="C6" s="19"/>
      <c r="D6" s="19"/>
      <c r="E6" s="20">
        <v>150000</v>
      </c>
      <c r="F6" s="21">
        <v>150000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>
        <v>150000</v>
      </c>
      <c r="Y6" s="21">
        <v>-150000</v>
      </c>
      <c r="Z6" s="6">
        <v>-100</v>
      </c>
      <c r="AA6" s="28">
        <v>150000</v>
      </c>
    </row>
    <row r="7" spans="1:27" ht="12.75">
      <c r="A7" s="5" t="s">
        <v>33</v>
      </c>
      <c r="B7" s="3"/>
      <c r="C7" s="22"/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/>
    </row>
    <row r="8" spans="1:27" ht="12.75">
      <c r="A8" s="5" t="s">
        <v>34</v>
      </c>
      <c r="B8" s="3"/>
      <c r="C8" s="19"/>
      <c r="D8" s="19"/>
      <c r="E8" s="20">
        <v>26117959</v>
      </c>
      <c r="F8" s="21">
        <v>26117959</v>
      </c>
      <c r="G8" s="21">
        <v>29600</v>
      </c>
      <c r="H8" s="21"/>
      <c r="I8" s="21"/>
      <c r="J8" s="21">
        <v>29600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29600</v>
      </c>
      <c r="X8" s="21">
        <v>6529491</v>
      </c>
      <c r="Y8" s="21">
        <v>-6499891</v>
      </c>
      <c r="Z8" s="6">
        <v>-99.55</v>
      </c>
      <c r="AA8" s="28">
        <v>26117959</v>
      </c>
    </row>
    <row r="9" spans="1:27" ht="12.7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7361900</v>
      </c>
      <c r="F9" s="18">
        <f t="shared" si="1"/>
        <v>7361900</v>
      </c>
      <c r="G9" s="18">
        <f t="shared" si="1"/>
        <v>956873</v>
      </c>
      <c r="H9" s="18">
        <f t="shared" si="1"/>
        <v>0</v>
      </c>
      <c r="I9" s="18">
        <f t="shared" si="1"/>
        <v>4169188</v>
      </c>
      <c r="J9" s="18">
        <f t="shared" si="1"/>
        <v>5126061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5126061</v>
      </c>
      <c r="X9" s="18">
        <f t="shared" si="1"/>
        <v>0</v>
      </c>
      <c r="Y9" s="18">
        <f t="shared" si="1"/>
        <v>5126061</v>
      </c>
      <c r="Z9" s="4">
        <f>+IF(X9&lt;&gt;0,+(Y9/X9)*100,0)</f>
        <v>0</v>
      </c>
      <c r="AA9" s="30">
        <f>SUM(AA10:AA14)</f>
        <v>7361900</v>
      </c>
    </row>
    <row r="10" spans="1:27" ht="12.75">
      <c r="A10" s="5" t="s">
        <v>36</v>
      </c>
      <c r="B10" s="3"/>
      <c r="C10" s="19"/>
      <c r="D10" s="19"/>
      <c r="E10" s="20"/>
      <c r="F10" s="21"/>
      <c r="G10" s="21">
        <v>956873</v>
      </c>
      <c r="H10" s="21"/>
      <c r="I10" s="21">
        <v>4169188</v>
      </c>
      <c r="J10" s="21">
        <v>5126061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>
        <v>5126061</v>
      </c>
      <c r="X10" s="21"/>
      <c r="Y10" s="21">
        <v>5126061</v>
      </c>
      <c r="Z10" s="6"/>
      <c r="AA10" s="28"/>
    </row>
    <row r="11" spans="1:27" ht="12.75">
      <c r="A11" s="5" t="s">
        <v>37</v>
      </c>
      <c r="B11" s="3"/>
      <c r="C11" s="19"/>
      <c r="D11" s="19"/>
      <c r="E11" s="20">
        <v>7361900</v>
      </c>
      <c r="F11" s="21">
        <v>7361900</v>
      </c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>
        <v>7361900</v>
      </c>
    </row>
    <row r="12" spans="1:27" ht="12.7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24124666</v>
      </c>
      <c r="F15" s="18">
        <f t="shared" si="2"/>
        <v>24124666</v>
      </c>
      <c r="G15" s="18">
        <f t="shared" si="2"/>
        <v>535344</v>
      </c>
      <c r="H15" s="18">
        <f t="shared" si="2"/>
        <v>4621269</v>
      </c>
      <c r="I15" s="18">
        <f t="shared" si="2"/>
        <v>14019388</v>
      </c>
      <c r="J15" s="18">
        <f t="shared" si="2"/>
        <v>19176001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19176001</v>
      </c>
      <c r="X15" s="18">
        <f t="shared" si="2"/>
        <v>0</v>
      </c>
      <c r="Y15" s="18">
        <f t="shared" si="2"/>
        <v>19176001</v>
      </c>
      <c r="Z15" s="4">
        <f>+IF(X15&lt;&gt;0,+(Y15/X15)*100,0)</f>
        <v>0</v>
      </c>
      <c r="AA15" s="30">
        <f>SUM(AA16:AA18)</f>
        <v>24124666</v>
      </c>
    </row>
    <row r="16" spans="1:27" ht="12.7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2.75">
      <c r="A17" s="5" t="s">
        <v>43</v>
      </c>
      <c r="B17" s="3"/>
      <c r="C17" s="19"/>
      <c r="D17" s="19"/>
      <c r="E17" s="20">
        <v>24124666</v>
      </c>
      <c r="F17" s="21">
        <v>24124666</v>
      </c>
      <c r="G17" s="21">
        <v>535344</v>
      </c>
      <c r="H17" s="21">
        <v>4621269</v>
      </c>
      <c r="I17" s="21">
        <v>14019388</v>
      </c>
      <c r="J17" s="21">
        <v>19176001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19176001</v>
      </c>
      <c r="X17" s="21"/>
      <c r="Y17" s="21">
        <v>19176001</v>
      </c>
      <c r="Z17" s="6"/>
      <c r="AA17" s="28">
        <v>24124666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72004600</v>
      </c>
      <c r="F19" s="18">
        <f t="shared" si="3"/>
        <v>72004600</v>
      </c>
      <c r="G19" s="18">
        <f t="shared" si="3"/>
        <v>2958440</v>
      </c>
      <c r="H19" s="18">
        <f t="shared" si="3"/>
        <v>4943068</v>
      </c>
      <c r="I19" s="18">
        <f t="shared" si="3"/>
        <v>2628137</v>
      </c>
      <c r="J19" s="18">
        <f t="shared" si="3"/>
        <v>10529645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10529645</v>
      </c>
      <c r="X19" s="18">
        <f t="shared" si="3"/>
        <v>0</v>
      </c>
      <c r="Y19" s="18">
        <f t="shared" si="3"/>
        <v>10529645</v>
      </c>
      <c r="Z19" s="4">
        <f>+IF(X19&lt;&gt;0,+(Y19/X19)*100,0)</f>
        <v>0</v>
      </c>
      <c r="AA19" s="30">
        <f>SUM(AA20:AA23)</f>
        <v>72004600</v>
      </c>
    </row>
    <row r="20" spans="1:27" ht="12.75">
      <c r="A20" s="5" t="s">
        <v>46</v>
      </c>
      <c r="B20" s="3"/>
      <c r="C20" s="19"/>
      <c r="D20" s="19"/>
      <c r="E20" s="20">
        <v>11632000</v>
      </c>
      <c r="F20" s="21">
        <v>11632000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>
        <v>11632000</v>
      </c>
    </row>
    <row r="21" spans="1:27" ht="12.75">
      <c r="A21" s="5" t="s">
        <v>47</v>
      </c>
      <c r="B21" s="3"/>
      <c r="C21" s="19"/>
      <c r="D21" s="19"/>
      <c r="E21" s="20">
        <v>60372600</v>
      </c>
      <c r="F21" s="21">
        <v>60372600</v>
      </c>
      <c r="G21" s="21">
        <v>2958440</v>
      </c>
      <c r="H21" s="21">
        <v>4484276</v>
      </c>
      <c r="I21" s="21">
        <v>2628137</v>
      </c>
      <c r="J21" s="21">
        <v>10070853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>
        <v>10070853</v>
      </c>
      <c r="X21" s="21"/>
      <c r="Y21" s="21">
        <v>10070853</v>
      </c>
      <c r="Z21" s="6"/>
      <c r="AA21" s="28">
        <v>60372600</v>
      </c>
    </row>
    <row r="22" spans="1:27" ht="12.75">
      <c r="A22" s="5" t="s">
        <v>48</v>
      </c>
      <c r="B22" s="3"/>
      <c r="C22" s="22"/>
      <c r="D22" s="22"/>
      <c r="E22" s="23"/>
      <c r="F22" s="24"/>
      <c r="G22" s="24"/>
      <c r="H22" s="24">
        <v>458792</v>
      </c>
      <c r="I22" s="24"/>
      <c r="J22" s="24">
        <v>458792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>
        <v>458792</v>
      </c>
      <c r="X22" s="24"/>
      <c r="Y22" s="24">
        <v>458792</v>
      </c>
      <c r="Z22" s="7"/>
      <c r="AA22" s="29"/>
    </row>
    <row r="23" spans="1:27" ht="12.7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2.75">
      <c r="A24" s="2" t="s">
        <v>50</v>
      </c>
      <c r="B24" s="8"/>
      <c r="C24" s="16"/>
      <c r="D24" s="16"/>
      <c r="E24" s="17">
        <v>30000000</v>
      </c>
      <c r="F24" s="18">
        <v>30000000</v>
      </c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>
        <v>30000000</v>
      </c>
    </row>
    <row r="25" spans="1:27" ht="12.75">
      <c r="A25" s="9" t="s">
        <v>51</v>
      </c>
      <c r="B25" s="10" t="s">
        <v>52</v>
      </c>
      <c r="C25" s="51">
        <f aca="true" t="shared" si="4" ref="C25:Y25">+C5+C9+C15+C19+C24</f>
        <v>0</v>
      </c>
      <c r="D25" s="51">
        <f>+D5+D9+D15+D19+D24</f>
        <v>0</v>
      </c>
      <c r="E25" s="52">
        <f t="shared" si="4"/>
        <v>159759125</v>
      </c>
      <c r="F25" s="53">
        <f t="shared" si="4"/>
        <v>159759125</v>
      </c>
      <c r="G25" s="53">
        <f t="shared" si="4"/>
        <v>4480257</v>
      </c>
      <c r="H25" s="53">
        <f t="shared" si="4"/>
        <v>9564337</v>
      </c>
      <c r="I25" s="53">
        <f t="shared" si="4"/>
        <v>20816713</v>
      </c>
      <c r="J25" s="53">
        <f t="shared" si="4"/>
        <v>34861307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34861307</v>
      </c>
      <c r="X25" s="53">
        <f t="shared" si="4"/>
        <v>6679491</v>
      </c>
      <c r="Y25" s="53">
        <f t="shared" si="4"/>
        <v>28181816</v>
      </c>
      <c r="Z25" s="54">
        <f>+IF(X25&lt;&gt;0,+(Y25/X25)*100,0)</f>
        <v>421.91562201371335</v>
      </c>
      <c r="AA25" s="55">
        <f>+AA5+AA9+AA15+AA19+AA24</f>
        <v>159759125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7" t="s">
        <v>54</v>
      </c>
      <c r="B28" s="3"/>
      <c r="C28" s="19"/>
      <c r="D28" s="19"/>
      <c r="E28" s="20">
        <v>101359166</v>
      </c>
      <c r="F28" s="21">
        <v>101359166</v>
      </c>
      <c r="G28" s="21">
        <v>4450657</v>
      </c>
      <c r="H28" s="21">
        <v>9564337</v>
      </c>
      <c r="I28" s="21">
        <v>8305050</v>
      </c>
      <c r="J28" s="21">
        <v>22320044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22320044</v>
      </c>
      <c r="X28" s="21">
        <v>40543666</v>
      </c>
      <c r="Y28" s="21">
        <v>-18223622</v>
      </c>
      <c r="Z28" s="6">
        <v>-44.95</v>
      </c>
      <c r="AA28" s="19">
        <v>101359166</v>
      </c>
    </row>
    <row r="29" spans="1:27" ht="12.75">
      <c r="A29" s="57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9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101359166</v>
      </c>
      <c r="F32" s="27">
        <f t="shared" si="5"/>
        <v>101359166</v>
      </c>
      <c r="G32" s="27">
        <f t="shared" si="5"/>
        <v>4450657</v>
      </c>
      <c r="H32" s="27">
        <f t="shared" si="5"/>
        <v>9564337</v>
      </c>
      <c r="I32" s="27">
        <f t="shared" si="5"/>
        <v>8305050</v>
      </c>
      <c r="J32" s="27">
        <f t="shared" si="5"/>
        <v>22320044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22320044</v>
      </c>
      <c r="X32" s="27">
        <f t="shared" si="5"/>
        <v>40543666</v>
      </c>
      <c r="Y32" s="27">
        <f t="shared" si="5"/>
        <v>-18223622</v>
      </c>
      <c r="Z32" s="13">
        <f>+IF(X32&lt;&gt;0,+(Y32/X32)*100,0)</f>
        <v>-44.94813567179643</v>
      </c>
      <c r="AA32" s="31">
        <f>SUM(AA28:AA31)</f>
        <v>101359166</v>
      </c>
    </row>
    <row r="33" spans="1:27" ht="12.7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60" t="s">
        <v>63</v>
      </c>
      <c r="B35" s="3"/>
      <c r="C35" s="19"/>
      <c r="D35" s="19"/>
      <c r="E35" s="20">
        <v>58399959</v>
      </c>
      <c r="F35" s="21">
        <v>58399959</v>
      </c>
      <c r="G35" s="21">
        <v>29600</v>
      </c>
      <c r="H35" s="21"/>
      <c r="I35" s="21">
        <v>12511663</v>
      </c>
      <c r="J35" s="21">
        <v>12541263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12541263</v>
      </c>
      <c r="X35" s="21">
        <v>58400000</v>
      </c>
      <c r="Y35" s="21">
        <v>-45858737</v>
      </c>
      <c r="Z35" s="6">
        <v>-78.53</v>
      </c>
      <c r="AA35" s="28">
        <v>58399959</v>
      </c>
    </row>
    <row r="36" spans="1:27" ht="12.75">
      <c r="A36" s="61" t="s">
        <v>64</v>
      </c>
      <c r="B36" s="10"/>
      <c r="C36" s="62">
        <f aca="true" t="shared" si="6" ref="C36:Y36">SUM(C32:C35)</f>
        <v>0</v>
      </c>
      <c r="D36" s="62">
        <f>SUM(D32:D35)</f>
        <v>0</v>
      </c>
      <c r="E36" s="63">
        <f t="shared" si="6"/>
        <v>159759125</v>
      </c>
      <c r="F36" s="64">
        <f t="shared" si="6"/>
        <v>159759125</v>
      </c>
      <c r="G36" s="64">
        <f t="shared" si="6"/>
        <v>4480257</v>
      </c>
      <c r="H36" s="64">
        <f t="shared" si="6"/>
        <v>9564337</v>
      </c>
      <c r="I36" s="64">
        <f t="shared" si="6"/>
        <v>20816713</v>
      </c>
      <c r="J36" s="64">
        <f t="shared" si="6"/>
        <v>34861307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34861307</v>
      </c>
      <c r="X36" s="64">
        <f t="shared" si="6"/>
        <v>98943666</v>
      </c>
      <c r="Y36" s="64">
        <f t="shared" si="6"/>
        <v>-64082359</v>
      </c>
      <c r="Z36" s="65">
        <f>+IF(X36&lt;&gt;0,+(Y36/X36)*100,0)</f>
        <v>-64.76650966217484</v>
      </c>
      <c r="AA36" s="66">
        <f>SUM(AA32:AA35)</f>
        <v>159759125</v>
      </c>
    </row>
    <row r="37" spans="1:27" ht="12.75">
      <c r="A37" s="14" t="s">
        <v>88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2.75">
      <c r="A38" s="68" t="s">
        <v>89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2.75">
      <c r="A39" s="15" t="s">
        <v>90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2.75">
      <c r="A40" s="15" t="s">
        <v>91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2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73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92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2.7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2.7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0</v>
      </c>
      <c r="F5" s="18">
        <f t="shared" si="0"/>
        <v>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0</v>
      </c>
      <c r="X5" s="18">
        <f t="shared" si="0"/>
        <v>0</v>
      </c>
      <c r="Y5" s="18">
        <f t="shared" si="0"/>
        <v>0</v>
      </c>
      <c r="Z5" s="4">
        <f>+IF(X5&lt;&gt;0,+(Y5/X5)*100,0)</f>
        <v>0</v>
      </c>
      <c r="AA5" s="16">
        <f>SUM(AA6:AA8)</f>
        <v>0</v>
      </c>
    </row>
    <row r="6" spans="1:27" ht="12.7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2.75">
      <c r="A7" s="5" t="s">
        <v>33</v>
      </c>
      <c r="B7" s="3"/>
      <c r="C7" s="22"/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/>
    </row>
    <row r="8" spans="1:27" ht="12.7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2.7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0</v>
      </c>
      <c r="F9" s="18">
        <f t="shared" si="1"/>
        <v>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0</v>
      </c>
      <c r="Y9" s="18">
        <f t="shared" si="1"/>
        <v>0</v>
      </c>
      <c r="Z9" s="4">
        <f>+IF(X9&lt;&gt;0,+(Y9/X9)*100,0)</f>
        <v>0</v>
      </c>
      <c r="AA9" s="30">
        <f>SUM(AA10:AA14)</f>
        <v>0</v>
      </c>
    </row>
    <row r="10" spans="1:27" ht="12.75">
      <c r="A10" s="5" t="s">
        <v>36</v>
      </c>
      <c r="B10" s="3"/>
      <c r="C10" s="19"/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2.7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2.7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34875000</v>
      </c>
      <c r="F15" s="18">
        <f t="shared" si="2"/>
        <v>34875000</v>
      </c>
      <c r="G15" s="18">
        <f t="shared" si="2"/>
        <v>0</v>
      </c>
      <c r="H15" s="18">
        <f t="shared" si="2"/>
        <v>1681152</v>
      </c>
      <c r="I15" s="18">
        <f t="shared" si="2"/>
        <v>6920431</v>
      </c>
      <c r="J15" s="18">
        <f t="shared" si="2"/>
        <v>8601583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8601583</v>
      </c>
      <c r="X15" s="18">
        <f t="shared" si="2"/>
        <v>9093000</v>
      </c>
      <c r="Y15" s="18">
        <f t="shared" si="2"/>
        <v>-491417</v>
      </c>
      <c r="Z15" s="4">
        <f>+IF(X15&lt;&gt;0,+(Y15/X15)*100,0)</f>
        <v>-5.404344000879798</v>
      </c>
      <c r="AA15" s="30">
        <f>SUM(AA16:AA18)</f>
        <v>34875000</v>
      </c>
    </row>
    <row r="16" spans="1:27" ht="12.7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2.75">
      <c r="A17" s="5" t="s">
        <v>43</v>
      </c>
      <c r="B17" s="3"/>
      <c r="C17" s="19"/>
      <c r="D17" s="19"/>
      <c r="E17" s="20">
        <v>34875000</v>
      </c>
      <c r="F17" s="21">
        <v>34875000</v>
      </c>
      <c r="G17" s="21"/>
      <c r="H17" s="21">
        <v>1681152</v>
      </c>
      <c r="I17" s="21">
        <v>6920431</v>
      </c>
      <c r="J17" s="21">
        <v>8601583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8601583</v>
      </c>
      <c r="X17" s="21">
        <v>9093000</v>
      </c>
      <c r="Y17" s="21">
        <v>-491417</v>
      </c>
      <c r="Z17" s="6">
        <v>-5.4</v>
      </c>
      <c r="AA17" s="28">
        <v>34875000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5000000</v>
      </c>
      <c r="F19" s="18">
        <f t="shared" si="3"/>
        <v>5000000</v>
      </c>
      <c r="G19" s="18">
        <f t="shared" si="3"/>
        <v>0</v>
      </c>
      <c r="H19" s="18">
        <f t="shared" si="3"/>
        <v>50885</v>
      </c>
      <c r="I19" s="18">
        <f t="shared" si="3"/>
        <v>1230301</v>
      </c>
      <c r="J19" s="18">
        <f t="shared" si="3"/>
        <v>1281186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1281186</v>
      </c>
      <c r="X19" s="18">
        <f t="shared" si="3"/>
        <v>1251000</v>
      </c>
      <c r="Y19" s="18">
        <f t="shared" si="3"/>
        <v>30186</v>
      </c>
      <c r="Z19" s="4">
        <f>+IF(X19&lt;&gt;0,+(Y19/X19)*100,0)</f>
        <v>2.4129496402877697</v>
      </c>
      <c r="AA19" s="30">
        <f>SUM(AA20:AA23)</f>
        <v>5000000</v>
      </c>
    </row>
    <row r="20" spans="1:27" ht="12.75">
      <c r="A20" s="5" t="s">
        <v>46</v>
      </c>
      <c r="B20" s="3"/>
      <c r="C20" s="19"/>
      <c r="D20" s="19"/>
      <c r="E20" s="20">
        <v>5000000</v>
      </c>
      <c r="F20" s="21">
        <v>5000000</v>
      </c>
      <c r="G20" s="21"/>
      <c r="H20" s="21">
        <v>50885</v>
      </c>
      <c r="I20" s="21">
        <v>1230301</v>
      </c>
      <c r="J20" s="21">
        <v>1281186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>
        <v>1281186</v>
      </c>
      <c r="X20" s="21">
        <v>1251000</v>
      </c>
      <c r="Y20" s="21">
        <v>30186</v>
      </c>
      <c r="Z20" s="6">
        <v>2.41</v>
      </c>
      <c r="AA20" s="28">
        <v>5000000</v>
      </c>
    </row>
    <row r="21" spans="1:27" ht="12.7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2.7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2.7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1">
        <f aca="true" t="shared" si="4" ref="C25:Y25">+C5+C9+C15+C19+C24</f>
        <v>0</v>
      </c>
      <c r="D25" s="51">
        <f>+D5+D9+D15+D19+D24</f>
        <v>0</v>
      </c>
      <c r="E25" s="52">
        <f t="shared" si="4"/>
        <v>39875000</v>
      </c>
      <c r="F25" s="53">
        <f t="shared" si="4"/>
        <v>39875000</v>
      </c>
      <c r="G25" s="53">
        <f t="shared" si="4"/>
        <v>0</v>
      </c>
      <c r="H25" s="53">
        <f t="shared" si="4"/>
        <v>1732037</v>
      </c>
      <c r="I25" s="53">
        <f t="shared" si="4"/>
        <v>8150732</v>
      </c>
      <c r="J25" s="53">
        <f t="shared" si="4"/>
        <v>9882769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9882769</v>
      </c>
      <c r="X25" s="53">
        <f t="shared" si="4"/>
        <v>10344000</v>
      </c>
      <c r="Y25" s="53">
        <f t="shared" si="4"/>
        <v>-461231</v>
      </c>
      <c r="Z25" s="54">
        <f>+IF(X25&lt;&gt;0,+(Y25/X25)*100,0)</f>
        <v>-4.458923047177107</v>
      </c>
      <c r="AA25" s="55">
        <f>+AA5+AA9+AA15+AA19+AA24</f>
        <v>39875000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7" t="s">
        <v>54</v>
      </c>
      <c r="B28" s="3"/>
      <c r="C28" s="19"/>
      <c r="D28" s="19"/>
      <c r="E28" s="20">
        <v>39875000</v>
      </c>
      <c r="F28" s="21">
        <v>39875000</v>
      </c>
      <c r="G28" s="21"/>
      <c r="H28" s="21">
        <v>1732037</v>
      </c>
      <c r="I28" s="21">
        <v>8150732</v>
      </c>
      <c r="J28" s="21">
        <v>9882769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9882769</v>
      </c>
      <c r="X28" s="21">
        <v>9969000</v>
      </c>
      <c r="Y28" s="21">
        <v>-86231</v>
      </c>
      <c r="Z28" s="6">
        <v>-0.86</v>
      </c>
      <c r="AA28" s="19">
        <v>39875000</v>
      </c>
    </row>
    <row r="29" spans="1:27" ht="12.75">
      <c r="A29" s="57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9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39875000</v>
      </c>
      <c r="F32" s="27">
        <f t="shared" si="5"/>
        <v>39875000</v>
      </c>
      <c r="G32" s="27">
        <f t="shared" si="5"/>
        <v>0</v>
      </c>
      <c r="H32" s="27">
        <f t="shared" si="5"/>
        <v>1732037</v>
      </c>
      <c r="I32" s="27">
        <f t="shared" si="5"/>
        <v>8150732</v>
      </c>
      <c r="J32" s="27">
        <f t="shared" si="5"/>
        <v>9882769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9882769</v>
      </c>
      <c r="X32" s="27">
        <f t="shared" si="5"/>
        <v>9969000</v>
      </c>
      <c r="Y32" s="27">
        <f t="shared" si="5"/>
        <v>-86231</v>
      </c>
      <c r="Z32" s="13">
        <f>+IF(X32&lt;&gt;0,+(Y32/X32)*100,0)</f>
        <v>-0.864991473568061</v>
      </c>
      <c r="AA32" s="31">
        <f>SUM(AA28:AA31)</f>
        <v>39875000</v>
      </c>
    </row>
    <row r="33" spans="1:27" ht="12.7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60" t="s">
        <v>63</v>
      </c>
      <c r="B35" s="3"/>
      <c r="C35" s="19"/>
      <c r="D35" s="19"/>
      <c r="E35" s="20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6"/>
      <c r="AA35" s="28"/>
    </row>
    <row r="36" spans="1:27" ht="12.75">
      <c r="A36" s="61" t="s">
        <v>64</v>
      </c>
      <c r="B36" s="10"/>
      <c r="C36" s="62">
        <f aca="true" t="shared" si="6" ref="C36:Y36">SUM(C32:C35)</f>
        <v>0</v>
      </c>
      <c r="D36" s="62">
        <f>SUM(D32:D35)</f>
        <v>0</v>
      </c>
      <c r="E36" s="63">
        <f t="shared" si="6"/>
        <v>39875000</v>
      </c>
      <c r="F36" s="64">
        <f t="shared" si="6"/>
        <v>39875000</v>
      </c>
      <c r="G36" s="64">
        <f t="shared" si="6"/>
        <v>0</v>
      </c>
      <c r="H36" s="64">
        <f t="shared" si="6"/>
        <v>1732037</v>
      </c>
      <c r="I36" s="64">
        <f t="shared" si="6"/>
        <v>8150732</v>
      </c>
      <c r="J36" s="64">
        <f t="shared" si="6"/>
        <v>9882769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9882769</v>
      </c>
      <c r="X36" s="64">
        <f t="shared" si="6"/>
        <v>9969000</v>
      </c>
      <c r="Y36" s="64">
        <f t="shared" si="6"/>
        <v>-86231</v>
      </c>
      <c r="Z36" s="65">
        <f>+IF(X36&lt;&gt;0,+(Y36/X36)*100,0)</f>
        <v>-0.864991473568061</v>
      </c>
      <c r="AA36" s="66">
        <f>SUM(AA32:AA35)</f>
        <v>39875000</v>
      </c>
    </row>
    <row r="37" spans="1:27" ht="12.75">
      <c r="A37" s="14" t="s">
        <v>88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2.75">
      <c r="A38" s="68" t="s">
        <v>89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2.75">
      <c r="A39" s="15" t="s">
        <v>90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2.75">
      <c r="A40" s="15" t="s">
        <v>91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2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74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92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2.7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2.7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598950</v>
      </c>
      <c r="F5" s="18">
        <f t="shared" si="0"/>
        <v>598950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0</v>
      </c>
      <c r="X5" s="18">
        <f t="shared" si="0"/>
        <v>149739</v>
      </c>
      <c r="Y5" s="18">
        <f t="shared" si="0"/>
        <v>-149739</v>
      </c>
      <c r="Z5" s="4">
        <f>+IF(X5&lt;&gt;0,+(Y5/X5)*100,0)</f>
        <v>-100</v>
      </c>
      <c r="AA5" s="16">
        <f>SUM(AA6:AA8)</f>
        <v>598950</v>
      </c>
    </row>
    <row r="6" spans="1:27" ht="12.7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2.75">
      <c r="A7" s="5" t="s">
        <v>33</v>
      </c>
      <c r="B7" s="3"/>
      <c r="C7" s="22"/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/>
    </row>
    <row r="8" spans="1:27" ht="12.75">
      <c r="A8" s="5" t="s">
        <v>34</v>
      </c>
      <c r="B8" s="3"/>
      <c r="C8" s="19"/>
      <c r="D8" s="19"/>
      <c r="E8" s="20">
        <v>598950</v>
      </c>
      <c r="F8" s="21">
        <v>598950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>
        <v>149739</v>
      </c>
      <c r="Y8" s="21">
        <v>-149739</v>
      </c>
      <c r="Z8" s="6">
        <v>-100</v>
      </c>
      <c r="AA8" s="28">
        <v>598950</v>
      </c>
    </row>
    <row r="9" spans="1:27" ht="12.7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0</v>
      </c>
      <c r="F9" s="18">
        <f t="shared" si="1"/>
        <v>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0</v>
      </c>
      <c r="Y9" s="18">
        <f t="shared" si="1"/>
        <v>0</v>
      </c>
      <c r="Z9" s="4">
        <f>+IF(X9&lt;&gt;0,+(Y9/X9)*100,0)</f>
        <v>0</v>
      </c>
      <c r="AA9" s="30">
        <f>SUM(AA10:AA14)</f>
        <v>0</v>
      </c>
    </row>
    <row r="10" spans="1:27" ht="12.75">
      <c r="A10" s="5" t="s">
        <v>36</v>
      </c>
      <c r="B10" s="3"/>
      <c r="C10" s="19"/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2.7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2.7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32814000</v>
      </c>
      <c r="F15" s="18">
        <f t="shared" si="2"/>
        <v>32814000</v>
      </c>
      <c r="G15" s="18">
        <f t="shared" si="2"/>
        <v>10021655</v>
      </c>
      <c r="H15" s="18">
        <f t="shared" si="2"/>
        <v>2132649</v>
      </c>
      <c r="I15" s="18">
        <f t="shared" si="2"/>
        <v>0</v>
      </c>
      <c r="J15" s="18">
        <f t="shared" si="2"/>
        <v>12154304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12154304</v>
      </c>
      <c r="X15" s="18">
        <f t="shared" si="2"/>
        <v>8578500</v>
      </c>
      <c r="Y15" s="18">
        <f t="shared" si="2"/>
        <v>3575804</v>
      </c>
      <c r="Z15" s="4">
        <f>+IF(X15&lt;&gt;0,+(Y15/X15)*100,0)</f>
        <v>41.683324590546135</v>
      </c>
      <c r="AA15" s="30">
        <f>SUM(AA16:AA18)</f>
        <v>32814000</v>
      </c>
    </row>
    <row r="16" spans="1:27" ht="12.75">
      <c r="A16" s="5" t="s">
        <v>42</v>
      </c>
      <c r="B16" s="3"/>
      <c r="C16" s="19"/>
      <c r="D16" s="19"/>
      <c r="E16" s="20"/>
      <c r="F16" s="21"/>
      <c r="G16" s="21">
        <v>10021655</v>
      </c>
      <c r="H16" s="21">
        <v>2132649</v>
      </c>
      <c r="I16" s="21"/>
      <c r="J16" s="21">
        <v>12154304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>
        <v>12154304</v>
      </c>
      <c r="X16" s="21"/>
      <c r="Y16" s="21">
        <v>12154304</v>
      </c>
      <c r="Z16" s="6"/>
      <c r="AA16" s="28"/>
    </row>
    <row r="17" spans="1:27" ht="12.75">
      <c r="A17" s="5" t="s">
        <v>43</v>
      </c>
      <c r="B17" s="3"/>
      <c r="C17" s="19"/>
      <c r="D17" s="19"/>
      <c r="E17" s="20">
        <v>32814000</v>
      </c>
      <c r="F17" s="21">
        <v>32814000</v>
      </c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>
        <v>8578500</v>
      </c>
      <c r="Y17" s="21">
        <v>-8578500</v>
      </c>
      <c r="Z17" s="6">
        <v>-100</v>
      </c>
      <c r="AA17" s="28">
        <v>32814000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120000</v>
      </c>
      <c r="F19" s="18">
        <f t="shared" si="3"/>
        <v>120000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30000</v>
      </c>
      <c r="Y19" s="18">
        <f t="shared" si="3"/>
        <v>-30000</v>
      </c>
      <c r="Z19" s="4">
        <f>+IF(X19&lt;&gt;0,+(Y19/X19)*100,0)</f>
        <v>-100</v>
      </c>
      <c r="AA19" s="30">
        <f>SUM(AA20:AA23)</f>
        <v>120000</v>
      </c>
    </row>
    <row r="20" spans="1:27" ht="12.7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2.75">
      <c r="A21" s="5" t="s">
        <v>47</v>
      </c>
      <c r="B21" s="3"/>
      <c r="C21" s="19"/>
      <c r="D21" s="19"/>
      <c r="E21" s="20">
        <v>120000</v>
      </c>
      <c r="F21" s="21">
        <v>120000</v>
      </c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>
        <v>30000</v>
      </c>
      <c r="Y21" s="21">
        <v>-30000</v>
      </c>
      <c r="Z21" s="6">
        <v>-100</v>
      </c>
      <c r="AA21" s="28">
        <v>120000</v>
      </c>
    </row>
    <row r="22" spans="1:27" ht="12.7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2.7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1">
        <f aca="true" t="shared" si="4" ref="C25:Y25">+C5+C9+C15+C19+C24</f>
        <v>0</v>
      </c>
      <c r="D25" s="51">
        <f>+D5+D9+D15+D19+D24</f>
        <v>0</v>
      </c>
      <c r="E25" s="52">
        <f t="shared" si="4"/>
        <v>33532950</v>
      </c>
      <c r="F25" s="53">
        <f t="shared" si="4"/>
        <v>33532950</v>
      </c>
      <c r="G25" s="53">
        <f t="shared" si="4"/>
        <v>10021655</v>
      </c>
      <c r="H25" s="53">
        <f t="shared" si="4"/>
        <v>2132649</v>
      </c>
      <c r="I25" s="53">
        <f t="shared" si="4"/>
        <v>0</v>
      </c>
      <c r="J25" s="53">
        <f t="shared" si="4"/>
        <v>12154304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12154304</v>
      </c>
      <c r="X25" s="53">
        <f t="shared" si="4"/>
        <v>8758239</v>
      </c>
      <c r="Y25" s="53">
        <f t="shared" si="4"/>
        <v>3396065</v>
      </c>
      <c r="Z25" s="54">
        <f>+IF(X25&lt;&gt;0,+(Y25/X25)*100,0)</f>
        <v>38.77566026686415</v>
      </c>
      <c r="AA25" s="55">
        <f>+AA5+AA9+AA15+AA19+AA24</f>
        <v>33532950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7" t="s">
        <v>54</v>
      </c>
      <c r="B28" s="3"/>
      <c r="C28" s="19"/>
      <c r="D28" s="19"/>
      <c r="E28" s="20">
        <v>31914000</v>
      </c>
      <c r="F28" s="21">
        <v>31914000</v>
      </c>
      <c r="G28" s="21">
        <v>10021655</v>
      </c>
      <c r="H28" s="21">
        <v>2132649</v>
      </c>
      <c r="I28" s="21"/>
      <c r="J28" s="21">
        <v>12154304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12154304</v>
      </c>
      <c r="X28" s="21">
        <v>7978500</v>
      </c>
      <c r="Y28" s="21">
        <v>4175804</v>
      </c>
      <c r="Z28" s="6">
        <v>52.34</v>
      </c>
      <c r="AA28" s="19">
        <v>31914000</v>
      </c>
    </row>
    <row r="29" spans="1:27" ht="12.75">
      <c r="A29" s="57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9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31914000</v>
      </c>
      <c r="F32" s="27">
        <f t="shared" si="5"/>
        <v>31914000</v>
      </c>
      <c r="G32" s="27">
        <f t="shared" si="5"/>
        <v>10021655</v>
      </c>
      <c r="H32" s="27">
        <f t="shared" si="5"/>
        <v>2132649</v>
      </c>
      <c r="I32" s="27">
        <f t="shared" si="5"/>
        <v>0</v>
      </c>
      <c r="J32" s="27">
        <f t="shared" si="5"/>
        <v>12154304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12154304</v>
      </c>
      <c r="X32" s="27">
        <f t="shared" si="5"/>
        <v>7978500</v>
      </c>
      <c r="Y32" s="27">
        <f t="shared" si="5"/>
        <v>4175804</v>
      </c>
      <c r="Z32" s="13">
        <f>+IF(X32&lt;&gt;0,+(Y32/X32)*100,0)</f>
        <v>52.33820893651689</v>
      </c>
      <c r="AA32" s="31">
        <f>SUM(AA28:AA31)</f>
        <v>31914000</v>
      </c>
    </row>
    <row r="33" spans="1:27" ht="12.7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60" t="s">
        <v>63</v>
      </c>
      <c r="B35" s="3"/>
      <c r="C35" s="19"/>
      <c r="D35" s="19"/>
      <c r="E35" s="20">
        <v>1618950</v>
      </c>
      <c r="F35" s="21">
        <v>1618950</v>
      </c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>
        <v>404739</v>
      </c>
      <c r="Y35" s="21">
        <v>-404739</v>
      </c>
      <c r="Z35" s="6">
        <v>-100</v>
      </c>
      <c r="AA35" s="28">
        <v>1618950</v>
      </c>
    </row>
    <row r="36" spans="1:27" ht="12.75">
      <c r="A36" s="61" t="s">
        <v>64</v>
      </c>
      <c r="B36" s="10"/>
      <c r="C36" s="62">
        <f aca="true" t="shared" si="6" ref="C36:Y36">SUM(C32:C35)</f>
        <v>0</v>
      </c>
      <c r="D36" s="62">
        <f>SUM(D32:D35)</f>
        <v>0</v>
      </c>
      <c r="E36" s="63">
        <f t="shared" si="6"/>
        <v>33532950</v>
      </c>
      <c r="F36" s="64">
        <f t="shared" si="6"/>
        <v>33532950</v>
      </c>
      <c r="G36" s="64">
        <f t="shared" si="6"/>
        <v>10021655</v>
      </c>
      <c r="H36" s="64">
        <f t="shared" si="6"/>
        <v>2132649</v>
      </c>
      <c r="I36" s="64">
        <f t="shared" si="6"/>
        <v>0</v>
      </c>
      <c r="J36" s="64">
        <f t="shared" si="6"/>
        <v>12154304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12154304</v>
      </c>
      <c r="X36" s="64">
        <f t="shared" si="6"/>
        <v>8383239</v>
      </c>
      <c r="Y36" s="64">
        <f t="shared" si="6"/>
        <v>3771065</v>
      </c>
      <c r="Z36" s="65">
        <f>+IF(X36&lt;&gt;0,+(Y36/X36)*100,0)</f>
        <v>44.983388878689965</v>
      </c>
      <c r="AA36" s="66">
        <f>SUM(AA32:AA35)</f>
        <v>33532950</v>
      </c>
    </row>
    <row r="37" spans="1:27" ht="12.75">
      <c r="A37" s="14" t="s">
        <v>88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2.75">
      <c r="A38" s="68" t="s">
        <v>89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2.75">
      <c r="A39" s="15" t="s">
        <v>90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2.75">
      <c r="A40" s="15" t="s">
        <v>91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2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75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92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2.7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2.7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1000000</v>
      </c>
      <c r="F5" s="18">
        <f t="shared" si="0"/>
        <v>1000000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0</v>
      </c>
      <c r="X5" s="18">
        <f t="shared" si="0"/>
        <v>249999</v>
      </c>
      <c r="Y5" s="18">
        <f t="shared" si="0"/>
        <v>-249999</v>
      </c>
      <c r="Z5" s="4">
        <f>+IF(X5&lt;&gt;0,+(Y5/X5)*100,0)</f>
        <v>-100</v>
      </c>
      <c r="AA5" s="16">
        <f>SUM(AA6:AA8)</f>
        <v>1000000</v>
      </c>
    </row>
    <row r="6" spans="1:27" ht="12.7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2.75">
      <c r="A7" s="5" t="s">
        <v>33</v>
      </c>
      <c r="B7" s="3"/>
      <c r="C7" s="22"/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/>
    </row>
    <row r="8" spans="1:27" ht="12.75">
      <c r="A8" s="5" t="s">
        <v>34</v>
      </c>
      <c r="B8" s="3"/>
      <c r="C8" s="19"/>
      <c r="D8" s="19"/>
      <c r="E8" s="20">
        <v>1000000</v>
      </c>
      <c r="F8" s="21">
        <v>1000000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>
        <v>249999</v>
      </c>
      <c r="Y8" s="21">
        <v>-249999</v>
      </c>
      <c r="Z8" s="6">
        <v>-100</v>
      </c>
      <c r="AA8" s="28">
        <v>1000000</v>
      </c>
    </row>
    <row r="9" spans="1:27" ht="12.7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0</v>
      </c>
      <c r="F9" s="18">
        <f t="shared" si="1"/>
        <v>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0</v>
      </c>
      <c r="Y9" s="18">
        <f t="shared" si="1"/>
        <v>0</v>
      </c>
      <c r="Z9" s="4">
        <f>+IF(X9&lt;&gt;0,+(Y9/X9)*100,0)</f>
        <v>0</v>
      </c>
      <c r="AA9" s="30">
        <f>SUM(AA10:AA14)</f>
        <v>0</v>
      </c>
    </row>
    <row r="10" spans="1:27" ht="12.75">
      <c r="A10" s="5" t="s">
        <v>36</v>
      </c>
      <c r="B10" s="3"/>
      <c r="C10" s="19"/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2.7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2.7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2381000</v>
      </c>
      <c r="F15" s="18">
        <f t="shared" si="2"/>
        <v>2381000</v>
      </c>
      <c r="G15" s="18">
        <f t="shared" si="2"/>
        <v>0</v>
      </c>
      <c r="H15" s="18">
        <f t="shared" si="2"/>
        <v>0</v>
      </c>
      <c r="I15" s="18">
        <f t="shared" si="2"/>
        <v>314909</v>
      </c>
      <c r="J15" s="18">
        <f t="shared" si="2"/>
        <v>314909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314909</v>
      </c>
      <c r="X15" s="18">
        <f t="shared" si="2"/>
        <v>595251</v>
      </c>
      <c r="Y15" s="18">
        <f t="shared" si="2"/>
        <v>-280342</v>
      </c>
      <c r="Z15" s="4">
        <f>+IF(X15&lt;&gt;0,+(Y15/X15)*100,0)</f>
        <v>-47.0964349492903</v>
      </c>
      <c r="AA15" s="30">
        <f>SUM(AA16:AA18)</f>
        <v>2381000</v>
      </c>
    </row>
    <row r="16" spans="1:27" ht="12.7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2.75">
      <c r="A17" s="5" t="s">
        <v>43</v>
      </c>
      <c r="B17" s="3"/>
      <c r="C17" s="19"/>
      <c r="D17" s="19"/>
      <c r="E17" s="20">
        <v>2381000</v>
      </c>
      <c r="F17" s="21">
        <v>2381000</v>
      </c>
      <c r="G17" s="21"/>
      <c r="H17" s="21"/>
      <c r="I17" s="21">
        <v>314909</v>
      </c>
      <c r="J17" s="21">
        <v>314909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314909</v>
      </c>
      <c r="X17" s="21">
        <v>595251</v>
      </c>
      <c r="Y17" s="21">
        <v>-280342</v>
      </c>
      <c r="Z17" s="6">
        <v>-47.1</v>
      </c>
      <c r="AA17" s="28">
        <v>2381000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287751846</v>
      </c>
      <c r="F19" s="18">
        <f t="shared" si="3"/>
        <v>287751846</v>
      </c>
      <c r="G19" s="18">
        <f t="shared" si="3"/>
        <v>592440</v>
      </c>
      <c r="H19" s="18">
        <f t="shared" si="3"/>
        <v>1822678</v>
      </c>
      <c r="I19" s="18">
        <f t="shared" si="3"/>
        <v>0</v>
      </c>
      <c r="J19" s="18">
        <f t="shared" si="3"/>
        <v>2415118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2415118</v>
      </c>
      <c r="X19" s="18">
        <f t="shared" si="3"/>
        <v>71862963</v>
      </c>
      <c r="Y19" s="18">
        <f t="shared" si="3"/>
        <v>-69447845</v>
      </c>
      <c r="Z19" s="4">
        <f>+IF(X19&lt;&gt;0,+(Y19/X19)*100,0)</f>
        <v>-96.63927300075284</v>
      </c>
      <c r="AA19" s="30">
        <f>SUM(AA20:AA23)</f>
        <v>287751846</v>
      </c>
    </row>
    <row r="20" spans="1:27" ht="12.7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2.75">
      <c r="A21" s="5" t="s">
        <v>47</v>
      </c>
      <c r="B21" s="3"/>
      <c r="C21" s="19"/>
      <c r="D21" s="19"/>
      <c r="E21" s="20">
        <v>124354922</v>
      </c>
      <c r="F21" s="21">
        <v>124354922</v>
      </c>
      <c r="G21" s="21">
        <v>592440</v>
      </c>
      <c r="H21" s="21">
        <v>1213232</v>
      </c>
      <c r="I21" s="21"/>
      <c r="J21" s="21">
        <v>1805672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>
        <v>1805672</v>
      </c>
      <c r="X21" s="21">
        <v>30013731</v>
      </c>
      <c r="Y21" s="21">
        <v>-28208059</v>
      </c>
      <c r="Z21" s="6">
        <v>-93.98</v>
      </c>
      <c r="AA21" s="28">
        <v>124354922</v>
      </c>
    </row>
    <row r="22" spans="1:27" ht="12.75">
      <c r="A22" s="5" t="s">
        <v>48</v>
      </c>
      <c r="B22" s="3"/>
      <c r="C22" s="22"/>
      <c r="D22" s="22"/>
      <c r="E22" s="23">
        <v>163396924</v>
      </c>
      <c r="F22" s="24">
        <v>163396924</v>
      </c>
      <c r="G22" s="24"/>
      <c r="H22" s="24">
        <v>609446</v>
      </c>
      <c r="I22" s="24"/>
      <c r="J22" s="24">
        <v>609446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>
        <v>609446</v>
      </c>
      <c r="X22" s="24">
        <v>41849232</v>
      </c>
      <c r="Y22" s="24">
        <v>-41239786</v>
      </c>
      <c r="Z22" s="7">
        <v>-98.54</v>
      </c>
      <c r="AA22" s="29">
        <v>163396924</v>
      </c>
    </row>
    <row r="23" spans="1:27" ht="12.7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1">
        <f aca="true" t="shared" si="4" ref="C25:Y25">+C5+C9+C15+C19+C24</f>
        <v>0</v>
      </c>
      <c r="D25" s="51">
        <f>+D5+D9+D15+D19+D24</f>
        <v>0</v>
      </c>
      <c r="E25" s="52">
        <f t="shared" si="4"/>
        <v>291132846</v>
      </c>
      <c r="F25" s="53">
        <f t="shared" si="4"/>
        <v>291132846</v>
      </c>
      <c r="G25" s="53">
        <f t="shared" si="4"/>
        <v>592440</v>
      </c>
      <c r="H25" s="53">
        <f t="shared" si="4"/>
        <v>1822678</v>
      </c>
      <c r="I25" s="53">
        <f t="shared" si="4"/>
        <v>314909</v>
      </c>
      <c r="J25" s="53">
        <f t="shared" si="4"/>
        <v>2730027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2730027</v>
      </c>
      <c r="X25" s="53">
        <f t="shared" si="4"/>
        <v>72708213</v>
      </c>
      <c r="Y25" s="53">
        <f t="shared" si="4"/>
        <v>-69978186</v>
      </c>
      <c r="Z25" s="54">
        <f>+IF(X25&lt;&gt;0,+(Y25/X25)*100,0)</f>
        <v>-96.2452288574332</v>
      </c>
      <c r="AA25" s="55">
        <f>+AA5+AA9+AA15+AA19+AA24</f>
        <v>291132846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7" t="s">
        <v>54</v>
      </c>
      <c r="B28" s="3"/>
      <c r="C28" s="19"/>
      <c r="D28" s="19"/>
      <c r="E28" s="20">
        <v>290132846</v>
      </c>
      <c r="F28" s="21">
        <v>290132846</v>
      </c>
      <c r="G28" s="21">
        <v>592440</v>
      </c>
      <c r="H28" s="21">
        <v>1822678</v>
      </c>
      <c r="I28" s="21"/>
      <c r="J28" s="21">
        <v>2415118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2415118</v>
      </c>
      <c r="X28" s="21">
        <v>72533211</v>
      </c>
      <c r="Y28" s="21">
        <v>-70118093</v>
      </c>
      <c r="Z28" s="6">
        <v>-96.67</v>
      </c>
      <c r="AA28" s="19">
        <v>290132846</v>
      </c>
    </row>
    <row r="29" spans="1:27" ht="12.75">
      <c r="A29" s="57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9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290132846</v>
      </c>
      <c r="F32" s="27">
        <f t="shared" si="5"/>
        <v>290132846</v>
      </c>
      <c r="G32" s="27">
        <f t="shared" si="5"/>
        <v>592440</v>
      </c>
      <c r="H32" s="27">
        <f t="shared" si="5"/>
        <v>1822678</v>
      </c>
      <c r="I32" s="27">
        <f t="shared" si="5"/>
        <v>0</v>
      </c>
      <c r="J32" s="27">
        <f t="shared" si="5"/>
        <v>2415118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2415118</v>
      </c>
      <c r="X32" s="27">
        <f t="shared" si="5"/>
        <v>72533211</v>
      </c>
      <c r="Y32" s="27">
        <f t="shared" si="5"/>
        <v>-70118093</v>
      </c>
      <c r="Z32" s="13">
        <f>+IF(X32&lt;&gt;0,+(Y32/X32)*100,0)</f>
        <v>-96.67032802394479</v>
      </c>
      <c r="AA32" s="31">
        <f>SUM(AA28:AA31)</f>
        <v>290132846</v>
      </c>
    </row>
    <row r="33" spans="1:27" ht="12.7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60" t="s">
        <v>63</v>
      </c>
      <c r="B35" s="3"/>
      <c r="C35" s="19"/>
      <c r="D35" s="19"/>
      <c r="E35" s="20">
        <v>1000000</v>
      </c>
      <c r="F35" s="21">
        <v>1000000</v>
      </c>
      <c r="G35" s="21"/>
      <c r="H35" s="21"/>
      <c r="I35" s="21">
        <v>314909</v>
      </c>
      <c r="J35" s="21">
        <v>314909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314909</v>
      </c>
      <c r="X35" s="21">
        <v>249999</v>
      </c>
      <c r="Y35" s="21">
        <v>64910</v>
      </c>
      <c r="Z35" s="6">
        <v>25.96</v>
      </c>
      <c r="AA35" s="28">
        <v>1000000</v>
      </c>
    </row>
    <row r="36" spans="1:27" ht="12.75">
      <c r="A36" s="61" t="s">
        <v>64</v>
      </c>
      <c r="B36" s="10"/>
      <c r="C36" s="62">
        <f aca="true" t="shared" si="6" ref="C36:Y36">SUM(C32:C35)</f>
        <v>0</v>
      </c>
      <c r="D36" s="62">
        <f>SUM(D32:D35)</f>
        <v>0</v>
      </c>
      <c r="E36" s="63">
        <f t="shared" si="6"/>
        <v>291132846</v>
      </c>
      <c r="F36" s="64">
        <f t="shared" si="6"/>
        <v>291132846</v>
      </c>
      <c r="G36" s="64">
        <f t="shared" si="6"/>
        <v>592440</v>
      </c>
      <c r="H36" s="64">
        <f t="shared" si="6"/>
        <v>1822678</v>
      </c>
      <c r="I36" s="64">
        <f t="shared" si="6"/>
        <v>314909</v>
      </c>
      <c r="J36" s="64">
        <f t="shared" si="6"/>
        <v>2730027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2730027</v>
      </c>
      <c r="X36" s="64">
        <f t="shared" si="6"/>
        <v>72783210</v>
      </c>
      <c r="Y36" s="64">
        <f t="shared" si="6"/>
        <v>-70053183</v>
      </c>
      <c r="Z36" s="65">
        <f>+IF(X36&lt;&gt;0,+(Y36/X36)*100,0)</f>
        <v>-96.2490978345143</v>
      </c>
      <c r="AA36" s="66">
        <f>SUM(AA32:AA35)</f>
        <v>291132846</v>
      </c>
    </row>
    <row r="37" spans="1:27" ht="12.75">
      <c r="A37" s="14" t="s">
        <v>88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2.75">
      <c r="A38" s="68" t="s">
        <v>89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2.75">
      <c r="A39" s="15" t="s">
        <v>90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2.75">
      <c r="A40" s="15" t="s">
        <v>91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2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76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92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2.7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2.75">
      <c r="A5" s="2" t="s">
        <v>31</v>
      </c>
      <c r="B5" s="3"/>
      <c r="C5" s="16">
        <f aca="true" t="shared" si="0" ref="C5:Y5">SUM(C6:C8)</f>
        <v>4657406</v>
      </c>
      <c r="D5" s="16">
        <f>SUM(D6:D8)</f>
        <v>0</v>
      </c>
      <c r="E5" s="17">
        <f t="shared" si="0"/>
        <v>4500000</v>
      </c>
      <c r="F5" s="18">
        <f t="shared" si="0"/>
        <v>4500000</v>
      </c>
      <c r="G5" s="18">
        <f t="shared" si="0"/>
        <v>0</v>
      </c>
      <c r="H5" s="18">
        <f t="shared" si="0"/>
        <v>0</v>
      </c>
      <c r="I5" s="18">
        <f t="shared" si="0"/>
        <v>10974</v>
      </c>
      <c r="J5" s="18">
        <f t="shared" si="0"/>
        <v>10974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10974</v>
      </c>
      <c r="X5" s="18">
        <f t="shared" si="0"/>
        <v>3750000</v>
      </c>
      <c r="Y5" s="18">
        <f t="shared" si="0"/>
        <v>-3739026</v>
      </c>
      <c r="Z5" s="4">
        <f>+IF(X5&lt;&gt;0,+(Y5/X5)*100,0)</f>
        <v>-99.70736</v>
      </c>
      <c r="AA5" s="16">
        <f>SUM(AA6:AA8)</f>
        <v>4500000</v>
      </c>
    </row>
    <row r="6" spans="1:27" ht="12.75">
      <c r="A6" s="5" t="s">
        <v>32</v>
      </c>
      <c r="B6" s="3"/>
      <c r="C6" s="19">
        <v>23751</v>
      </c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2.75">
      <c r="A7" s="5" t="s">
        <v>33</v>
      </c>
      <c r="B7" s="3"/>
      <c r="C7" s="22">
        <v>39867</v>
      </c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/>
    </row>
    <row r="8" spans="1:27" ht="12.75">
      <c r="A8" s="5" t="s">
        <v>34</v>
      </c>
      <c r="B8" s="3"/>
      <c r="C8" s="19">
        <v>4593788</v>
      </c>
      <c r="D8" s="19"/>
      <c r="E8" s="20">
        <v>4500000</v>
      </c>
      <c r="F8" s="21">
        <v>4500000</v>
      </c>
      <c r="G8" s="21"/>
      <c r="H8" s="21"/>
      <c r="I8" s="21">
        <v>10974</v>
      </c>
      <c r="J8" s="21">
        <v>10974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10974</v>
      </c>
      <c r="X8" s="21">
        <v>3750000</v>
      </c>
      <c r="Y8" s="21">
        <v>-3739026</v>
      </c>
      <c r="Z8" s="6">
        <v>-99.71</v>
      </c>
      <c r="AA8" s="28">
        <v>4500000</v>
      </c>
    </row>
    <row r="9" spans="1:27" ht="12.75">
      <c r="A9" s="2" t="s">
        <v>35</v>
      </c>
      <c r="B9" s="3"/>
      <c r="C9" s="16">
        <f aca="true" t="shared" si="1" ref="C9:Y9">SUM(C10:C14)</f>
        <v>1051103</v>
      </c>
      <c r="D9" s="16">
        <f>SUM(D10:D14)</f>
        <v>0</v>
      </c>
      <c r="E9" s="17">
        <f t="shared" si="1"/>
        <v>10550000</v>
      </c>
      <c r="F9" s="18">
        <f t="shared" si="1"/>
        <v>10550000</v>
      </c>
      <c r="G9" s="18">
        <f t="shared" si="1"/>
        <v>0</v>
      </c>
      <c r="H9" s="18">
        <f t="shared" si="1"/>
        <v>58077</v>
      </c>
      <c r="I9" s="18">
        <f t="shared" si="1"/>
        <v>178744</v>
      </c>
      <c r="J9" s="18">
        <f t="shared" si="1"/>
        <v>236821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236821</v>
      </c>
      <c r="X9" s="18">
        <f t="shared" si="1"/>
        <v>3400000</v>
      </c>
      <c r="Y9" s="18">
        <f t="shared" si="1"/>
        <v>-3163179</v>
      </c>
      <c r="Z9" s="4">
        <f>+IF(X9&lt;&gt;0,+(Y9/X9)*100,0)</f>
        <v>-93.03467647058824</v>
      </c>
      <c r="AA9" s="30">
        <f>SUM(AA10:AA14)</f>
        <v>10550000</v>
      </c>
    </row>
    <row r="10" spans="1:27" ht="12.75">
      <c r="A10" s="5" t="s">
        <v>36</v>
      </c>
      <c r="B10" s="3"/>
      <c r="C10" s="19">
        <v>640755</v>
      </c>
      <c r="D10" s="19"/>
      <c r="E10" s="20">
        <v>4930000</v>
      </c>
      <c r="F10" s="21">
        <v>4930000</v>
      </c>
      <c r="G10" s="21"/>
      <c r="H10" s="21">
        <v>58077</v>
      </c>
      <c r="I10" s="21">
        <v>178744</v>
      </c>
      <c r="J10" s="21">
        <v>236821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>
        <v>236821</v>
      </c>
      <c r="X10" s="21">
        <v>3400000</v>
      </c>
      <c r="Y10" s="21">
        <v>-3163179</v>
      </c>
      <c r="Z10" s="6">
        <v>-93.03</v>
      </c>
      <c r="AA10" s="28">
        <v>4930000</v>
      </c>
    </row>
    <row r="11" spans="1:27" ht="12.75">
      <c r="A11" s="5" t="s">
        <v>37</v>
      </c>
      <c r="B11" s="3"/>
      <c r="C11" s="19">
        <v>410348</v>
      </c>
      <c r="D11" s="19"/>
      <c r="E11" s="20">
        <v>5620000</v>
      </c>
      <c r="F11" s="21">
        <v>5620000</v>
      </c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>
        <v>5620000</v>
      </c>
    </row>
    <row r="12" spans="1:27" ht="12.7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18969854</v>
      </c>
      <c r="D15" s="16">
        <f>SUM(D16:D18)</f>
        <v>0</v>
      </c>
      <c r="E15" s="17">
        <f t="shared" si="2"/>
        <v>19988000</v>
      </c>
      <c r="F15" s="18">
        <f t="shared" si="2"/>
        <v>19988000</v>
      </c>
      <c r="G15" s="18">
        <f t="shared" si="2"/>
        <v>931208</v>
      </c>
      <c r="H15" s="18">
        <f t="shared" si="2"/>
        <v>578672</v>
      </c>
      <c r="I15" s="18">
        <f t="shared" si="2"/>
        <v>3875219</v>
      </c>
      <c r="J15" s="18">
        <f t="shared" si="2"/>
        <v>5385099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5385099</v>
      </c>
      <c r="X15" s="18">
        <f t="shared" si="2"/>
        <v>15500000</v>
      </c>
      <c r="Y15" s="18">
        <f t="shared" si="2"/>
        <v>-10114901</v>
      </c>
      <c r="Z15" s="4">
        <f>+IF(X15&lt;&gt;0,+(Y15/X15)*100,0)</f>
        <v>-65.25742580645161</v>
      </c>
      <c r="AA15" s="30">
        <f>SUM(AA16:AA18)</f>
        <v>19988000</v>
      </c>
    </row>
    <row r="16" spans="1:27" ht="12.7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2.75">
      <c r="A17" s="5" t="s">
        <v>43</v>
      </c>
      <c r="B17" s="3"/>
      <c r="C17" s="19">
        <v>18969854</v>
      </c>
      <c r="D17" s="19"/>
      <c r="E17" s="20">
        <v>19988000</v>
      </c>
      <c r="F17" s="21">
        <v>19988000</v>
      </c>
      <c r="G17" s="21">
        <v>931208</v>
      </c>
      <c r="H17" s="21">
        <v>578672</v>
      </c>
      <c r="I17" s="21">
        <v>3875219</v>
      </c>
      <c r="J17" s="21">
        <v>5385099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5385099</v>
      </c>
      <c r="X17" s="21">
        <v>15500000</v>
      </c>
      <c r="Y17" s="21">
        <v>-10114901</v>
      </c>
      <c r="Z17" s="6">
        <v>-65.26</v>
      </c>
      <c r="AA17" s="28">
        <v>19988000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6887393</v>
      </c>
      <c r="D19" s="16">
        <f>SUM(D20:D23)</f>
        <v>0</v>
      </c>
      <c r="E19" s="17">
        <f t="shared" si="3"/>
        <v>21250000</v>
      </c>
      <c r="F19" s="18">
        <f t="shared" si="3"/>
        <v>21250000</v>
      </c>
      <c r="G19" s="18">
        <f t="shared" si="3"/>
        <v>735137</v>
      </c>
      <c r="H19" s="18">
        <f t="shared" si="3"/>
        <v>3220130</v>
      </c>
      <c r="I19" s="18">
        <f t="shared" si="3"/>
        <v>3637744</v>
      </c>
      <c r="J19" s="18">
        <f t="shared" si="3"/>
        <v>7593011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7593011</v>
      </c>
      <c r="X19" s="18">
        <f t="shared" si="3"/>
        <v>12400000</v>
      </c>
      <c r="Y19" s="18">
        <f t="shared" si="3"/>
        <v>-4806989</v>
      </c>
      <c r="Z19" s="4">
        <f>+IF(X19&lt;&gt;0,+(Y19/X19)*100,0)</f>
        <v>-38.76604032258065</v>
      </c>
      <c r="AA19" s="30">
        <f>SUM(AA20:AA23)</f>
        <v>21250000</v>
      </c>
    </row>
    <row r="20" spans="1:27" ht="12.75">
      <c r="A20" s="5" t="s">
        <v>46</v>
      </c>
      <c r="B20" s="3"/>
      <c r="C20" s="19">
        <v>6828485</v>
      </c>
      <c r="D20" s="19"/>
      <c r="E20" s="20">
        <v>21000000</v>
      </c>
      <c r="F20" s="21">
        <v>21000000</v>
      </c>
      <c r="G20" s="21">
        <v>735137</v>
      </c>
      <c r="H20" s="21">
        <v>3220130</v>
      </c>
      <c r="I20" s="21">
        <v>3637744</v>
      </c>
      <c r="J20" s="21">
        <v>7593011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>
        <v>7593011</v>
      </c>
      <c r="X20" s="21">
        <v>12400000</v>
      </c>
      <c r="Y20" s="21">
        <v>-4806989</v>
      </c>
      <c r="Z20" s="6">
        <v>-38.77</v>
      </c>
      <c r="AA20" s="28">
        <v>21000000</v>
      </c>
    </row>
    <row r="21" spans="1:27" ht="12.7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2.75">
      <c r="A22" s="5" t="s">
        <v>48</v>
      </c>
      <c r="B22" s="3"/>
      <c r="C22" s="22">
        <v>13608</v>
      </c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2.75">
      <c r="A23" s="5" t="s">
        <v>49</v>
      </c>
      <c r="B23" s="3"/>
      <c r="C23" s="19">
        <v>45300</v>
      </c>
      <c r="D23" s="19"/>
      <c r="E23" s="20">
        <v>250000</v>
      </c>
      <c r="F23" s="21">
        <v>250000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>
        <v>250000</v>
      </c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1">
        <f aca="true" t="shared" si="4" ref="C25:Y25">+C5+C9+C15+C19+C24</f>
        <v>31565756</v>
      </c>
      <c r="D25" s="51">
        <f>+D5+D9+D15+D19+D24</f>
        <v>0</v>
      </c>
      <c r="E25" s="52">
        <f t="shared" si="4"/>
        <v>56288000</v>
      </c>
      <c r="F25" s="53">
        <f t="shared" si="4"/>
        <v>56288000</v>
      </c>
      <c r="G25" s="53">
        <f t="shared" si="4"/>
        <v>1666345</v>
      </c>
      <c r="H25" s="53">
        <f t="shared" si="4"/>
        <v>3856879</v>
      </c>
      <c r="I25" s="53">
        <f t="shared" si="4"/>
        <v>7702681</v>
      </c>
      <c r="J25" s="53">
        <f t="shared" si="4"/>
        <v>13225905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13225905</v>
      </c>
      <c r="X25" s="53">
        <f t="shared" si="4"/>
        <v>35050000</v>
      </c>
      <c r="Y25" s="53">
        <f t="shared" si="4"/>
        <v>-21824095</v>
      </c>
      <c r="Z25" s="54">
        <f>+IF(X25&lt;&gt;0,+(Y25/X25)*100,0)</f>
        <v>-62.2656062767475</v>
      </c>
      <c r="AA25" s="55">
        <f>+AA5+AA9+AA15+AA19+AA24</f>
        <v>56288000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7" t="s">
        <v>54</v>
      </c>
      <c r="B28" s="3"/>
      <c r="C28" s="19">
        <v>26259728</v>
      </c>
      <c r="D28" s="19"/>
      <c r="E28" s="20">
        <v>51788000</v>
      </c>
      <c r="F28" s="21">
        <v>51788000</v>
      </c>
      <c r="G28" s="21">
        <v>1666345</v>
      </c>
      <c r="H28" s="21">
        <v>3856879</v>
      </c>
      <c r="I28" s="21">
        <v>7691707</v>
      </c>
      <c r="J28" s="21">
        <v>13214931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13214931</v>
      </c>
      <c r="X28" s="21">
        <v>31300000</v>
      </c>
      <c r="Y28" s="21">
        <v>-18085069</v>
      </c>
      <c r="Z28" s="6">
        <v>-57.78</v>
      </c>
      <c r="AA28" s="19">
        <v>51788000</v>
      </c>
    </row>
    <row r="29" spans="1:27" ht="12.75">
      <c r="A29" s="57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7" t="s">
        <v>56</v>
      </c>
      <c r="B30" s="3"/>
      <c r="C30" s="22">
        <v>4549830</v>
      </c>
      <c r="D30" s="22"/>
      <c r="E30" s="23">
        <v>4500000</v>
      </c>
      <c r="F30" s="24">
        <v>4500000</v>
      </c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>
        <v>3750000</v>
      </c>
      <c r="Y30" s="24">
        <v>-3750000</v>
      </c>
      <c r="Z30" s="7">
        <v>-100</v>
      </c>
      <c r="AA30" s="29">
        <v>4500000</v>
      </c>
    </row>
    <row r="31" spans="1:27" ht="12.7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9" t="s">
        <v>58</v>
      </c>
      <c r="B32" s="3"/>
      <c r="C32" s="25">
        <f aca="true" t="shared" si="5" ref="C32:Y32">SUM(C28:C31)</f>
        <v>30809558</v>
      </c>
      <c r="D32" s="25">
        <f>SUM(D28:D31)</f>
        <v>0</v>
      </c>
      <c r="E32" s="26">
        <f t="shared" si="5"/>
        <v>56288000</v>
      </c>
      <c r="F32" s="27">
        <f t="shared" si="5"/>
        <v>56288000</v>
      </c>
      <c r="G32" s="27">
        <f t="shared" si="5"/>
        <v>1666345</v>
      </c>
      <c r="H32" s="27">
        <f t="shared" si="5"/>
        <v>3856879</v>
      </c>
      <c r="I32" s="27">
        <f t="shared" si="5"/>
        <v>7691707</v>
      </c>
      <c r="J32" s="27">
        <f t="shared" si="5"/>
        <v>13214931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13214931</v>
      </c>
      <c r="X32" s="27">
        <f t="shared" si="5"/>
        <v>35050000</v>
      </c>
      <c r="Y32" s="27">
        <f t="shared" si="5"/>
        <v>-21835069</v>
      </c>
      <c r="Z32" s="13">
        <f>+IF(X32&lt;&gt;0,+(Y32/X32)*100,0)</f>
        <v>-62.29691583452212</v>
      </c>
      <c r="AA32" s="31">
        <f>SUM(AA28:AA31)</f>
        <v>56288000</v>
      </c>
    </row>
    <row r="33" spans="1:27" ht="12.7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60" t="s">
        <v>63</v>
      </c>
      <c r="B35" s="3"/>
      <c r="C35" s="19">
        <v>756198</v>
      </c>
      <c r="D35" s="19"/>
      <c r="E35" s="20"/>
      <c r="F35" s="21"/>
      <c r="G35" s="21"/>
      <c r="H35" s="21"/>
      <c r="I35" s="21">
        <v>10974</v>
      </c>
      <c r="J35" s="21">
        <v>10974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10974</v>
      </c>
      <c r="X35" s="21"/>
      <c r="Y35" s="21">
        <v>10974</v>
      </c>
      <c r="Z35" s="6"/>
      <c r="AA35" s="28"/>
    </row>
    <row r="36" spans="1:27" ht="12.75">
      <c r="A36" s="61" t="s">
        <v>64</v>
      </c>
      <c r="B36" s="10"/>
      <c r="C36" s="62">
        <f aca="true" t="shared" si="6" ref="C36:Y36">SUM(C32:C35)</f>
        <v>31565756</v>
      </c>
      <c r="D36" s="62">
        <f>SUM(D32:D35)</f>
        <v>0</v>
      </c>
      <c r="E36" s="63">
        <f t="shared" si="6"/>
        <v>56288000</v>
      </c>
      <c r="F36" s="64">
        <f t="shared" si="6"/>
        <v>56288000</v>
      </c>
      <c r="G36" s="64">
        <f t="shared" si="6"/>
        <v>1666345</v>
      </c>
      <c r="H36" s="64">
        <f t="shared" si="6"/>
        <v>3856879</v>
      </c>
      <c r="I36" s="64">
        <f t="shared" si="6"/>
        <v>7702681</v>
      </c>
      <c r="J36" s="64">
        <f t="shared" si="6"/>
        <v>13225905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13225905</v>
      </c>
      <c r="X36" s="64">
        <f t="shared" si="6"/>
        <v>35050000</v>
      </c>
      <c r="Y36" s="64">
        <f t="shared" si="6"/>
        <v>-21824095</v>
      </c>
      <c r="Z36" s="65">
        <f>+IF(X36&lt;&gt;0,+(Y36/X36)*100,0)</f>
        <v>-62.2656062767475</v>
      </c>
      <c r="AA36" s="66">
        <f>SUM(AA32:AA35)</f>
        <v>56288000</v>
      </c>
    </row>
    <row r="37" spans="1:27" ht="12.75">
      <c r="A37" s="14" t="s">
        <v>88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2.75">
      <c r="A38" s="68" t="s">
        <v>89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2.75">
      <c r="A39" s="15" t="s">
        <v>90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2.75">
      <c r="A40" s="15" t="s">
        <v>91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2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77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92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2.7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2.7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0</v>
      </c>
      <c r="F5" s="18">
        <f t="shared" si="0"/>
        <v>0</v>
      </c>
      <c r="G5" s="18">
        <f t="shared" si="0"/>
        <v>198000</v>
      </c>
      <c r="H5" s="18">
        <f t="shared" si="0"/>
        <v>0</v>
      </c>
      <c r="I5" s="18">
        <f t="shared" si="0"/>
        <v>0</v>
      </c>
      <c r="J5" s="18">
        <f t="shared" si="0"/>
        <v>198000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198000</v>
      </c>
      <c r="X5" s="18">
        <f t="shared" si="0"/>
        <v>0</v>
      </c>
      <c r="Y5" s="18">
        <f t="shared" si="0"/>
        <v>198000</v>
      </c>
      <c r="Z5" s="4">
        <f>+IF(X5&lt;&gt;0,+(Y5/X5)*100,0)</f>
        <v>0</v>
      </c>
      <c r="AA5" s="16">
        <f>SUM(AA6:AA8)</f>
        <v>0</v>
      </c>
    </row>
    <row r="6" spans="1:27" ht="12.7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2.75">
      <c r="A7" s="5" t="s">
        <v>33</v>
      </c>
      <c r="B7" s="3"/>
      <c r="C7" s="22"/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/>
    </row>
    <row r="8" spans="1:27" ht="12.75">
      <c r="A8" s="5" t="s">
        <v>34</v>
      </c>
      <c r="B8" s="3"/>
      <c r="C8" s="19"/>
      <c r="D8" s="19"/>
      <c r="E8" s="20"/>
      <c r="F8" s="21"/>
      <c r="G8" s="21">
        <v>198000</v>
      </c>
      <c r="H8" s="21"/>
      <c r="I8" s="21"/>
      <c r="J8" s="21">
        <v>198000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198000</v>
      </c>
      <c r="X8" s="21"/>
      <c r="Y8" s="21">
        <v>198000</v>
      </c>
      <c r="Z8" s="6"/>
      <c r="AA8" s="28"/>
    </row>
    <row r="9" spans="1:27" ht="12.7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5300000</v>
      </c>
      <c r="F9" s="18">
        <f t="shared" si="1"/>
        <v>5300000</v>
      </c>
      <c r="G9" s="18">
        <f t="shared" si="1"/>
        <v>1447420</v>
      </c>
      <c r="H9" s="18">
        <f t="shared" si="1"/>
        <v>378570</v>
      </c>
      <c r="I9" s="18">
        <f t="shared" si="1"/>
        <v>0</v>
      </c>
      <c r="J9" s="18">
        <f t="shared" si="1"/>
        <v>1825990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1825990</v>
      </c>
      <c r="X9" s="18">
        <f t="shared" si="1"/>
        <v>1500000</v>
      </c>
      <c r="Y9" s="18">
        <f t="shared" si="1"/>
        <v>325990</v>
      </c>
      <c r="Z9" s="4">
        <f>+IF(X9&lt;&gt;0,+(Y9/X9)*100,0)</f>
        <v>21.732666666666667</v>
      </c>
      <c r="AA9" s="30">
        <f>SUM(AA10:AA14)</f>
        <v>5300000</v>
      </c>
    </row>
    <row r="10" spans="1:27" ht="12.75">
      <c r="A10" s="5" t="s">
        <v>36</v>
      </c>
      <c r="B10" s="3"/>
      <c r="C10" s="19"/>
      <c r="D10" s="19"/>
      <c r="E10" s="20">
        <v>5300000</v>
      </c>
      <c r="F10" s="21">
        <v>5300000</v>
      </c>
      <c r="G10" s="21">
        <v>1447420</v>
      </c>
      <c r="H10" s="21">
        <v>378570</v>
      </c>
      <c r="I10" s="21"/>
      <c r="J10" s="21">
        <v>1825990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>
        <v>1825990</v>
      </c>
      <c r="X10" s="21">
        <v>1500000</v>
      </c>
      <c r="Y10" s="21">
        <v>325990</v>
      </c>
      <c r="Z10" s="6">
        <v>21.73</v>
      </c>
      <c r="AA10" s="28">
        <v>5300000</v>
      </c>
    </row>
    <row r="11" spans="1:27" ht="12.7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2.7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14979000</v>
      </c>
      <c r="F15" s="18">
        <f t="shared" si="2"/>
        <v>14979000</v>
      </c>
      <c r="G15" s="18">
        <f t="shared" si="2"/>
        <v>5001852</v>
      </c>
      <c r="H15" s="18">
        <f t="shared" si="2"/>
        <v>1914783</v>
      </c>
      <c r="I15" s="18">
        <f t="shared" si="2"/>
        <v>0</v>
      </c>
      <c r="J15" s="18">
        <f t="shared" si="2"/>
        <v>6916635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6916635</v>
      </c>
      <c r="X15" s="18">
        <f t="shared" si="2"/>
        <v>5500000</v>
      </c>
      <c r="Y15" s="18">
        <f t="shared" si="2"/>
        <v>1416635</v>
      </c>
      <c r="Z15" s="4">
        <f>+IF(X15&lt;&gt;0,+(Y15/X15)*100,0)</f>
        <v>25.757</v>
      </c>
      <c r="AA15" s="30">
        <f>SUM(AA16:AA18)</f>
        <v>14979000</v>
      </c>
    </row>
    <row r="16" spans="1:27" ht="12.7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2.75">
      <c r="A17" s="5" t="s">
        <v>43</v>
      </c>
      <c r="B17" s="3"/>
      <c r="C17" s="19"/>
      <c r="D17" s="19"/>
      <c r="E17" s="20">
        <v>14979000</v>
      </c>
      <c r="F17" s="21">
        <v>14979000</v>
      </c>
      <c r="G17" s="21">
        <v>5001852</v>
      </c>
      <c r="H17" s="21">
        <v>1914783</v>
      </c>
      <c r="I17" s="21"/>
      <c r="J17" s="21">
        <v>6916635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6916635</v>
      </c>
      <c r="X17" s="21">
        <v>5500000</v>
      </c>
      <c r="Y17" s="21">
        <v>1416635</v>
      </c>
      <c r="Z17" s="6">
        <v>25.76</v>
      </c>
      <c r="AA17" s="28">
        <v>14979000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0</v>
      </c>
      <c r="F19" s="18">
        <f t="shared" si="3"/>
        <v>0</v>
      </c>
      <c r="G19" s="18">
        <f t="shared" si="3"/>
        <v>742214</v>
      </c>
      <c r="H19" s="18">
        <f t="shared" si="3"/>
        <v>0</v>
      </c>
      <c r="I19" s="18">
        <f t="shared" si="3"/>
        <v>0</v>
      </c>
      <c r="J19" s="18">
        <f t="shared" si="3"/>
        <v>742214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742214</v>
      </c>
      <c r="X19" s="18">
        <f t="shared" si="3"/>
        <v>0</v>
      </c>
      <c r="Y19" s="18">
        <f t="shared" si="3"/>
        <v>742214</v>
      </c>
      <c r="Z19" s="4">
        <f>+IF(X19&lt;&gt;0,+(Y19/X19)*100,0)</f>
        <v>0</v>
      </c>
      <c r="AA19" s="30">
        <f>SUM(AA20:AA23)</f>
        <v>0</v>
      </c>
    </row>
    <row r="20" spans="1:27" ht="12.75">
      <c r="A20" s="5" t="s">
        <v>46</v>
      </c>
      <c r="B20" s="3"/>
      <c r="C20" s="19"/>
      <c r="D20" s="19"/>
      <c r="E20" s="20"/>
      <c r="F20" s="21"/>
      <c r="G20" s="21">
        <v>742214</v>
      </c>
      <c r="H20" s="21"/>
      <c r="I20" s="21"/>
      <c r="J20" s="21">
        <v>742214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>
        <v>742214</v>
      </c>
      <c r="X20" s="21"/>
      <c r="Y20" s="21">
        <v>742214</v>
      </c>
      <c r="Z20" s="6"/>
      <c r="AA20" s="28"/>
    </row>
    <row r="21" spans="1:27" ht="12.7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2.7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2.7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1">
        <f aca="true" t="shared" si="4" ref="C25:Y25">+C5+C9+C15+C19+C24</f>
        <v>0</v>
      </c>
      <c r="D25" s="51">
        <f>+D5+D9+D15+D19+D24</f>
        <v>0</v>
      </c>
      <c r="E25" s="52">
        <f t="shared" si="4"/>
        <v>20279000</v>
      </c>
      <c r="F25" s="53">
        <f t="shared" si="4"/>
        <v>20279000</v>
      </c>
      <c r="G25" s="53">
        <f t="shared" si="4"/>
        <v>7389486</v>
      </c>
      <c r="H25" s="53">
        <f t="shared" si="4"/>
        <v>2293353</v>
      </c>
      <c r="I25" s="53">
        <f t="shared" si="4"/>
        <v>0</v>
      </c>
      <c r="J25" s="53">
        <f t="shared" si="4"/>
        <v>9682839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9682839</v>
      </c>
      <c r="X25" s="53">
        <f t="shared" si="4"/>
        <v>7000000</v>
      </c>
      <c r="Y25" s="53">
        <f t="shared" si="4"/>
        <v>2682839</v>
      </c>
      <c r="Z25" s="54">
        <f>+IF(X25&lt;&gt;0,+(Y25/X25)*100,0)</f>
        <v>38.32627142857143</v>
      </c>
      <c r="AA25" s="55">
        <f>+AA5+AA9+AA15+AA19+AA24</f>
        <v>20279000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7" t="s">
        <v>54</v>
      </c>
      <c r="B28" s="3"/>
      <c r="C28" s="19"/>
      <c r="D28" s="19"/>
      <c r="E28" s="20">
        <v>14979000</v>
      </c>
      <c r="F28" s="21">
        <v>14979000</v>
      </c>
      <c r="G28" s="21">
        <v>518277</v>
      </c>
      <c r="H28" s="21"/>
      <c r="I28" s="21"/>
      <c r="J28" s="21">
        <v>518277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518277</v>
      </c>
      <c r="X28" s="21">
        <v>5500000</v>
      </c>
      <c r="Y28" s="21">
        <v>-4981723</v>
      </c>
      <c r="Z28" s="6">
        <v>-90.58</v>
      </c>
      <c r="AA28" s="19">
        <v>14979000</v>
      </c>
    </row>
    <row r="29" spans="1:27" ht="12.75">
      <c r="A29" s="57" t="s">
        <v>55</v>
      </c>
      <c r="B29" s="3"/>
      <c r="C29" s="19"/>
      <c r="D29" s="19"/>
      <c r="E29" s="20">
        <v>5300000</v>
      </c>
      <c r="F29" s="21">
        <v>5300000</v>
      </c>
      <c r="G29" s="21">
        <v>6449272</v>
      </c>
      <c r="H29" s="21">
        <v>2293353</v>
      </c>
      <c r="I29" s="21"/>
      <c r="J29" s="21">
        <v>8742625</v>
      </c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>
        <v>8742625</v>
      </c>
      <c r="X29" s="21"/>
      <c r="Y29" s="21">
        <v>8742625</v>
      </c>
      <c r="Z29" s="6"/>
      <c r="AA29" s="28">
        <v>5300000</v>
      </c>
    </row>
    <row r="30" spans="1:27" ht="12.7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9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20279000</v>
      </c>
      <c r="F32" s="27">
        <f t="shared" si="5"/>
        <v>20279000</v>
      </c>
      <c r="G32" s="27">
        <f t="shared" si="5"/>
        <v>6967549</v>
      </c>
      <c r="H32" s="27">
        <f t="shared" si="5"/>
        <v>2293353</v>
      </c>
      <c r="I32" s="27">
        <f t="shared" si="5"/>
        <v>0</v>
      </c>
      <c r="J32" s="27">
        <f t="shared" si="5"/>
        <v>9260902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9260902</v>
      </c>
      <c r="X32" s="27">
        <f t="shared" si="5"/>
        <v>5500000</v>
      </c>
      <c r="Y32" s="27">
        <f t="shared" si="5"/>
        <v>3760902</v>
      </c>
      <c r="Z32" s="13">
        <f>+IF(X32&lt;&gt;0,+(Y32/X32)*100,0)</f>
        <v>68.38003636363636</v>
      </c>
      <c r="AA32" s="31">
        <f>SUM(AA28:AA31)</f>
        <v>20279000</v>
      </c>
    </row>
    <row r="33" spans="1:27" ht="12.7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60" t="s">
        <v>63</v>
      </c>
      <c r="B35" s="3"/>
      <c r="C35" s="19"/>
      <c r="D35" s="19"/>
      <c r="E35" s="20"/>
      <c r="F35" s="21"/>
      <c r="G35" s="21">
        <v>421937</v>
      </c>
      <c r="H35" s="21"/>
      <c r="I35" s="21"/>
      <c r="J35" s="21">
        <v>421937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421937</v>
      </c>
      <c r="X35" s="21"/>
      <c r="Y35" s="21">
        <v>421937</v>
      </c>
      <c r="Z35" s="6"/>
      <c r="AA35" s="28"/>
    </row>
    <row r="36" spans="1:27" ht="12.75">
      <c r="A36" s="61" t="s">
        <v>64</v>
      </c>
      <c r="B36" s="10"/>
      <c r="C36" s="62">
        <f aca="true" t="shared" si="6" ref="C36:Y36">SUM(C32:C35)</f>
        <v>0</v>
      </c>
      <c r="D36" s="62">
        <f>SUM(D32:D35)</f>
        <v>0</v>
      </c>
      <c r="E36" s="63">
        <f t="shared" si="6"/>
        <v>20279000</v>
      </c>
      <c r="F36" s="64">
        <f t="shared" si="6"/>
        <v>20279000</v>
      </c>
      <c r="G36" s="64">
        <f t="shared" si="6"/>
        <v>7389486</v>
      </c>
      <c r="H36" s="64">
        <f t="shared" si="6"/>
        <v>2293353</v>
      </c>
      <c r="I36" s="64">
        <f t="shared" si="6"/>
        <v>0</v>
      </c>
      <c r="J36" s="64">
        <f t="shared" si="6"/>
        <v>9682839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9682839</v>
      </c>
      <c r="X36" s="64">
        <f t="shared" si="6"/>
        <v>5500000</v>
      </c>
      <c r="Y36" s="64">
        <f t="shared" si="6"/>
        <v>4182839</v>
      </c>
      <c r="Z36" s="65">
        <f>+IF(X36&lt;&gt;0,+(Y36/X36)*100,0)</f>
        <v>76.05161818181818</v>
      </c>
      <c r="AA36" s="66">
        <f>SUM(AA32:AA35)</f>
        <v>20279000</v>
      </c>
    </row>
    <row r="37" spans="1:27" ht="12.75">
      <c r="A37" s="14" t="s">
        <v>88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2.75">
      <c r="A38" s="68" t="s">
        <v>89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2.75">
      <c r="A39" s="15" t="s">
        <v>90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2.75">
      <c r="A40" s="15" t="s">
        <v>91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2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78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92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2.7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2.75">
      <c r="A5" s="2" t="s">
        <v>31</v>
      </c>
      <c r="B5" s="3"/>
      <c r="C5" s="16">
        <f aca="true" t="shared" si="0" ref="C5:Y5">SUM(C6:C8)</f>
        <v>2664678</v>
      </c>
      <c r="D5" s="16">
        <f>SUM(D6:D8)</f>
        <v>0</v>
      </c>
      <c r="E5" s="17">
        <f t="shared" si="0"/>
        <v>6690000</v>
      </c>
      <c r="F5" s="18">
        <f t="shared" si="0"/>
        <v>6690000</v>
      </c>
      <c r="G5" s="18">
        <f t="shared" si="0"/>
        <v>200245</v>
      </c>
      <c r="H5" s="18">
        <f t="shared" si="0"/>
        <v>54321</v>
      </c>
      <c r="I5" s="18">
        <f t="shared" si="0"/>
        <v>53777</v>
      </c>
      <c r="J5" s="18">
        <f t="shared" si="0"/>
        <v>308343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308343</v>
      </c>
      <c r="X5" s="18">
        <f t="shared" si="0"/>
        <v>1672500</v>
      </c>
      <c r="Y5" s="18">
        <f t="shared" si="0"/>
        <v>-1364157</v>
      </c>
      <c r="Z5" s="4">
        <f>+IF(X5&lt;&gt;0,+(Y5/X5)*100,0)</f>
        <v>-81.56394618834081</v>
      </c>
      <c r="AA5" s="16">
        <f>SUM(AA6:AA8)</f>
        <v>6690000</v>
      </c>
    </row>
    <row r="6" spans="1:27" ht="12.75">
      <c r="A6" s="5" t="s">
        <v>32</v>
      </c>
      <c r="B6" s="3"/>
      <c r="C6" s="19">
        <v>1076487</v>
      </c>
      <c r="D6" s="19"/>
      <c r="E6" s="20">
        <v>5780000</v>
      </c>
      <c r="F6" s="21">
        <v>5780000</v>
      </c>
      <c r="G6" s="21">
        <v>26245</v>
      </c>
      <c r="H6" s="21">
        <v>54321</v>
      </c>
      <c r="I6" s="21">
        <v>48821</v>
      </c>
      <c r="J6" s="21">
        <v>129387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>
        <v>129387</v>
      </c>
      <c r="X6" s="21">
        <v>1445001</v>
      </c>
      <c r="Y6" s="21">
        <v>-1315614</v>
      </c>
      <c r="Z6" s="6">
        <v>-91.05</v>
      </c>
      <c r="AA6" s="28">
        <v>5780000</v>
      </c>
    </row>
    <row r="7" spans="1:27" ht="12.75">
      <c r="A7" s="5" t="s">
        <v>33</v>
      </c>
      <c r="B7" s="3"/>
      <c r="C7" s="22">
        <v>679898</v>
      </c>
      <c r="D7" s="22"/>
      <c r="E7" s="23">
        <v>780000</v>
      </c>
      <c r="F7" s="24">
        <v>780000</v>
      </c>
      <c r="G7" s="24">
        <v>174000</v>
      </c>
      <c r="H7" s="24"/>
      <c r="I7" s="24"/>
      <c r="J7" s="24">
        <v>174000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>
        <v>174000</v>
      </c>
      <c r="X7" s="24">
        <v>195000</v>
      </c>
      <c r="Y7" s="24">
        <v>-21000</v>
      </c>
      <c r="Z7" s="7">
        <v>-10.77</v>
      </c>
      <c r="AA7" s="29">
        <v>780000</v>
      </c>
    </row>
    <row r="8" spans="1:27" ht="12.75">
      <c r="A8" s="5" t="s">
        <v>34</v>
      </c>
      <c r="B8" s="3"/>
      <c r="C8" s="19">
        <v>908293</v>
      </c>
      <c r="D8" s="19"/>
      <c r="E8" s="20">
        <v>130000</v>
      </c>
      <c r="F8" s="21">
        <v>130000</v>
      </c>
      <c r="G8" s="21"/>
      <c r="H8" s="21"/>
      <c r="I8" s="21">
        <v>4956</v>
      </c>
      <c r="J8" s="21">
        <v>4956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4956</v>
      </c>
      <c r="X8" s="21">
        <v>32499</v>
      </c>
      <c r="Y8" s="21">
        <v>-27543</v>
      </c>
      <c r="Z8" s="6">
        <v>-84.75</v>
      </c>
      <c r="AA8" s="28">
        <v>130000</v>
      </c>
    </row>
    <row r="9" spans="1:27" ht="12.75">
      <c r="A9" s="2" t="s">
        <v>35</v>
      </c>
      <c r="B9" s="3"/>
      <c r="C9" s="16">
        <f aca="true" t="shared" si="1" ref="C9:Y9">SUM(C10:C14)</f>
        <v>20916845</v>
      </c>
      <c r="D9" s="16">
        <f>SUM(D10:D14)</f>
        <v>0</v>
      </c>
      <c r="E9" s="17">
        <f t="shared" si="1"/>
        <v>15277000</v>
      </c>
      <c r="F9" s="18">
        <f t="shared" si="1"/>
        <v>15277000</v>
      </c>
      <c r="G9" s="18">
        <f t="shared" si="1"/>
        <v>271362</v>
      </c>
      <c r="H9" s="18">
        <f t="shared" si="1"/>
        <v>2509448</v>
      </c>
      <c r="I9" s="18">
        <f t="shared" si="1"/>
        <v>152900</v>
      </c>
      <c r="J9" s="18">
        <f t="shared" si="1"/>
        <v>2933710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2933710</v>
      </c>
      <c r="X9" s="18">
        <f t="shared" si="1"/>
        <v>3819249</v>
      </c>
      <c r="Y9" s="18">
        <f t="shared" si="1"/>
        <v>-885539</v>
      </c>
      <c r="Z9" s="4">
        <f>+IF(X9&lt;&gt;0,+(Y9/X9)*100,0)</f>
        <v>-23.186207550227806</v>
      </c>
      <c r="AA9" s="30">
        <f>SUM(AA10:AA14)</f>
        <v>15277000</v>
      </c>
    </row>
    <row r="10" spans="1:27" ht="12.75">
      <c r="A10" s="5" t="s">
        <v>36</v>
      </c>
      <c r="B10" s="3"/>
      <c r="C10" s="19">
        <v>19471346</v>
      </c>
      <c r="D10" s="19"/>
      <c r="E10" s="20">
        <v>13302000</v>
      </c>
      <c r="F10" s="21">
        <v>13302000</v>
      </c>
      <c r="G10" s="21"/>
      <c r="H10" s="21">
        <v>2192776</v>
      </c>
      <c r="I10" s="21"/>
      <c r="J10" s="21">
        <v>2192776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>
        <v>2192776</v>
      </c>
      <c r="X10" s="21">
        <v>3325500</v>
      </c>
      <c r="Y10" s="21">
        <v>-1132724</v>
      </c>
      <c r="Z10" s="6">
        <v>-34.06</v>
      </c>
      <c r="AA10" s="28">
        <v>13302000</v>
      </c>
    </row>
    <row r="11" spans="1:27" ht="12.75">
      <c r="A11" s="5" t="s">
        <v>37</v>
      </c>
      <c r="B11" s="3"/>
      <c r="C11" s="19">
        <v>1445499</v>
      </c>
      <c r="D11" s="19"/>
      <c r="E11" s="20">
        <v>1975000</v>
      </c>
      <c r="F11" s="21">
        <v>1975000</v>
      </c>
      <c r="G11" s="21">
        <v>271362</v>
      </c>
      <c r="H11" s="21">
        <v>316672</v>
      </c>
      <c r="I11" s="21">
        <v>152900</v>
      </c>
      <c r="J11" s="21">
        <v>740934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>
        <v>740934</v>
      </c>
      <c r="X11" s="21">
        <v>493749</v>
      </c>
      <c r="Y11" s="21">
        <v>247185</v>
      </c>
      <c r="Z11" s="6">
        <v>50.06</v>
      </c>
      <c r="AA11" s="28">
        <v>1975000</v>
      </c>
    </row>
    <row r="12" spans="1:27" ht="12.7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18508449</v>
      </c>
      <c r="D15" s="16">
        <f>SUM(D16:D18)</f>
        <v>0</v>
      </c>
      <c r="E15" s="17">
        <f t="shared" si="2"/>
        <v>29042000</v>
      </c>
      <c r="F15" s="18">
        <f t="shared" si="2"/>
        <v>29042000</v>
      </c>
      <c r="G15" s="18">
        <f t="shared" si="2"/>
        <v>5566556</v>
      </c>
      <c r="H15" s="18">
        <f t="shared" si="2"/>
        <v>1588389</v>
      </c>
      <c r="I15" s="18">
        <f t="shared" si="2"/>
        <v>7793132</v>
      </c>
      <c r="J15" s="18">
        <f t="shared" si="2"/>
        <v>14948077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14948077</v>
      </c>
      <c r="X15" s="18">
        <f t="shared" si="2"/>
        <v>7260501</v>
      </c>
      <c r="Y15" s="18">
        <f t="shared" si="2"/>
        <v>7687576</v>
      </c>
      <c r="Z15" s="4">
        <f>+IF(X15&lt;&gt;0,+(Y15/X15)*100,0)</f>
        <v>105.88216983924387</v>
      </c>
      <c r="AA15" s="30">
        <f>SUM(AA16:AA18)</f>
        <v>29042000</v>
      </c>
    </row>
    <row r="16" spans="1:27" ht="12.75">
      <c r="A16" s="5" t="s">
        <v>42</v>
      </c>
      <c r="B16" s="3"/>
      <c r="C16" s="19">
        <v>30288</v>
      </c>
      <c r="D16" s="19"/>
      <c r="E16" s="20">
        <v>80000</v>
      </c>
      <c r="F16" s="21">
        <v>80000</v>
      </c>
      <c r="G16" s="21"/>
      <c r="H16" s="21"/>
      <c r="I16" s="21">
        <v>1754</v>
      </c>
      <c r="J16" s="21">
        <v>1754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>
        <v>1754</v>
      </c>
      <c r="X16" s="21">
        <v>20001</v>
      </c>
      <c r="Y16" s="21">
        <v>-18247</v>
      </c>
      <c r="Z16" s="6">
        <v>-91.23</v>
      </c>
      <c r="AA16" s="28">
        <v>80000</v>
      </c>
    </row>
    <row r="17" spans="1:27" ht="12.75">
      <c r="A17" s="5" t="s">
        <v>43</v>
      </c>
      <c r="B17" s="3"/>
      <c r="C17" s="19">
        <v>18478161</v>
      </c>
      <c r="D17" s="19"/>
      <c r="E17" s="20">
        <v>28962000</v>
      </c>
      <c r="F17" s="21">
        <v>28962000</v>
      </c>
      <c r="G17" s="21">
        <v>5566556</v>
      </c>
      <c r="H17" s="21">
        <v>1588389</v>
      </c>
      <c r="I17" s="21">
        <v>7791378</v>
      </c>
      <c r="J17" s="21">
        <v>14946323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14946323</v>
      </c>
      <c r="X17" s="21">
        <v>7240500</v>
      </c>
      <c r="Y17" s="21">
        <v>7705823</v>
      </c>
      <c r="Z17" s="6">
        <v>106.43</v>
      </c>
      <c r="AA17" s="28">
        <v>28962000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3002200</v>
      </c>
      <c r="D19" s="16">
        <f>SUM(D20:D23)</f>
        <v>0</v>
      </c>
      <c r="E19" s="17">
        <f t="shared" si="3"/>
        <v>12270000</v>
      </c>
      <c r="F19" s="18">
        <f t="shared" si="3"/>
        <v>12270000</v>
      </c>
      <c r="G19" s="18">
        <f t="shared" si="3"/>
        <v>351365</v>
      </c>
      <c r="H19" s="18">
        <f t="shared" si="3"/>
        <v>0</v>
      </c>
      <c r="I19" s="18">
        <f t="shared" si="3"/>
        <v>589316</v>
      </c>
      <c r="J19" s="18">
        <f t="shared" si="3"/>
        <v>940681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940681</v>
      </c>
      <c r="X19" s="18">
        <f t="shared" si="3"/>
        <v>3067500</v>
      </c>
      <c r="Y19" s="18">
        <f t="shared" si="3"/>
        <v>-2126819</v>
      </c>
      <c r="Z19" s="4">
        <f>+IF(X19&lt;&gt;0,+(Y19/X19)*100,0)</f>
        <v>-69.33395273023635</v>
      </c>
      <c r="AA19" s="30">
        <f>SUM(AA20:AA23)</f>
        <v>12270000</v>
      </c>
    </row>
    <row r="20" spans="1:27" ht="12.75">
      <c r="A20" s="5" t="s">
        <v>46</v>
      </c>
      <c r="B20" s="3"/>
      <c r="C20" s="19">
        <v>428749</v>
      </c>
      <c r="D20" s="19"/>
      <c r="E20" s="20">
        <v>7030000</v>
      </c>
      <c r="F20" s="21">
        <v>7030000</v>
      </c>
      <c r="G20" s="21">
        <v>141365</v>
      </c>
      <c r="H20" s="21"/>
      <c r="I20" s="21"/>
      <c r="J20" s="21">
        <v>141365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>
        <v>141365</v>
      </c>
      <c r="X20" s="21">
        <v>1757499</v>
      </c>
      <c r="Y20" s="21">
        <v>-1616134</v>
      </c>
      <c r="Z20" s="6">
        <v>-91.96</v>
      </c>
      <c r="AA20" s="28">
        <v>7030000</v>
      </c>
    </row>
    <row r="21" spans="1:27" ht="12.75">
      <c r="A21" s="5" t="s">
        <v>47</v>
      </c>
      <c r="B21" s="3"/>
      <c r="C21" s="19">
        <v>552563</v>
      </c>
      <c r="D21" s="19"/>
      <c r="E21" s="20">
        <v>2300000</v>
      </c>
      <c r="F21" s="21">
        <v>2300000</v>
      </c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>
        <v>575001</v>
      </c>
      <c r="Y21" s="21">
        <v>-575001</v>
      </c>
      <c r="Z21" s="6">
        <v>-100</v>
      </c>
      <c r="AA21" s="28">
        <v>2300000</v>
      </c>
    </row>
    <row r="22" spans="1:27" ht="12.75">
      <c r="A22" s="5" t="s">
        <v>48</v>
      </c>
      <c r="B22" s="3"/>
      <c r="C22" s="22"/>
      <c r="D22" s="22"/>
      <c r="E22" s="23">
        <v>2490000</v>
      </c>
      <c r="F22" s="24">
        <v>2490000</v>
      </c>
      <c r="G22" s="24"/>
      <c r="H22" s="24"/>
      <c r="I22" s="24">
        <v>150720</v>
      </c>
      <c r="J22" s="24">
        <v>150720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>
        <v>150720</v>
      </c>
      <c r="X22" s="24">
        <v>622500</v>
      </c>
      <c r="Y22" s="24">
        <v>-471780</v>
      </c>
      <c r="Z22" s="7">
        <v>-75.79</v>
      </c>
      <c r="AA22" s="29">
        <v>2490000</v>
      </c>
    </row>
    <row r="23" spans="1:27" ht="12.75">
      <c r="A23" s="5" t="s">
        <v>49</v>
      </c>
      <c r="B23" s="3"/>
      <c r="C23" s="19">
        <v>2020888</v>
      </c>
      <c r="D23" s="19"/>
      <c r="E23" s="20">
        <v>450000</v>
      </c>
      <c r="F23" s="21">
        <v>450000</v>
      </c>
      <c r="G23" s="21">
        <v>210000</v>
      </c>
      <c r="H23" s="21"/>
      <c r="I23" s="21">
        <v>438596</v>
      </c>
      <c r="J23" s="21">
        <v>648596</v>
      </c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>
        <v>648596</v>
      </c>
      <c r="X23" s="21">
        <v>112500</v>
      </c>
      <c r="Y23" s="21">
        <v>536096</v>
      </c>
      <c r="Z23" s="6">
        <v>476.53</v>
      </c>
      <c r="AA23" s="28">
        <v>450000</v>
      </c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1">
        <f aca="true" t="shared" si="4" ref="C25:Y25">+C5+C9+C15+C19+C24</f>
        <v>45092172</v>
      </c>
      <c r="D25" s="51">
        <f>+D5+D9+D15+D19+D24</f>
        <v>0</v>
      </c>
      <c r="E25" s="52">
        <f t="shared" si="4"/>
        <v>63279000</v>
      </c>
      <c r="F25" s="53">
        <f t="shared" si="4"/>
        <v>63279000</v>
      </c>
      <c r="G25" s="53">
        <f t="shared" si="4"/>
        <v>6389528</v>
      </c>
      <c r="H25" s="53">
        <f t="shared" si="4"/>
        <v>4152158</v>
      </c>
      <c r="I25" s="53">
        <f t="shared" si="4"/>
        <v>8589125</v>
      </c>
      <c r="J25" s="53">
        <f t="shared" si="4"/>
        <v>19130811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19130811</v>
      </c>
      <c r="X25" s="53">
        <f t="shared" si="4"/>
        <v>15819750</v>
      </c>
      <c r="Y25" s="53">
        <f t="shared" si="4"/>
        <v>3311061</v>
      </c>
      <c r="Z25" s="54">
        <f>+IF(X25&lt;&gt;0,+(Y25/X25)*100,0)</f>
        <v>20.92991987863272</v>
      </c>
      <c r="AA25" s="55">
        <f>+AA5+AA9+AA15+AA19+AA24</f>
        <v>63279000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7" t="s">
        <v>54</v>
      </c>
      <c r="B28" s="3"/>
      <c r="C28" s="19">
        <v>34209636</v>
      </c>
      <c r="D28" s="19"/>
      <c r="E28" s="20">
        <v>43164000</v>
      </c>
      <c r="F28" s="21">
        <v>43164000</v>
      </c>
      <c r="G28" s="21">
        <v>5167056</v>
      </c>
      <c r="H28" s="21">
        <v>3781165</v>
      </c>
      <c r="I28" s="21">
        <v>7786556</v>
      </c>
      <c r="J28" s="21">
        <v>16734777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16734777</v>
      </c>
      <c r="X28" s="21">
        <v>10791000</v>
      </c>
      <c r="Y28" s="21">
        <v>5943777</v>
      </c>
      <c r="Z28" s="6">
        <v>55.08</v>
      </c>
      <c r="AA28" s="19">
        <v>43164000</v>
      </c>
    </row>
    <row r="29" spans="1:27" ht="12.75">
      <c r="A29" s="57" t="s">
        <v>55</v>
      </c>
      <c r="B29" s="3"/>
      <c r="C29" s="19">
        <v>417332</v>
      </c>
      <c r="D29" s="19"/>
      <c r="E29" s="20">
        <v>600000</v>
      </c>
      <c r="F29" s="21">
        <v>600000</v>
      </c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>
        <v>150000</v>
      </c>
      <c r="Y29" s="21">
        <v>-150000</v>
      </c>
      <c r="Z29" s="6">
        <v>-100</v>
      </c>
      <c r="AA29" s="28">
        <v>600000</v>
      </c>
    </row>
    <row r="30" spans="1:27" ht="12.7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9" t="s">
        <v>58</v>
      </c>
      <c r="B32" s="3"/>
      <c r="C32" s="25">
        <f aca="true" t="shared" si="5" ref="C32:Y32">SUM(C28:C31)</f>
        <v>34626968</v>
      </c>
      <c r="D32" s="25">
        <f>SUM(D28:D31)</f>
        <v>0</v>
      </c>
      <c r="E32" s="26">
        <f t="shared" si="5"/>
        <v>43764000</v>
      </c>
      <c r="F32" s="27">
        <f t="shared" si="5"/>
        <v>43764000</v>
      </c>
      <c r="G32" s="27">
        <f t="shared" si="5"/>
        <v>5167056</v>
      </c>
      <c r="H32" s="27">
        <f t="shared" si="5"/>
        <v>3781165</v>
      </c>
      <c r="I32" s="27">
        <f t="shared" si="5"/>
        <v>7786556</v>
      </c>
      <c r="J32" s="27">
        <f t="shared" si="5"/>
        <v>16734777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16734777</v>
      </c>
      <c r="X32" s="27">
        <f t="shared" si="5"/>
        <v>10941000</v>
      </c>
      <c r="Y32" s="27">
        <f t="shared" si="5"/>
        <v>5793777</v>
      </c>
      <c r="Z32" s="13">
        <f>+IF(X32&lt;&gt;0,+(Y32/X32)*100,0)</f>
        <v>52.95472991499863</v>
      </c>
      <c r="AA32" s="31">
        <f>SUM(AA28:AA31)</f>
        <v>43764000</v>
      </c>
    </row>
    <row r="33" spans="1:27" ht="12.7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60" t="s">
        <v>63</v>
      </c>
      <c r="B35" s="3"/>
      <c r="C35" s="19">
        <v>10465204</v>
      </c>
      <c r="D35" s="19"/>
      <c r="E35" s="20">
        <v>19515000</v>
      </c>
      <c r="F35" s="21">
        <v>19515000</v>
      </c>
      <c r="G35" s="21">
        <v>1222472</v>
      </c>
      <c r="H35" s="21">
        <v>370993</v>
      </c>
      <c r="I35" s="21">
        <v>802569</v>
      </c>
      <c r="J35" s="21">
        <v>2396034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2396034</v>
      </c>
      <c r="X35" s="21">
        <v>4878750</v>
      </c>
      <c r="Y35" s="21">
        <v>-2482716</v>
      </c>
      <c r="Z35" s="6">
        <v>-50.89</v>
      </c>
      <c r="AA35" s="28">
        <v>19515000</v>
      </c>
    </row>
    <row r="36" spans="1:27" ht="12.75">
      <c r="A36" s="61" t="s">
        <v>64</v>
      </c>
      <c r="B36" s="10"/>
      <c r="C36" s="62">
        <f aca="true" t="shared" si="6" ref="C36:Y36">SUM(C32:C35)</f>
        <v>45092172</v>
      </c>
      <c r="D36" s="62">
        <f>SUM(D32:D35)</f>
        <v>0</v>
      </c>
      <c r="E36" s="63">
        <f t="shared" si="6"/>
        <v>63279000</v>
      </c>
      <c r="F36" s="64">
        <f t="shared" si="6"/>
        <v>63279000</v>
      </c>
      <c r="G36" s="64">
        <f t="shared" si="6"/>
        <v>6389528</v>
      </c>
      <c r="H36" s="64">
        <f t="shared" si="6"/>
        <v>4152158</v>
      </c>
      <c r="I36" s="64">
        <f t="shared" si="6"/>
        <v>8589125</v>
      </c>
      <c r="J36" s="64">
        <f t="shared" si="6"/>
        <v>19130811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19130811</v>
      </c>
      <c r="X36" s="64">
        <f t="shared" si="6"/>
        <v>15819750</v>
      </c>
      <c r="Y36" s="64">
        <f t="shared" si="6"/>
        <v>3311061</v>
      </c>
      <c r="Z36" s="65">
        <f>+IF(X36&lt;&gt;0,+(Y36/X36)*100,0)</f>
        <v>20.92991987863272</v>
      </c>
      <c r="AA36" s="66">
        <f>SUM(AA32:AA35)</f>
        <v>63279000</v>
      </c>
    </row>
    <row r="37" spans="1:27" ht="12.75">
      <c r="A37" s="14" t="s">
        <v>88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2.75">
      <c r="A38" s="68" t="s">
        <v>89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2.75">
      <c r="A39" s="15" t="s">
        <v>90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2.75">
      <c r="A40" s="15" t="s">
        <v>91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2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79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92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2.7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2.75">
      <c r="A5" s="2" t="s">
        <v>31</v>
      </c>
      <c r="B5" s="3"/>
      <c r="C5" s="16">
        <f aca="true" t="shared" si="0" ref="C5:Y5">SUM(C6:C8)</f>
        <v>805916</v>
      </c>
      <c r="D5" s="16">
        <f>SUM(D6:D8)</f>
        <v>0</v>
      </c>
      <c r="E5" s="17">
        <f t="shared" si="0"/>
        <v>300000</v>
      </c>
      <c r="F5" s="18">
        <f t="shared" si="0"/>
        <v>300000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0</v>
      </c>
      <c r="X5" s="18">
        <f t="shared" si="0"/>
        <v>0</v>
      </c>
      <c r="Y5" s="18">
        <f t="shared" si="0"/>
        <v>0</v>
      </c>
      <c r="Z5" s="4">
        <f>+IF(X5&lt;&gt;0,+(Y5/X5)*100,0)</f>
        <v>0</v>
      </c>
      <c r="AA5" s="16">
        <f>SUM(AA6:AA8)</f>
        <v>300000</v>
      </c>
    </row>
    <row r="6" spans="1:27" ht="12.7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2.75">
      <c r="A7" s="5" t="s">
        <v>33</v>
      </c>
      <c r="B7" s="3"/>
      <c r="C7" s="22">
        <v>680244</v>
      </c>
      <c r="D7" s="22"/>
      <c r="E7" s="23">
        <v>300000</v>
      </c>
      <c r="F7" s="24">
        <v>300000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>
        <v>300000</v>
      </c>
    </row>
    <row r="8" spans="1:27" ht="12.75">
      <c r="A8" s="5" t="s">
        <v>34</v>
      </c>
      <c r="B8" s="3"/>
      <c r="C8" s="19">
        <v>125672</v>
      </c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2.75">
      <c r="A9" s="2" t="s">
        <v>35</v>
      </c>
      <c r="B9" s="3"/>
      <c r="C9" s="16">
        <f aca="true" t="shared" si="1" ref="C9:Y9">SUM(C10:C14)</f>
        <v>38230</v>
      </c>
      <c r="D9" s="16">
        <f>SUM(D10:D14)</f>
        <v>0</v>
      </c>
      <c r="E9" s="17">
        <f t="shared" si="1"/>
        <v>14400000</v>
      </c>
      <c r="F9" s="18">
        <f t="shared" si="1"/>
        <v>14400000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0</v>
      </c>
      <c r="Y9" s="18">
        <f t="shared" si="1"/>
        <v>0</v>
      </c>
      <c r="Z9" s="4">
        <f>+IF(X9&lt;&gt;0,+(Y9/X9)*100,0)</f>
        <v>0</v>
      </c>
      <c r="AA9" s="30">
        <f>SUM(AA10:AA14)</f>
        <v>14400000</v>
      </c>
    </row>
    <row r="10" spans="1:27" ht="12.75">
      <c r="A10" s="5" t="s">
        <v>36</v>
      </c>
      <c r="B10" s="3"/>
      <c r="C10" s="19">
        <v>12631</v>
      </c>
      <c r="D10" s="19"/>
      <c r="E10" s="20">
        <v>1200000</v>
      </c>
      <c r="F10" s="21">
        <v>1200000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>
        <v>1200000</v>
      </c>
    </row>
    <row r="11" spans="1:27" ht="12.7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2.75">
      <c r="A12" s="5" t="s">
        <v>38</v>
      </c>
      <c r="B12" s="3"/>
      <c r="C12" s="19">
        <v>25599</v>
      </c>
      <c r="D12" s="19"/>
      <c r="E12" s="20">
        <v>1700000</v>
      </c>
      <c r="F12" s="21">
        <v>1700000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>
        <v>1700000</v>
      </c>
    </row>
    <row r="13" spans="1:27" ht="12.75">
      <c r="A13" s="5" t="s">
        <v>39</v>
      </c>
      <c r="B13" s="3"/>
      <c r="C13" s="19"/>
      <c r="D13" s="19"/>
      <c r="E13" s="20">
        <v>11500000</v>
      </c>
      <c r="F13" s="21">
        <v>11500000</v>
      </c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>
        <v>11500000</v>
      </c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6779222</v>
      </c>
      <c r="D15" s="16">
        <f>SUM(D16:D18)</f>
        <v>0</v>
      </c>
      <c r="E15" s="17">
        <f t="shared" si="2"/>
        <v>12836000</v>
      </c>
      <c r="F15" s="18">
        <f t="shared" si="2"/>
        <v>12836000</v>
      </c>
      <c r="G15" s="18">
        <f t="shared" si="2"/>
        <v>0</v>
      </c>
      <c r="H15" s="18">
        <f t="shared" si="2"/>
        <v>2292173</v>
      </c>
      <c r="I15" s="18">
        <f t="shared" si="2"/>
        <v>0</v>
      </c>
      <c r="J15" s="18">
        <f t="shared" si="2"/>
        <v>2292173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2292173</v>
      </c>
      <c r="X15" s="18">
        <f t="shared" si="2"/>
        <v>10154250</v>
      </c>
      <c r="Y15" s="18">
        <f t="shared" si="2"/>
        <v>-7862077</v>
      </c>
      <c r="Z15" s="4">
        <f>+IF(X15&lt;&gt;0,+(Y15/X15)*100,0)</f>
        <v>-77.42646675037545</v>
      </c>
      <c r="AA15" s="30">
        <f>SUM(AA16:AA18)</f>
        <v>12836000</v>
      </c>
    </row>
    <row r="16" spans="1:27" ht="12.7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2.75">
      <c r="A17" s="5" t="s">
        <v>43</v>
      </c>
      <c r="B17" s="3"/>
      <c r="C17" s="19">
        <v>6779222</v>
      </c>
      <c r="D17" s="19"/>
      <c r="E17" s="20">
        <v>12836000</v>
      </c>
      <c r="F17" s="21">
        <v>12836000</v>
      </c>
      <c r="G17" s="21"/>
      <c r="H17" s="21">
        <v>2292173</v>
      </c>
      <c r="I17" s="21"/>
      <c r="J17" s="21">
        <v>2292173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2292173</v>
      </c>
      <c r="X17" s="21">
        <v>10154250</v>
      </c>
      <c r="Y17" s="21">
        <v>-7862077</v>
      </c>
      <c r="Z17" s="6">
        <v>-77.43</v>
      </c>
      <c r="AA17" s="28">
        <v>12836000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14940842</v>
      </c>
      <c r="D19" s="16">
        <f>SUM(D20:D23)</f>
        <v>0</v>
      </c>
      <c r="E19" s="17">
        <f t="shared" si="3"/>
        <v>17000000</v>
      </c>
      <c r="F19" s="18">
        <f t="shared" si="3"/>
        <v>17000000</v>
      </c>
      <c r="G19" s="18">
        <f t="shared" si="3"/>
        <v>3037729</v>
      </c>
      <c r="H19" s="18">
        <f t="shared" si="3"/>
        <v>4346990</v>
      </c>
      <c r="I19" s="18">
        <f t="shared" si="3"/>
        <v>0</v>
      </c>
      <c r="J19" s="18">
        <f t="shared" si="3"/>
        <v>7384719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7384719</v>
      </c>
      <c r="X19" s="18">
        <f t="shared" si="3"/>
        <v>0</v>
      </c>
      <c r="Y19" s="18">
        <f t="shared" si="3"/>
        <v>7384719</v>
      </c>
      <c r="Z19" s="4">
        <f>+IF(X19&lt;&gt;0,+(Y19/X19)*100,0)</f>
        <v>0</v>
      </c>
      <c r="AA19" s="30">
        <f>SUM(AA20:AA23)</f>
        <v>17000000</v>
      </c>
    </row>
    <row r="20" spans="1:27" ht="12.75">
      <c r="A20" s="5" t="s">
        <v>46</v>
      </c>
      <c r="B20" s="3"/>
      <c r="C20" s="19">
        <v>14940842</v>
      </c>
      <c r="D20" s="19"/>
      <c r="E20" s="20">
        <v>17000000</v>
      </c>
      <c r="F20" s="21">
        <v>17000000</v>
      </c>
      <c r="G20" s="21">
        <v>3037729</v>
      </c>
      <c r="H20" s="21">
        <v>4346990</v>
      </c>
      <c r="I20" s="21"/>
      <c r="J20" s="21">
        <v>7384719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>
        <v>7384719</v>
      </c>
      <c r="X20" s="21"/>
      <c r="Y20" s="21">
        <v>7384719</v>
      </c>
      <c r="Z20" s="6"/>
      <c r="AA20" s="28">
        <v>17000000</v>
      </c>
    </row>
    <row r="21" spans="1:27" ht="12.7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2.7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2.7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2.75">
      <c r="A24" s="2" t="s">
        <v>50</v>
      </c>
      <c r="B24" s="8"/>
      <c r="C24" s="16">
        <v>35999</v>
      </c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1">
        <f aca="true" t="shared" si="4" ref="C25:Y25">+C5+C9+C15+C19+C24</f>
        <v>22600209</v>
      </c>
      <c r="D25" s="51">
        <f>+D5+D9+D15+D19+D24</f>
        <v>0</v>
      </c>
      <c r="E25" s="52">
        <f t="shared" si="4"/>
        <v>44536000</v>
      </c>
      <c r="F25" s="53">
        <f t="shared" si="4"/>
        <v>44536000</v>
      </c>
      <c r="G25" s="53">
        <f t="shared" si="4"/>
        <v>3037729</v>
      </c>
      <c r="H25" s="53">
        <f t="shared" si="4"/>
        <v>6639163</v>
      </c>
      <c r="I25" s="53">
        <f t="shared" si="4"/>
        <v>0</v>
      </c>
      <c r="J25" s="53">
        <f t="shared" si="4"/>
        <v>9676892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9676892</v>
      </c>
      <c r="X25" s="53">
        <f t="shared" si="4"/>
        <v>10154250</v>
      </c>
      <c r="Y25" s="53">
        <f t="shared" si="4"/>
        <v>-477358</v>
      </c>
      <c r="Z25" s="54">
        <f>+IF(X25&lt;&gt;0,+(Y25/X25)*100,0)</f>
        <v>-4.7010660560848905</v>
      </c>
      <c r="AA25" s="55">
        <f>+AA5+AA9+AA15+AA19+AA24</f>
        <v>44536000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7" t="s">
        <v>54</v>
      </c>
      <c r="B28" s="3"/>
      <c r="C28" s="19">
        <v>21576519</v>
      </c>
      <c r="D28" s="19"/>
      <c r="E28" s="20">
        <v>39636000</v>
      </c>
      <c r="F28" s="21">
        <v>39636000</v>
      </c>
      <c r="G28" s="21">
        <v>3037729</v>
      </c>
      <c r="H28" s="21">
        <v>6639163</v>
      </c>
      <c r="I28" s="21"/>
      <c r="J28" s="21">
        <v>9676892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9676892</v>
      </c>
      <c r="X28" s="21">
        <v>10154250</v>
      </c>
      <c r="Y28" s="21">
        <v>-477358</v>
      </c>
      <c r="Z28" s="6">
        <v>-4.7</v>
      </c>
      <c r="AA28" s="19">
        <v>39636000</v>
      </c>
    </row>
    <row r="29" spans="1:27" ht="12.75">
      <c r="A29" s="57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9" t="s">
        <v>58</v>
      </c>
      <c r="B32" s="3"/>
      <c r="C32" s="25">
        <f aca="true" t="shared" si="5" ref="C32:Y32">SUM(C28:C31)</f>
        <v>21576519</v>
      </c>
      <c r="D32" s="25">
        <f>SUM(D28:D31)</f>
        <v>0</v>
      </c>
      <c r="E32" s="26">
        <f t="shared" si="5"/>
        <v>39636000</v>
      </c>
      <c r="F32" s="27">
        <f t="shared" si="5"/>
        <v>39636000</v>
      </c>
      <c r="G32" s="27">
        <f t="shared" si="5"/>
        <v>3037729</v>
      </c>
      <c r="H32" s="27">
        <f t="shared" si="5"/>
        <v>6639163</v>
      </c>
      <c r="I32" s="27">
        <f t="shared" si="5"/>
        <v>0</v>
      </c>
      <c r="J32" s="27">
        <f t="shared" si="5"/>
        <v>9676892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9676892</v>
      </c>
      <c r="X32" s="27">
        <f t="shared" si="5"/>
        <v>10154250</v>
      </c>
      <c r="Y32" s="27">
        <f t="shared" si="5"/>
        <v>-477358</v>
      </c>
      <c r="Z32" s="13">
        <f>+IF(X32&lt;&gt;0,+(Y32/X32)*100,0)</f>
        <v>-4.7010660560848905</v>
      </c>
      <c r="AA32" s="31">
        <f>SUM(AA28:AA31)</f>
        <v>39636000</v>
      </c>
    </row>
    <row r="33" spans="1:27" ht="12.7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60" t="s">
        <v>63</v>
      </c>
      <c r="B35" s="3"/>
      <c r="C35" s="19">
        <v>1023689</v>
      </c>
      <c r="D35" s="19"/>
      <c r="E35" s="20">
        <v>4900000</v>
      </c>
      <c r="F35" s="21">
        <v>4900000</v>
      </c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6"/>
      <c r="AA35" s="28">
        <v>4900000</v>
      </c>
    </row>
    <row r="36" spans="1:27" ht="12.75">
      <c r="A36" s="61" t="s">
        <v>64</v>
      </c>
      <c r="B36" s="10"/>
      <c r="C36" s="62">
        <f aca="true" t="shared" si="6" ref="C36:Y36">SUM(C32:C35)</f>
        <v>22600208</v>
      </c>
      <c r="D36" s="62">
        <f>SUM(D32:D35)</f>
        <v>0</v>
      </c>
      <c r="E36" s="63">
        <f t="shared" si="6"/>
        <v>44536000</v>
      </c>
      <c r="F36" s="64">
        <f t="shared" si="6"/>
        <v>44536000</v>
      </c>
      <c r="G36" s="64">
        <f t="shared" si="6"/>
        <v>3037729</v>
      </c>
      <c r="H36" s="64">
        <f t="shared" si="6"/>
        <v>6639163</v>
      </c>
      <c r="I36" s="64">
        <f t="shared" si="6"/>
        <v>0</v>
      </c>
      <c r="J36" s="64">
        <f t="shared" si="6"/>
        <v>9676892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9676892</v>
      </c>
      <c r="X36" s="64">
        <f t="shared" si="6"/>
        <v>10154250</v>
      </c>
      <c r="Y36" s="64">
        <f t="shared" si="6"/>
        <v>-477358</v>
      </c>
      <c r="Z36" s="65">
        <f>+IF(X36&lt;&gt;0,+(Y36/X36)*100,0)</f>
        <v>-4.7010660560848905</v>
      </c>
      <c r="AA36" s="66">
        <f>SUM(AA32:AA35)</f>
        <v>44536000</v>
      </c>
    </row>
    <row r="37" spans="1:27" ht="12.75">
      <c r="A37" s="14" t="s">
        <v>88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2.75">
      <c r="A38" s="68" t="s">
        <v>89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2.75">
      <c r="A39" s="15" t="s">
        <v>90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2.75">
      <c r="A40" s="15" t="s">
        <v>91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2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80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92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2.7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2.7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4300000</v>
      </c>
      <c r="F5" s="18">
        <f t="shared" si="0"/>
        <v>4300000</v>
      </c>
      <c r="G5" s="18">
        <f t="shared" si="0"/>
        <v>5426935</v>
      </c>
      <c r="H5" s="18">
        <f t="shared" si="0"/>
        <v>0</v>
      </c>
      <c r="I5" s="18">
        <f t="shared" si="0"/>
        <v>0</v>
      </c>
      <c r="J5" s="18">
        <f t="shared" si="0"/>
        <v>5426935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5426935</v>
      </c>
      <c r="X5" s="18">
        <f t="shared" si="0"/>
        <v>1300000</v>
      </c>
      <c r="Y5" s="18">
        <f t="shared" si="0"/>
        <v>4126935</v>
      </c>
      <c r="Z5" s="4">
        <f>+IF(X5&lt;&gt;0,+(Y5/X5)*100,0)</f>
        <v>317.45653846153846</v>
      </c>
      <c r="AA5" s="16">
        <f>SUM(AA6:AA8)</f>
        <v>4300000</v>
      </c>
    </row>
    <row r="6" spans="1:27" ht="12.7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2.75">
      <c r="A7" s="5" t="s">
        <v>33</v>
      </c>
      <c r="B7" s="3"/>
      <c r="C7" s="22"/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/>
    </row>
    <row r="8" spans="1:27" ht="12.75">
      <c r="A8" s="5" t="s">
        <v>34</v>
      </c>
      <c r="B8" s="3"/>
      <c r="C8" s="19"/>
      <c r="D8" s="19"/>
      <c r="E8" s="20">
        <v>4300000</v>
      </c>
      <c r="F8" s="21">
        <v>4300000</v>
      </c>
      <c r="G8" s="21">
        <v>5426935</v>
      </c>
      <c r="H8" s="21"/>
      <c r="I8" s="21"/>
      <c r="J8" s="21">
        <v>5426935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5426935</v>
      </c>
      <c r="X8" s="21">
        <v>1300000</v>
      </c>
      <c r="Y8" s="21">
        <v>4126935</v>
      </c>
      <c r="Z8" s="6">
        <v>317.46</v>
      </c>
      <c r="AA8" s="28">
        <v>4300000</v>
      </c>
    </row>
    <row r="9" spans="1:27" ht="12.7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0</v>
      </c>
      <c r="F9" s="18">
        <f t="shared" si="1"/>
        <v>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0</v>
      </c>
      <c r="Y9" s="18">
        <f t="shared" si="1"/>
        <v>0</v>
      </c>
      <c r="Z9" s="4">
        <f>+IF(X9&lt;&gt;0,+(Y9/X9)*100,0)</f>
        <v>0</v>
      </c>
      <c r="AA9" s="30">
        <f>SUM(AA10:AA14)</f>
        <v>0</v>
      </c>
    </row>
    <row r="10" spans="1:27" ht="12.75">
      <c r="A10" s="5" t="s">
        <v>36</v>
      </c>
      <c r="B10" s="3"/>
      <c r="C10" s="19"/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2.7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2.7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43597000</v>
      </c>
      <c r="F15" s="18">
        <f t="shared" si="2"/>
        <v>43597000</v>
      </c>
      <c r="G15" s="18">
        <f t="shared" si="2"/>
        <v>652677</v>
      </c>
      <c r="H15" s="18">
        <f t="shared" si="2"/>
        <v>0</v>
      </c>
      <c r="I15" s="18">
        <f t="shared" si="2"/>
        <v>1792691</v>
      </c>
      <c r="J15" s="18">
        <f t="shared" si="2"/>
        <v>2445368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2445368</v>
      </c>
      <c r="X15" s="18">
        <f t="shared" si="2"/>
        <v>8000000</v>
      </c>
      <c r="Y15" s="18">
        <f t="shared" si="2"/>
        <v>-5554632</v>
      </c>
      <c r="Z15" s="4">
        <f>+IF(X15&lt;&gt;0,+(Y15/X15)*100,0)</f>
        <v>-69.4329</v>
      </c>
      <c r="AA15" s="30">
        <f>SUM(AA16:AA18)</f>
        <v>43597000</v>
      </c>
    </row>
    <row r="16" spans="1:27" ht="12.75">
      <c r="A16" s="5" t="s">
        <v>42</v>
      </c>
      <c r="B16" s="3"/>
      <c r="C16" s="19"/>
      <c r="D16" s="19"/>
      <c r="E16" s="20">
        <v>43597000</v>
      </c>
      <c r="F16" s="21">
        <v>43597000</v>
      </c>
      <c r="G16" s="21">
        <v>652677</v>
      </c>
      <c r="H16" s="21"/>
      <c r="I16" s="21">
        <v>1792691</v>
      </c>
      <c r="J16" s="21">
        <v>2445368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>
        <v>2445368</v>
      </c>
      <c r="X16" s="21">
        <v>8000000</v>
      </c>
      <c r="Y16" s="21">
        <v>-5554632</v>
      </c>
      <c r="Z16" s="6">
        <v>-69.43</v>
      </c>
      <c r="AA16" s="28">
        <v>43597000</v>
      </c>
    </row>
    <row r="17" spans="1:27" ht="12.75">
      <c r="A17" s="5" t="s">
        <v>43</v>
      </c>
      <c r="B17" s="3"/>
      <c r="C17" s="19"/>
      <c r="D17" s="19"/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6"/>
      <c r="AA17" s="28"/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0</v>
      </c>
      <c r="F19" s="18">
        <f t="shared" si="3"/>
        <v>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0</v>
      </c>
      <c r="Y19" s="18">
        <f t="shared" si="3"/>
        <v>0</v>
      </c>
      <c r="Z19" s="4">
        <f>+IF(X19&lt;&gt;0,+(Y19/X19)*100,0)</f>
        <v>0</v>
      </c>
      <c r="AA19" s="30">
        <f>SUM(AA20:AA23)</f>
        <v>0</v>
      </c>
    </row>
    <row r="20" spans="1:27" ht="12.7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2.7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2.7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2.7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1">
        <f aca="true" t="shared" si="4" ref="C25:Y25">+C5+C9+C15+C19+C24</f>
        <v>0</v>
      </c>
      <c r="D25" s="51">
        <f>+D5+D9+D15+D19+D24</f>
        <v>0</v>
      </c>
      <c r="E25" s="52">
        <f t="shared" si="4"/>
        <v>47897000</v>
      </c>
      <c r="F25" s="53">
        <f t="shared" si="4"/>
        <v>47897000</v>
      </c>
      <c r="G25" s="53">
        <f t="shared" si="4"/>
        <v>6079612</v>
      </c>
      <c r="H25" s="53">
        <f t="shared" si="4"/>
        <v>0</v>
      </c>
      <c r="I25" s="53">
        <f t="shared" si="4"/>
        <v>1792691</v>
      </c>
      <c r="J25" s="53">
        <f t="shared" si="4"/>
        <v>7872303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7872303</v>
      </c>
      <c r="X25" s="53">
        <f t="shared" si="4"/>
        <v>9300000</v>
      </c>
      <c r="Y25" s="53">
        <f t="shared" si="4"/>
        <v>-1427697</v>
      </c>
      <c r="Z25" s="54">
        <f>+IF(X25&lt;&gt;0,+(Y25/X25)*100,0)</f>
        <v>-15.351580645161288</v>
      </c>
      <c r="AA25" s="55">
        <f>+AA5+AA9+AA15+AA19+AA24</f>
        <v>47897000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7" t="s">
        <v>54</v>
      </c>
      <c r="B28" s="3"/>
      <c r="C28" s="19"/>
      <c r="D28" s="19"/>
      <c r="E28" s="20">
        <v>43597000</v>
      </c>
      <c r="F28" s="21">
        <v>43597000</v>
      </c>
      <c r="G28" s="21">
        <v>652677</v>
      </c>
      <c r="H28" s="21"/>
      <c r="I28" s="21">
        <v>1792691</v>
      </c>
      <c r="J28" s="21">
        <v>2445368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2445368</v>
      </c>
      <c r="X28" s="21">
        <v>8000000</v>
      </c>
      <c r="Y28" s="21">
        <v>-5554632</v>
      </c>
      <c r="Z28" s="6">
        <v>-69.43</v>
      </c>
      <c r="AA28" s="19">
        <v>43597000</v>
      </c>
    </row>
    <row r="29" spans="1:27" ht="12.75">
      <c r="A29" s="57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9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43597000</v>
      </c>
      <c r="F32" s="27">
        <f t="shared" si="5"/>
        <v>43597000</v>
      </c>
      <c r="G32" s="27">
        <f t="shared" si="5"/>
        <v>652677</v>
      </c>
      <c r="H32" s="27">
        <f t="shared" si="5"/>
        <v>0</v>
      </c>
      <c r="I32" s="27">
        <f t="shared" si="5"/>
        <v>1792691</v>
      </c>
      <c r="J32" s="27">
        <f t="shared" si="5"/>
        <v>2445368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2445368</v>
      </c>
      <c r="X32" s="27">
        <f t="shared" si="5"/>
        <v>8000000</v>
      </c>
      <c r="Y32" s="27">
        <f t="shared" si="5"/>
        <v>-5554632</v>
      </c>
      <c r="Z32" s="13">
        <f>+IF(X32&lt;&gt;0,+(Y32/X32)*100,0)</f>
        <v>-69.4329</v>
      </c>
      <c r="AA32" s="31">
        <f>SUM(AA28:AA31)</f>
        <v>43597000</v>
      </c>
    </row>
    <row r="33" spans="1:27" ht="12.7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60" t="s">
        <v>63</v>
      </c>
      <c r="B35" s="3"/>
      <c r="C35" s="19"/>
      <c r="D35" s="19"/>
      <c r="E35" s="20">
        <v>4300000</v>
      </c>
      <c r="F35" s="21">
        <v>4300000</v>
      </c>
      <c r="G35" s="21">
        <v>5426935</v>
      </c>
      <c r="H35" s="21"/>
      <c r="I35" s="21"/>
      <c r="J35" s="21">
        <v>5426935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5426935</v>
      </c>
      <c r="X35" s="21">
        <v>1300000</v>
      </c>
      <c r="Y35" s="21">
        <v>4126935</v>
      </c>
      <c r="Z35" s="6">
        <v>317.46</v>
      </c>
      <c r="AA35" s="28">
        <v>4300000</v>
      </c>
    </row>
    <row r="36" spans="1:27" ht="12.75">
      <c r="A36" s="61" t="s">
        <v>64</v>
      </c>
      <c r="B36" s="10"/>
      <c r="C36" s="62">
        <f aca="true" t="shared" si="6" ref="C36:Y36">SUM(C32:C35)</f>
        <v>0</v>
      </c>
      <c r="D36" s="62">
        <f>SUM(D32:D35)</f>
        <v>0</v>
      </c>
      <c r="E36" s="63">
        <f t="shared" si="6"/>
        <v>47897000</v>
      </c>
      <c r="F36" s="64">
        <f t="shared" si="6"/>
        <v>47897000</v>
      </c>
      <c r="G36" s="64">
        <f t="shared" si="6"/>
        <v>6079612</v>
      </c>
      <c r="H36" s="64">
        <f t="shared" si="6"/>
        <v>0</v>
      </c>
      <c r="I36" s="64">
        <f t="shared" si="6"/>
        <v>1792691</v>
      </c>
      <c r="J36" s="64">
        <f t="shared" si="6"/>
        <v>7872303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7872303</v>
      </c>
      <c r="X36" s="64">
        <f t="shared" si="6"/>
        <v>9300000</v>
      </c>
      <c r="Y36" s="64">
        <f t="shared" si="6"/>
        <v>-1427697</v>
      </c>
      <c r="Z36" s="65">
        <f>+IF(X36&lt;&gt;0,+(Y36/X36)*100,0)</f>
        <v>-15.351580645161288</v>
      </c>
      <c r="AA36" s="66">
        <f>SUM(AA32:AA35)</f>
        <v>47897000</v>
      </c>
    </row>
    <row r="37" spans="1:27" ht="12.75">
      <c r="A37" s="14" t="s">
        <v>88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2.75">
      <c r="A38" s="68" t="s">
        <v>89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2.75">
      <c r="A39" s="15" t="s">
        <v>90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2.75">
      <c r="A40" s="15" t="s">
        <v>91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2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81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92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2.7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2.75">
      <c r="A5" s="2" t="s">
        <v>31</v>
      </c>
      <c r="B5" s="3"/>
      <c r="C5" s="16">
        <f aca="true" t="shared" si="0" ref="C5:Y5">SUM(C6:C8)</f>
        <v>1473258</v>
      </c>
      <c r="D5" s="16">
        <f>SUM(D6:D8)</f>
        <v>0</v>
      </c>
      <c r="E5" s="17">
        <f t="shared" si="0"/>
        <v>0</v>
      </c>
      <c r="F5" s="18">
        <f t="shared" si="0"/>
        <v>0</v>
      </c>
      <c r="G5" s="18">
        <f t="shared" si="0"/>
        <v>0</v>
      </c>
      <c r="H5" s="18">
        <f t="shared" si="0"/>
        <v>0</v>
      </c>
      <c r="I5" s="18">
        <f t="shared" si="0"/>
        <v>17491</v>
      </c>
      <c r="J5" s="18">
        <f t="shared" si="0"/>
        <v>17491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17491</v>
      </c>
      <c r="X5" s="18">
        <f t="shared" si="0"/>
        <v>0</v>
      </c>
      <c r="Y5" s="18">
        <f t="shared" si="0"/>
        <v>17491</v>
      </c>
      <c r="Z5" s="4">
        <f>+IF(X5&lt;&gt;0,+(Y5/X5)*100,0)</f>
        <v>0</v>
      </c>
      <c r="AA5" s="16">
        <f>SUM(AA6:AA8)</f>
        <v>0</v>
      </c>
    </row>
    <row r="6" spans="1:27" ht="12.75">
      <c r="A6" s="5" t="s">
        <v>32</v>
      </c>
      <c r="B6" s="3"/>
      <c r="C6" s="19">
        <v>523999</v>
      </c>
      <c r="D6" s="19"/>
      <c r="E6" s="20"/>
      <c r="F6" s="21"/>
      <c r="G6" s="21"/>
      <c r="H6" s="21"/>
      <c r="I6" s="21">
        <v>17491</v>
      </c>
      <c r="J6" s="21">
        <v>17491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>
        <v>17491</v>
      </c>
      <c r="X6" s="21"/>
      <c r="Y6" s="21">
        <v>17491</v>
      </c>
      <c r="Z6" s="6"/>
      <c r="AA6" s="28"/>
    </row>
    <row r="7" spans="1:27" ht="12.75">
      <c r="A7" s="5" t="s">
        <v>33</v>
      </c>
      <c r="B7" s="3"/>
      <c r="C7" s="22">
        <v>108891</v>
      </c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/>
    </row>
    <row r="8" spans="1:27" ht="12.75">
      <c r="A8" s="5" t="s">
        <v>34</v>
      </c>
      <c r="B8" s="3"/>
      <c r="C8" s="19">
        <v>840368</v>
      </c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2.75">
      <c r="A9" s="2" t="s">
        <v>35</v>
      </c>
      <c r="B9" s="3"/>
      <c r="C9" s="16">
        <f aca="true" t="shared" si="1" ref="C9:Y9">SUM(C10:C14)</f>
        <v>740537</v>
      </c>
      <c r="D9" s="16">
        <f>SUM(D10:D14)</f>
        <v>0</v>
      </c>
      <c r="E9" s="17">
        <f t="shared" si="1"/>
        <v>0</v>
      </c>
      <c r="F9" s="18">
        <f t="shared" si="1"/>
        <v>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0</v>
      </c>
      <c r="Y9" s="18">
        <f t="shared" si="1"/>
        <v>0</v>
      </c>
      <c r="Z9" s="4">
        <f>+IF(X9&lt;&gt;0,+(Y9/X9)*100,0)</f>
        <v>0</v>
      </c>
      <c r="AA9" s="30">
        <f>SUM(AA10:AA14)</f>
        <v>0</v>
      </c>
    </row>
    <row r="10" spans="1:27" ht="12.75">
      <c r="A10" s="5" t="s">
        <v>36</v>
      </c>
      <c r="B10" s="3"/>
      <c r="C10" s="19"/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2.7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2.75">
      <c r="A12" s="5" t="s">
        <v>38</v>
      </c>
      <c r="B12" s="3"/>
      <c r="C12" s="19">
        <v>740537</v>
      </c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0</v>
      </c>
      <c r="F15" s="18">
        <f t="shared" si="2"/>
        <v>0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0</v>
      </c>
      <c r="X15" s="18">
        <f t="shared" si="2"/>
        <v>0</v>
      </c>
      <c r="Y15" s="18">
        <f t="shared" si="2"/>
        <v>0</v>
      </c>
      <c r="Z15" s="4">
        <f>+IF(X15&lt;&gt;0,+(Y15/X15)*100,0)</f>
        <v>0</v>
      </c>
      <c r="AA15" s="30">
        <f>SUM(AA16:AA18)</f>
        <v>0</v>
      </c>
    </row>
    <row r="16" spans="1:27" ht="12.7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2.75">
      <c r="A17" s="5" t="s">
        <v>43</v>
      </c>
      <c r="B17" s="3"/>
      <c r="C17" s="19"/>
      <c r="D17" s="19"/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6"/>
      <c r="AA17" s="28"/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220853728</v>
      </c>
      <c r="D19" s="16">
        <f>SUM(D20:D23)</f>
        <v>0</v>
      </c>
      <c r="E19" s="17">
        <f t="shared" si="3"/>
        <v>325756000</v>
      </c>
      <c r="F19" s="18">
        <f t="shared" si="3"/>
        <v>325756000</v>
      </c>
      <c r="G19" s="18">
        <f t="shared" si="3"/>
        <v>17158435</v>
      </c>
      <c r="H19" s="18">
        <f t="shared" si="3"/>
        <v>1819477</v>
      </c>
      <c r="I19" s="18">
        <f t="shared" si="3"/>
        <v>12905783</v>
      </c>
      <c r="J19" s="18">
        <f t="shared" si="3"/>
        <v>31883695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31883695</v>
      </c>
      <c r="X19" s="18">
        <f t="shared" si="3"/>
        <v>79755039</v>
      </c>
      <c r="Y19" s="18">
        <f t="shared" si="3"/>
        <v>-47871344</v>
      </c>
      <c r="Z19" s="4">
        <f>+IF(X19&lt;&gt;0,+(Y19/X19)*100,0)</f>
        <v>-60.022971087757846</v>
      </c>
      <c r="AA19" s="30">
        <f>SUM(AA20:AA23)</f>
        <v>325756000</v>
      </c>
    </row>
    <row r="20" spans="1:27" ht="12.7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2.75">
      <c r="A21" s="5" t="s">
        <v>47</v>
      </c>
      <c r="B21" s="3"/>
      <c r="C21" s="19">
        <v>220853728</v>
      </c>
      <c r="D21" s="19"/>
      <c r="E21" s="20">
        <v>325756000</v>
      </c>
      <c r="F21" s="21">
        <v>325756000</v>
      </c>
      <c r="G21" s="21">
        <v>17158435</v>
      </c>
      <c r="H21" s="21">
        <v>1819477</v>
      </c>
      <c r="I21" s="21">
        <v>12905783</v>
      </c>
      <c r="J21" s="21">
        <v>31883695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>
        <v>31883695</v>
      </c>
      <c r="X21" s="21">
        <v>79755039</v>
      </c>
      <c r="Y21" s="21">
        <v>-47871344</v>
      </c>
      <c r="Z21" s="6">
        <v>-60.02</v>
      </c>
      <c r="AA21" s="28">
        <v>325756000</v>
      </c>
    </row>
    <row r="22" spans="1:27" ht="12.7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2.7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2.75">
      <c r="A24" s="2" t="s">
        <v>50</v>
      </c>
      <c r="B24" s="8"/>
      <c r="C24" s="16">
        <v>41386</v>
      </c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1">
        <f aca="true" t="shared" si="4" ref="C25:Y25">+C5+C9+C15+C19+C24</f>
        <v>223108909</v>
      </c>
      <c r="D25" s="51">
        <f>+D5+D9+D15+D19+D24</f>
        <v>0</v>
      </c>
      <c r="E25" s="52">
        <f t="shared" si="4"/>
        <v>325756000</v>
      </c>
      <c r="F25" s="53">
        <f t="shared" si="4"/>
        <v>325756000</v>
      </c>
      <c r="G25" s="53">
        <f t="shared" si="4"/>
        <v>17158435</v>
      </c>
      <c r="H25" s="53">
        <f t="shared" si="4"/>
        <v>1819477</v>
      </c>
      <c r="I25" s="53">
        <f t="shared" si="4"/>
        <v>12923274</v>
      </c>
      <c r="J25" s="53">
        <f t="shared" si="4"/>
        <v>31901186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31901186</v>
      </c>
      <c r="X25" s="53">
        <f t="shared" si="4"/>
        <v>79755039</v>
      </c>
      <c r="Y25" s="53">
        <f t="shared" si="4"/>
        <v>-47853853</v>
      </c>
      <c r="Z25" s="54">
        <f>+IF(X25&lt;&gt;0,+(Y25/X25)*100,0)</f>
        <v>-60.00104018505965</v>
      </c>
      <c r="AA25" s="55">
        <f>+AA5+AA9+AA15+AA19+AA24</f>
        <v>325756000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7" t="s">
        <v>54</v>
      </c>
      <c r="B28" s="3"/>
      <c r="C28" s="19">
        <v>223108907</v>
      </c>
      <c r="D28" s="19"/>
      <c r="E28" s="20">
        <v>325756000</v>
      </c>
      <c r="F28" s="21">
        <v>325756000</v>
      </c>
      <c r="G28" s="21">
        <v>17158435</v>
      </c>
      <c r="H28" s="21">
        <v>1819477</v>
      </c>
      <c r="I28" s="21">
        <v>12923274</v>
      </c>
      <c r="J28" s="21">
        <v>31901186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31901186</v>
      </c>
      <c r="X28" s="21">
        <v>79755039</v>
      </c>
      <c r="Y28" s="21">
        <v>-47853853</v>
      </c>
      <c r="Z28" s="6">
        <v>-60</v>
      </c>
      <c r="AA28" s="19">
        <v>325756000</v>
      </c>
    </row>
    <row r="29" spans="1:27" ht="12.75">
      <c r="A29" s="57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9" t="s">
        <v>58</v>
      </c>
      <c r="B32" s="3"/>
      <c r="C32" s="25">
        <f aca="true" t="shared" si="5" ref="C32:Y32">SUM(C28:C31)</f>
        <v>223108907</v>
      </c>
      <c r="D32" s="25">
        <f>SUM(D28:D31)</f>
        <v>0</v>
      </c>
      <c r="E32" s="26">
        <f t="shared" si="5"/>
        <v>325756000</v>
      </c>
      <c r="F32" s="27">
        <f t="shared" si="5"/>
        <v>325756000</v>
      </c>
      <c r="G32" s="27">
        <f t="shared" si="5"/>
        <v>17158435</v>
      </c>
      <c r="H32" s="27">
        <f t="shared" si="5"/>
        <v>1819477</v>
      </c>
      <c r="I32" s="27">
        <f t="shared" si="5"/>
        <v>12923274</v>
      </c>
      <c r="J32" s="27">
        <f t="shared" si="5"/>
        <v>31901186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31901186</v>
      </c>
      <c r="X32" s="27">
        <f t="shared" si="5"/>
        <v>79755039</v>
      </c>
      <c r="Y32" s="27">
        <f t="shared" si="5"/>
        <v>-47853853</v>
      </c>
      <c r="Z32" s="13">
        <f>+IF(X32&lt;&gt;0,+(Y32/X32)*100,0)</f>
        <v>-60.00104018505965</v>
      </c>
      <c r="AA32" s="31">
        <f>SUM(AA28:AA31)</f>
        <v>325756000</v>
      </c>
    </row>
    <row r="33" spans="1:27" ht="12.7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60" t="s">
        <v>63</v>
      </c>
      <c r="B35" s="3"/>
      <c r="C35" s="19"/>
      <c r="D35" s="19"/>
      <c r="E35" s="20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6"/>
      <c r="AA35" s="28"/>
    </row>
    <row r="36" spans="1:27" ht="12.75">
      <c r="A36" s="61" t="s">
        <v>64</v>
      </c>
      <c r="B36" s="10"/>
      <c r="C36" s="62">
        <f aca="true" t="shared" si="6" ref="C36:Y36">SUM(C32:C35)</f>
        <v>223108907</v>
      </c>
      <c r="D36" s="62">
        <f>SUM(D32:D35)</f>
        <v>0</v>
      </c>
      <c r="E36" s="63">
        <f t="shared" si="6"/>
        <v>325756000</v>
      </c>
      <c r="F36" s="64">
        <f t="shared" si="6"/>
        <v>325756000</v>
      </c>
      <c r="G36" s="64">
        <f t="shared" si="6"/>
        <v>17158435</v>
      </c>
      <c r="H36" s="64">
        <f t="shared" si="6"/>
        <v>1819477</v>
      </c>
      <c r="I36" s="64">
        <f t="shared" si="6"/>
        <v>12923274</v>
      </c>
      <c r="J36" s="64">
        <f t="shared" si="6"/>
        <v>31901186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31901186</v>
      </c>
      <c r="X36" s="64">
        <f t="shared" si="6"/>
        <v>79755039</v>
      </c>
      <c r="Y36" s="64">
        <f t="shared" si="6"/>
        <v>-47853853</v>
      </c>
      <c r="Z36" s="65">
        <f>+IF(X36&lt;&gt;0,+(Y36/X36)*100,0)</f>
        <v>-60.00104018505965</v>
      </c>
      <c r="AA36" s="66">
        <f>SUM(AA32:AA35)</f>
        <v>325756000</v>
      </c>
    </row>
    <row r="37" spans="1:27" ht="12.75">
      <c r="A37" s="14" t="s">
        <v>88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2.75">
      <c r="A38" s="68" t="s">
        <v>89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2.75">
      <c r="A39" s="15" t="s">
        <v>90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2.75">
      <c r="A40" s="15" t="s">
        <v>91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2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82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92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2.7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2.7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9300000</v>
      </c>
      <c r="F5" s="18">
        <f t="shared" si="0"/>
        <v>9300000</v>
      </c>
      <c r="G5" s="18">
        <f t="shared" si="0"/>
        <v>0</v>
      </c>
      <c r="H5" s="18">
        <f t="shared" si="0"/>
        <v>15371</v>
      </c>
      <c r="I5" s="18">
        <f t="shared" si="0"/>
        <v>194212</v>
      </c>
      <c r="J5" s="18">
        <f t="shared" si="0"/>
        <v>209583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209583</v>
      </c>
      <c r="X5" s="18">
        <f t="shared" si="0"/>
        <v>2550000</v>
      </c>
      <c r="Y5" s="18">
        <f t="shared" si="0"/>
        <v>-2340417</v>
      </c>
      <c r="Z5" s="4">
        <f>+IF(X5&lt;&gt;0,+(Y5/X5)*100,0)</f>
        <v>-91.78105882352942</v>
      </c>
      <c r="AA5" s="16">
        <f>SUM(AA6:AA8)</f>
        <v>9300000</v>
      </c>
    </row>
    <row r="6" spans="1:27" ht="12.75">
      <c r="A6" s="5" t="s">
        <v>32</v>
      </c>
      <c r="B6" s="3"/>
      <c r="C6" s="19"/>
      <c r="D6" s="19"/>
      <c r="E6" s="20">
        <v>4300000</v>
      </c>
      <c r="F6" s="21">
        <v>4300000</v>
      </c>
      <c r="G6" s="21"/>
      <c r="H6" s="21">
        <v>15371</v>
      </c>
      <c r="I6" s="21">
        <v>194212</v>
      </c>
      <c r="J6" s="21">
        <v>209583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>
        <v>209583</v>
      </c>
      <c r="X6" s="21">
        <v>1700000</v>
      </c>
      <c r="Y6" s="21">
        <v>-1490417</v>
      </c>
      <c r="Z6" s="6">
        <v>-87.67</v>
      </c>
      <c r="AA6" s="28">
        <v>4300000</v>
      </c>
    </row>
    <row r="7" spans="1:27" ht="12.75">
      <c r="A7" s="5" t="s">
        <v>33</v>
      </c>
      <c r="B7" s="3"/>
      <c r="C7" s="22"/>
      <c r="D7" s="22"/>
      <c r="E7" s="23">
        <v>5000000</v>
      </c>
      <c r="F7" s="24">
        <v>5000000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>
        <v>850000</v>
      </c>
      <c r="Y7" s="24">
        <v>-850000</v>
      </c>
      <c r="Z7" s="7">
        <v>-100</v>
      </c>
      <c r="AA7" s="29">
        <v>5000000</v>
      </c>
    </row>
    <row r="8" spans="1:27" ht="12.7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2.7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5999650</v>
      </c>
      <c r="F9" s="18">
        <f t="shared" si="1"/>
        <v>5999650</v>
      </c>
      <c r="G9" s="18">
        <f t="shared" si="1"/>
        <v>0</v>
      </c>
      <c r="H9" s="18">
        <f t="shared" si="1"/>
        <v>0</v>
      </c>
      <c r="I9" s="18">
        <f t="shared" si="1"/>
        <v>334100</v>
      </c>
      <c r="J9" s="18">
        <f t="shared" si="1"/>
        <v>334100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334100</v>
      </c>
      <c r="X9" s="18">
        <f t="shared" si="1"/>
        <v>210000</v>
      </c>
      <c r="Y9" s="18">
        <f t="shared" si="1"/>
        <v>124100</v>
      </c>
      <c r="Z9" s="4">
        <f>+IF(X9&lt;&gt;0,+(Y9/X9)*100,0)</f>
        <v>59.0952380952381</v>
      </c>
      <c r="AA9" s="30">
        <f>SUM(AA10:AA14)</f>
        <v>5999650</v>
      </c>
    </row>
    <row r="10" spans="1:27" ht="12.75">
      <c r="A10" s="5" t="s">
        <v>36</v>
      </c>
      <c r="B10" s="3"/>
      <c r="C10" s="19"/>
      <c r="D10" s="19"/>
      <c r="E10" s="20">
        <v>700000</v>
      </c>
      <c r="F10" s="21">
        <v>700000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>
        <v>210000</v>
      </c>
      <c r="Y10" s="21">
        <v>-210000</v>
      </c>
      <c r="Z10" s="6">
        <v>-100</v>
      </c>
      <c r="AA10" s="28">
        <v>700000</v>
      </c>
    </row>
    <row r="11" spans="1:27" ht="12.75">
      <c r="A11" s="5" t="s">
        <v>37</v>
      </c>
      <c r="B11" s="3"/>
      <c r="C11" s="19"/>
      <c r="D11" s="19"/>
      <c r="E11" s="20">
        <v>5299650</v>
      </c>
      <c r="F11" s="21">
        <v>5299650</v>
      </c>
      <c r="G11" s="21"/>
      <c r="H11" s="21"/>
      <c r="I11" s="21">
        <v>334100</v>
      </c>
      <c r="J11" s="21">
        <v>334100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>
        <v>334100</v>
      </c>
      <c r="X11" s="21"/>
      <c r="Y11" s="21">
        <v>334100</v>
      </c>
      <c r="Z11" s="6"/>
      <c r="AA11" s="28">
        <v>5299650</v>
      </c>
    </row>
    <row r="12" spans="1:27" ht="12.7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46169600</v>
      </c>
      <c r="F15" s="18">
        <f t="shared" si="2"/>
        <v>46169600</v>
      </c>
      <c r="G15" s="18">
        <f t="shared" si="2"/>
        <v>0</v>
      </c>
      <c r="H15" s="18">
        <f t="shared" si="2"/>
        <v>4344484</v>
      </c>
      <c r="I15" s="18">
        <f t="shared" si="2"/>
        <v>5689536</v>
      </c>
      <c r="J15" s="18">
        <f t="shared" si="2"/>
        <v>10034020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10034020</v>
      </c>
      <c r="X15" s="18">
        <f t="shared" si="2"/>
        <v>10050914</v>
      </c>
      <c r="Y15" s="18">
        <f t="shared" si="2"/>
        <v>-16894</v>
      </c>
      <c r="Z15" s="4">
        <f>+IF(X15&lt;&gt;0,+(Y15/X15)*100,0)</f>
        <v>-0.16808421602254284</v>
      </c>
      <c r="AA15" s="30">
        <f>SUM(AA16:AA18)</f>
        <v>46169600</v>
      </c>
    </row>
    <row r="16" spans="1:27" ht="12.7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2.75">
      <c r="A17" s="5" t="s">
        <v>43</v>
      </c>
      <c r="B17" s="3"/>
      <c r="C17" s="19"/>
      <c r="D17" s="19"/>
      <c r="E17" s="20">
        <v>46169600</v>
      </c>
      <c r="F17" s="21">
        <v>46169600</v>
      </c>
      <c r="G17" s="21"/>
      <c r="H17" s="21">
        <v>4344484</v>
      </c>
      <c r="I17" s="21">
        <v>5689536</v>
      </c>
      <c r="J17" s="21">
        <v>10034020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10034020</v>
      </c>
      <c r="X17" s="21">
        <v>10050914</v>
      </c>
      <c r="Y17" s="21">
        <v>-16894</v>
      </c>
      <c r="Z17" s="6">
        <v>-0.17</v>
      </c>
      <c r="AA17" s="28">
        <v>46169600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78522350</v>
      </c>
      <c r="F19" s="18">
        <f t="shared" si="3"/>
        <v>78522350</v>
      </c>
      <c r="G19" s="18">
        <f t="shared" si="3"/>
        <v>0</v>
      </c>
      <c r="H19" s="18">
        <f t="shared" si="3"/>
        <v>1117058</v>
      </c>
      <c r="I19" s="18">
        <f t="shared" si="3"/>
        <v>701837</v>
      </c>
      <c r="J19" s="18">
        <f t="shared" si="3"/>
        <v>1818895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1818895</v>
      </c>
      <c r="X19" s="18">
        <f t="shared" si="3"/>
        <v>20370103</v>
      </c>
      <c r="Y19" s="18">
        <f t="shared" si="3"/>
        <v>-18551208</v>
      </c>
      <c r="Z19" s="4">
        <f>+IF(X19&lt;&gt;0,+(Y19/X19)*100,0)</f>
        <v>-91.07076189060017</v>
      </c>
      <c r="AA19" s="30">
        <f>SUM(AA20:AA23)</f>
        <v>78522350</v>
      </c>
    </row>
    <row r="20" spans="1:27" ht="12.75">
      <c r="A20" s="5" t="s">
        <v>46</v>
      </c>
      <c r="B20" s="3"/>
      <c r="C20" s="19"/>
      <c r="D20" s="19"/>
      <c r="E20" s="20">
        <v>23400000</v>
      </c>
      <c r="F20" s="21">
        <v>23400000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>
        <v>5630000</v>
      </c>
      <c r="Y20" s="21">
        <v>-5630000</v>
      </c>
      <c r="Z20" s="6">
        <v>-100</v>
      </c>
      <c r="AA20" s="28">
        <v>23400000</v>
      </c>
    </row>
    <row r="21" spans="1:27" ht="12.75">
      <c r="A21" s="5" t="s">
        <v>47</v>
      </c>
      <c r="B21" s="3"/>
      <c r="C21" s="19"/>
      <c r="D21" s="19"/>
      <c r="E21" s="20">
        <v>17936078</v>
      </c>
      <c r="F21" s="21">
        <v>17936078</v>
      </c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>
        <v>5168319</v>
      </c>
      <c r="Y21" s="21">
        <v>-5168319</v>
      </c>
      <c r="Z21" s="6">
        <v>-100</v>
      </c>
      <c r="AA21" s="28">
        <v>17936078</v>
      </c>
    </row>
    <row r="22" spans="1:27" ht="12.75">
      <c r="A22" s="5" t="s">
        <v>48</v>
      </c>
      <c r="B22" s="3"/>
      <c r="C22" s="22"/>
      <c r="D22" s="22"/>
      <c r="E22" s="23">
        <v>37186272</v>
      </c>
      <c r="F22" s="24">
        <v>37186272</v>
      </c>
      <c r="G22" s="24"/>
      <c r="H22" s="24">
        <v>1117058</v>
      </c>
      <c r="I22" s="24">
        <v>701837</v>
      </c>
      <c r="J22" s="24">
        <v>1818895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>
        <v>1818895</v>
      </c>
      <c r="X22" s="24">
        <v>9571784</v>
      </c>
      <c r="Y22" s="24">
        <v>-7752889</v>
      </c>
      <c r="Z22" s="7">
        <v>-81</v>
      </c>
      <c r="AA22" s="29">
        <v>37186272</v>
      </c>
    </row>
    <row r="23" spans="1:27" ht="12.7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2.75">
      <c r="A24" s="2" t="s">
        <v>50</v>
      </c>
      <c r="B24" s="8"/>
      <c r="C24" s="16"/>
      <c r="D24" s="16"/>
      <c r="E24" s="17">
        <v>4624300</v>
      </c>
      <c r="F24" s="18">
        <v>4624300</v>
      </c>
      <c r="G24" s="18"/>
      <c r="H24" s="18"/>
      <c r="I24" s="18">
        <v>38875</v>
      </c>
      <c r="J24" s="18">
        <v>38875</v>
      </c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>
        <v>38875</v>
      </c>
      <c r="X24" s="18">
        <v>1099050</v>
      </c>
      <c r="Y24" s="18">
        <v>-1060175</v>
      </c>
      <c r="Z24" s="4">
        <v>-96.46</v>
      </c>
      <c r="AA24" s="30">
        <v>4624300</v>
      </c>
    </row>
    <row r="25" spans="1:27" ht="12.75">
      <c r="A25" s="9" t="s">
        <v>51</v>
      </c>
      <c r="B25" s="10" t="s">
        <v>52</v>
      </c>
      <c r="C25" s="51">
        <f aca="true" t="shared" si="4" ref="C25:Y25">+C5+C9+C15+C19+C24</f>
        <v>0</v>
      </c>
      <c r="D25" s="51">
        <f>+D5+D9+D15+D19+D24</f>
        <v>0</v>
      </c>
      <c r="E25" s="52">
        <f t="shared" si="4"/>
        <v>144615900</v>
      </c>
      <c r="F25" s="53">
        <f t="shared" si="4"/>
        <v>144615900</v>
      </c>
      <c r="G25" s="53">
        <f t="shared" si="4"/>
        <v>0</v>
      </c>
      <c r="H25" s="53">
        <f t="shared" si="4"/>
        <v>5476913</v>
      </c>
      <c r="I25" s="53">
        <f t="shared" si="4"/>
        <v>6958560</v>
      </c>
      <c r="J25" s="53">
        <f t="shared" si="4"/>
        <v>12435473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12435473</v>
      </c>
      <c r="X25" s="53">
        <f t="shared" si="4"/>
        <v>34280067</v>
      </c>
      <c r="Y25" s="53">
        <f t="shared" si="4"/>
        <v>-21844594</v>
      </c>
      <c r="Z25" s="54">
        <f>+IF(X25&lt;&gt;0,+(Y25/X25)*100,0)</f>
        <v>-63.72389528876942</v>
      </c>
      <c r="AA25" s="55">
        <f>+AA5+AA9+AA15+AA19+AA24</f>
        <v>144615900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7" t="s">
        <v>54</v>
      </c>
      <c r="B28" s="3"/>
      <c r="C28" s="19"/>
      <c r="D28" s="19"/>
      <c r="E28" s="20">
        <v>122615900</v>
      </c>
      <c r="F28" s="21">
        <v>122615900</v>
      </c>
      <c r="G28" s="21"/>
      <c r="H28" s="21">
        <v>5461542</v>
      </c>
      <c r="I28" s="21">
        <v>6764348</v>
      </c>
      <c r="J28" s="21">
        <v>12225890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12225890</v>
      </c>
      <c r="X28" s="21">
        <v>31520067</v>
      </c>
      <c r="Y28" s="21">
        <v>-19294177</v>
      </c>
      <c r="Z28" s="6">
        <v>-61.21</v>
      </c>
      <c r="AA28" s="19">
        <v>122615900</v>
      </c>
    </row>
    <row r="29" spans="1:27" ht="12.75">
      <c r="A29" s="57" t="s">
        <v>55</v>
      </c>
      <c r="B29" s="3"/>
      <c r="C29" s="19"/>
      <c r="D29" s="19"/>
      <c r="E29" s="20">
        <v>12000000</v>
      </c>
      <c r="F29" s="21">
        <v>12000000</v>
      </c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>
        <v>12000000</v>
      </c>
    </row>
    <row r="30" spans="1:27" ht="12.7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9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134615900</v>
      </c>
      <c r="F32" s="27">
        <f t="shared" si="5"/>
        <v>134615900</v>
      </c>
      <c r="G32" s="27">
        <f t="shared" si="5"/>
        <v>0</v>
      </c>
      <c r="H32" s="27">
        <f t="shared" si="5"/>
        <v>5461542</v>
      </c>
      <c r="I32" s="27">
        <f t="shared" si="5"/>
        <v>6764348</v>
      </c>
      <c r="J32" s="27">
        <f t="shared" si="5"/>
        <v>12225890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12225890</v>
      </c>
      <c r="X32" s="27">
        <f t="shared" si="5"/>
        <v>31520067</v>
      </c>
      <c r="Y32" s="27">
        <f t="shared" si="5"/>
        <v>-19294177</v>
      </c>
      <c r="Z32" s="13">
        <f>+IF(X32&lt;&gt;0,+(Y32/X32)*100,0)</f>
        <v>-61.212360367127395</v>
      </c>
      <c r="AA32" s="31">
        <f>SUM(AA28:AA31)</f>
        <v>134615900</v>
      </c>
    </row>
    <row r="33" spans="1:27" ht="12.7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60" t="s">
        <v>63</v>
      </c>
      <c r="B35" s="3"/>
      <c r="C35" s="19"/>
      <c r="D35" s="19"/>
      <c r="E35" s="20">
        <v>10000000</v>
      </c>
      <c r="F35" s="21">
        <v>10000000</v>
      </c>
      <c r="G35" s="21"/>
      <c r="H35" s="21">
        <v>15371</v>
      </c>
      <c r="I35" s="21">
        <v>194212</v>
      </c>
      <c r="J35" s="21">
        <v>209583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209583</v>
      </c>
      <c r="X35" s="21">
        <v>2760000</v>
      </c>
      <c r="Y35" s="21">
        <v>-2550417</v>
      </c>
      <c r="Z35" s="6">
        <v>-92.41</v>
      </c>
      <c r="AA35" s="28">
        <v>10000000</v>
      </c>
    </row>
    <row r="36" spans="1:27" ht="12.75">
      <c r="A36" s="61" t="s">
        <v>64</v>
      </c>
      <c r="B36" s="10"/>
      <c r="C36" s="62">
        <f aca="true" t="shared" si="6" ref="C36:Y36">SUM(C32:C35)</f>
        <v>0</v>
      </c>
      <c r="D36" s="62">
        <f>SUM(D32:D35)</f>
        <v>0</v>
      </c>
      <c r="E36" s="63">
        <f t="shared" si="6"/>
        <v>144615900</v>
      </c>
      <c r="F36" s="64">
        <f t="shared" si="6"/>
        <v>144615900</v>
      </c>
      <c r="G36" s="64">
        <f t="shared" si="6"/>
        <v>0</v>
      </c>
      <c r="H36" s="64">
        <f t="shared" si="6"/>
        <v>5476913</v>
      </c>
      <c r="I36" s="64">
        <f t="shared" si="6"/>
        <v>6958560</v>
      </c>
      <c r="J36" s="64">
        <f t="shared" si="6"/>
        <v>12435473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12435473</v>
      </c>
      <c r="X36" s="64">
        <f t="shared" si="6"/>
        <v>34280067</v>
      </c>
      <c r="Y36" s="64">
        <f t="shared" si="6"/>
        <v>-21844594</v>
      </c>
      <c r="Z36" s="65">
        <f>+IF(X36&lt;&gt;0,+(Y36/X36)*100,0)</f>
        <v>-63.72389528876942</v>
      </c>
      <c r="AA36" s="66">
        <f>SUM(AA32:AA35)</f>
        <v>144615900</v>
      </c>
    </row>
    <row r="37" spans="1:27" ht="12.75">
      <c r="A37" s="14" t="s">
        <v>88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2.75">
      <c r="A38" s="68" t="s">
        <v>89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2.75">
      <c r="A39" s="15" t="s">
        <v>90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2.75">
      <c r="A40" s="15" t="s">
        <v>91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2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65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92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2.7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2.75">
      <c r="A5" s="2" t="s">
        <v>31</v>
      </c>
      <c r="B5" s="3"/>
      <c r="C5" s="16">
        <f aca="true" t="shared" si="0" ref="C5:Y5">SUM(C6:C8)</f>
        <v>6334272</v>
      </c>
      <c r="D5" s="16">
        <f>SUM(D6:D8)</f>
        <v>0</v>
      </c>
      <c r="E5" s="17">
        <f t="shared" si="0"/>
        <v>0</v>
      </c>
      <c r="F5" s="18">
        <f t="shared" si="0"/>
        <v>0</v>
      </c>
      <c r="G5" s="18">
        <f t="shared" si="0"/>
        <v>67308</v>
      </c>
      <c r="H5" s="18">
        <f t="shared" si="0"/>
        <v>123326</v>
      </c>
      <c r="I5" s="18">
        <f t="shared" si="0"/>
        <v>282341</v>
      </c>
      <c r="J5" s="18">
        <f t="shared" si="0"/>
        <v>472975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472975</v>
      </c>
      <c r="X5" s="18">
        <f t="shared" si="0"/>
        <v>0</v>
      </c>
      <c r="Y5" s="18">
        <f t="shared" si="0"/>
        <v>472975</v>
      </c>
      <c r="Z5" s="4">
        <f>+IF(X5&lt;&gt;0,+(Y5/X5)*100,0)</f>
        <v>0</v>
      </c>
      <c r="AA5" s="16">
        <f>SUM(AA6:AA8)</f>
        <v>0</v>
      </c>
    </row>
    <row r="6" spans="1:27" ht="12.75">
      <c r="A6" s="5" t="s">
        <v>32</v>
      </c>
      <c r="B6" s="3"/>
      <c r="C6" s="19"/>
      <c r="D6" s="19"/>
      <c r="E6" s="20"/>
      <c r="F6" s="21"/>
      <c r="G6" s="21">
        <v>12725</v>
      </c>
      <c r="H6" s="21"/>
      <c r="I6" s="21">
        <v>64830</v>
      </c>
      <c r="J6" s="21">
        <v>77555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>
        <v>77555</v>
      </c>
      <c r="X6" s="21"/>
      <c r="Y6" s="21">
        <v>77555</v>
      </c>
      <c r="Z6" s="6"/>
      <c r="AA6" s="28"/>
    </row>
    <row r="7" spans="1:27" ht="12.75">
      <c r="A7" s="5" t="s">
        <v>33</v>
      </c>
      <c r="B7" s="3"/>
      <c r="C7" s="22">
        <v>6334272</v>
      </c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/>
    </row>
    <row r="8" spans="1:27" ht="12.75">
      <c r="A8" s="5" t="s">
        <v>34</v>
      </c>
      <c r="B8" s="3"/>
      <c r="C8" s="19"/>
      <c r="D8" s="19"/>
      <c r="E8" s="20"/>
      <c r="F8" s="21"/>
      <c r="G8" s="21">
        <v>54583</v>
      </c>
      <c r="H8" s="21">
        <v>123326</v>
      </c>
      <c r="I8" s="21">
        <v>217511</v>
      </c>
      <c r="J8" s="21">
        <v>395420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395420</v>
      </c>
      <c r="X8" s="21"/>
      <c r="Y8" s="21">
        <v>395420</v>
      </c>
      <c r="Z8" s="6"/>
      <c r="AA8" s="28"/>
    </row>
    <row r="9" spans="1:27" ht="12.75">
      <c r="A9" s="2" t="s">
        <v>35</v>
      </c>
      <c r="B9" s="3"/>
      <c r="C9" s="16">
        <f aca="true" t="shared" si="1" ref="C9:Y9">SUM(C10:C14)</f>
        <v>15714132</v>
      </c>
      <c r="D9" s="16">
        <f>SUM(D10:D14)</f>
        <v>0</v>
      </c>
      <c r="E9" s="17">
        <f t="shared" si="1"/>
        <v>7500000</v>
      </c>
      <c r="F9" s="18">
        <f t="shared" si="1"/>
        <v>7500000</v>
      </c>
      <c r="G9" s="18">
        <f t="shared" si="1"/>
        <v>0</v>
      </c>
      <c r="H9" s="18">
        <f t="shared" si="1"/>
        <v>694206</v>
      </c>
      <c r="I9" s="18">
        <f t="shared" si="1"/>
        <v>0</v>
      </c>
      <c r="J9" s="18">
        <f t="shared" si="1"/>
        <v>694206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694206</v>
      </c>
      <c r="X9" s="18">
        <f t="shared" si="1"/>
        <v>1875000</v>
      </c>
      <c r="Y9" s="18">
        <f t="shared" si="1"/>
        <v>-1180794</v>
      </c>
      <c r="Z9" s="4">
        <f>+IF(X9&lt;&gt;0,+(Y9/X9)*100,0)</f>
        <v>-62.97568</v>
      </c>
      <c r="AA9" s="30">
        <f>SUM(AA10:AA14)</f>
        <v>7500000</v>
      </c>
    </row>
    <row r="10" spans="1:27" ht="12.75">
      <c r="A10" s="5" t="s">
        <v>36</v>
      </c>
      <c r="B10" s="3"/>
      <c r="C10" s="19">
        <v>15714132</v>
      </c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2.75">
      <c r="A11" s="5" t="s">
        <v>37</v>
      </c>
      <c r="B11" s="3"/>
      <c r="C11" s="19"/>
      <c r="D11" s="19"/>
      <c r="E11" s="20"/>
      <c r="F11" s="21"/>
      <c r="G11" s="21"/>
      <c r="H11" s="21">
        <v>694206</v>
      </c>
      <c r="I11" s="21"/>
      <c r="J11" s="21">
        <v>694206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>
        <v>694206</v>
      </c>
      <c r="X11" s="21"/>
      <c r="Y11" s="21">
        <v>694206</v>
      </c>
      <c r="Z11" s="6"/>
      <c r="AA11" s="28"/>
    </row>
    <row r="12" spans="1:27" ht="12.75">
      <c r="A12" s="5" t="s">
        <v>38</v>
      </c>
      <c r="B12" s="3"/>
      <c r="C12" s="19"/>
      <c r="D12" s="19"/>
      <c r="E12" s="20">
        <v>7500000</v>
      </c>
      <c r="F12" s="21">
        <v>7500000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>
        <v>1875000</v>
      </c>
      <c r="Y12" s="21">
        <v>-1875000</v>
      </c>
      <c r="Z12" s="6">
        <v>-100</v>
      </c>
      <c r="AA12" s="28">
        <v>7500000</v>
      </c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136818927</v>
      </c>
      <c r="D15" s="16">
        <f>SUM(D16:D18)</f>
        <v>0</v>
      </c>
      <c r="E15" s="17">
        <f t="shared" si="2"/>
        <v>121519000</v>
      </c>
      <c r="F15" s="18">
        <f t="shared" si="2"/>
        <v>121519000</v>
      </c>
      <c r="G15" s="18">
        <f t="shared" si="2"/>
        <v>9817268</v>
      </c>
      <c r="H15" s="18">
        <f t="shared" si="2"/>
        <v>6720889</v>
      </c>
      <c r="I15" s="18">
        <f t="shared" si="2"/>
        <v>7301838</v>
      </c>
      <c r="J15" s="18">
        <f t="shared" si="2"/>
        <v>23839995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23839995</v>
      </c>
      <c r="X15" s="18">
        <f t="shared" si="2"/>
        <v>30379749</v>
      </c>
      <c r="Y15" s="18">
        <f t="shared" si="2"/>
        <v>-6539754</v>
      </c>
      <c r="Z15" s="4">
        <f>+IF(X15&lt;&gt;0,+(Y15/X15)*100,0)</f>
        <v>-21.52668871622343</v>
      </c>
      <c r="AA15" s="30">
        <f>SUM(AA16:AA18)</f>
        <v>121519000</v>
      </c>
    </row>
    <row r="16" spans="1:27" ht="12.7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2.75">
      <c r="A17" s="5" t="s">
        <v>43</v>
      </c>
      <c r="B17" s="3"/>
      <c r="C17" s="19">
        <v>136818927</v>
      </c>
      <c r="D17" s="19"/>
      <c r="E17" s="20">
        <v>121519000</v>
      </c>
      <c r="F17" s="21">
        <v>121519000</v>
      </c>
      <c r="G17" s="21">
        <v>9817268</v>
      </c>
      <c r="H17" s="21">
        <v>6720889</v>
      </c>
      <c r="I17" s="21">
        <v>7301838</v>
      </c>
      <c r="J17" s="21">
        <v>23839995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23839995</v>
      </c>
      <c r="X17" s="21">
        <v>30379749</v>
      </c>
      <c r="Y17" s="21">
        <v>-6539754</v>
      </c>
      <c r="Z17" s="6">
        <v>-21.53</v>
      </c>
      <c r="AA17" s="28">
        <v>121519000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128899121</v>
      </c>
      <c r="D19" s="16">
        <f>SUM(D20:D23)</f>
        <v>0</v>
      </c>
      <c r="E19" s="17">
        <f t="shared" si="3"/>
        <v>126192000</v>
      </c>
      <c r="F19" s="18">
        <f t="shared" si="3"/>
        <v>126192000</v>
      </c>
      <c r="G19" s="18">
        <f t="shared" si="3"/>
        <v>5751766</v>
      </c>
      <c r="H19" s="18">
        <f t="shared" si="3"/>
        <v>795344</v>
      </c>
      <c r="I19" s="18">
        <f t="shared" si="3"/>
        <v>858341</v>
      </c>
      <c r="J19" s="18">
        <f t="shared" si="3"/>
        <v>7405451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7405451</v>
      </c>
      <c r="X19" s="18">
        <f t="shared" si="3"/>
        <v>31548000</v>
      </c>
      <c r="Y19" s="18">
        <f t="shared" si="3"/>
        <v>-24142549</v>
      </c>
      <c r="Z19" s="4">
        <f>+IF(X19&lt;&gt;0,+(Y19/X19)*100,0)</f>
        <v>-76.52640103968555</v>
      </c>
      <c r="AA19" s="30">
        <f>SUM(AA20:AA23)</f>
        <v>126192000</v>
      </c>
    </row>
    <row r="20" spans="1:27" ht="12.75">
      <c r="A20" s="5" t="s">
        <v>46</v>
      </c>
      <c r="B20" s="3"/>
      <c r="C20" s="19">
        <v>20232039</v>
      </c>
      <c r="D20" s="19"/>
      <c r="E20" s="20">
        <v>13304000</v>
      </c>
      <c r="F20" s="21">
        <v>13304000</v>
      </c>
      <c r="G20" s="21"/>
      <c r="H20" s="21"/>
      <c r="I20" s="21">
        <v>858341</v>
      </c>
      <c r="J20" s="21">
        <v>858341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>
        <v>858341</v>
      </c>
      <c r="X20" s="21">
        <v>3326001</v>
      </c>
      <c r="Y20" s="21">
        <v>-2467660</v>
      </c>
      <c r="Z20" s="6">
        <v>-74.19</v>
      </c>
      <c r="AA20" s="28">
        <v>13304000</v>
      </c>
    </row>
    <row r="21" spans="1:27" ht="12.75">
      <c r="A21" s="5" t="s">
        <v>47</v>
      </c>
      <c r="B21" s="3"/>
      <c r="C21" s="19">
        <v>89599030</v>
      </c>
      <c r="D21" s="19"/>
      <c r="E21" s="20">
        <v>74388000</v>
      </c>
      <c r="F21" s="21">
        <v>74388000</v>
      </c>
      <c r="G21" s="21"/>
      <c r="H21" s="21">
        <v>795344</v>
      </c>
      <c r="I21" s="21"/>
      <c r="J21" s="21">
        <v>795344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>
        <v>795344</v>
      </c>
      <c r="X21" s="21">
        <v>18597000</v>
      </c>
      <c r="Y21" s="21">
        <v>-17801656</v>
      </c>
      <c r="Z21" s="6">
        <v>-95.72</v>
      </c>
      <c r="AA21" s="28">
        <v>74388000</v>
      </c>
    </row>
    <row r="22" spans="1:27" ht="12.75">
      <c r="A22" s="5" t="s">
        <v>48</v>
      </c>
      <c r="B22" s="3"/>
      <c r="C22" s="22">
        <v>19068052</v>
      </c>
      <c r="D22" s="22"/>
      <c r="E22" s="23">
        <v>38500000</v>
      </c>
      <c r="F22" s="24">
        <v>38500000</v>
      </c>
      <c r="G22" s="24">
        <v>5751766</v>
      </c>
      <c r="H22" s="24"/>
      <c r="I22" s="24"/>
      <c r="J22" s="24">
        <v>5751766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>
        <v>5751766</v>
      </c>
      <c r="X22" s="24">
        <v>9624999</v>
      </c>
      <c r="Y22" s="24">
        <v>-3873233</v>
      </c>
      <c r="Z22" s="7">
        <v>-40.24</v>
      </c>
      <c r="AA22" s="29">
        <v>38500000</v>
      </c>
    </row>
    <row r="23" spans="1:27" ht="12.7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1">
        <f aca="true" t="shared" si="4" ref="C25:Y25">+C5+C9+C15+C19+C24</f>
        <v>287766452</v>
      </c>
      <c r="D25" s="51">
        <f>+D5+D9+D15+D19+D24</f>
        <v>0</v>
      </c>
      <c r="E25" s="52">
        <f t="shared" si="4"/>
        <v>255211000</v>
      </c>
      <c r="F25" s="53">
        <f t="shared" si="4"/>
        <v>255211000</v>
      </c>
      <c r="G25" s="53">
        <f t="shared" si="4"/>
        <v>15636342</v>
      </c>
      <c r="H25" s="53">
        <f t="shared" si="4"/>
        <v>8333765</v>
      </c>
      <c r="I25" s="53">
        <f t="shared" si="4"/>
        <v>8442520</v>
      </c>
      <c r="J25" s="53">
        <f t="shared" si="4"/>
        <v>32412627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32412627</v>
      </c>
      <c r="X25" s="53">
        <f t="shared" si="4"/>
        <v>63802749</v>
      </c>
      <c r="Y25" s="53">
        <f t="shared" si="4"/>
        <v>-31390122</v>
      </c>
      <c r="Z25" s="54">
        <f>+IF(X25&lt;&gt;0,+(Y25/X25)*100,0)</f>
        <v>-49.1986983194094</v>
      </c>
      <c r="AA25" s="55">
        <f>+AA5+AA9+AA15+AA19+AA24</f>
        <v>255211000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7" t="s">
        <v>54</v>
      </c>
      <c r="B28" s="3"/>
      <c r="C28" s="19">
        <v>281432180</v>
      </c>
      <c r="D28" s="19"/>
      <c r="E28" s="20">
        <v>255211000</v>
      </c>
      <c r="F28" s="21">
        <v>255211000</v>
      </c>
      <c r="G28" s="21">
        <v>15569034</v>
      </c>
      <c r="H28" s="21">
        <v>8210439</v>
      </c>
      <c r="I28" s="21">
        <v>8160171</v>
      </c>
      <c r="J28" s="21">
        <v>31939644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31939644</v>
      </c>
      <c r="X28" s="21">
        <v>63802749</v>
      </c>
      <c r="Y28" s="21">
        <v>-31863105</v>
      </c>
      <c r="Z28" s="6">
        <v>-49.94</v>
      </c>
      <c r="AA28" s="19">
        <v>255211000</v>
      </c>
    </row>
    <row r="29" spans="1:27" ht="12.75">
      <c r="A29" s="57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9" t="s">
        <v>58</v>
      </c>
      <c r="B32" s="3"/>
      <c r="C32" s="25">
        <f aca="true" t="shared" si="5" ref="C32:Y32">SUM(C28:C31)</f>
        <v>281432180</v>
      </c>
      <c r="D32" s="25">
        <f>SUM(D28:D31)</f>
        <v>0</v>
      </c>
      <c r="E32" s="26">
        <f t="shared" si="5"/>
        <v>255211000</v>
      </c>
      <c r="F32" s="27">
        <f t="shared" si="5"/>
        <v>255211000</v>
      </c>
      <c r="G32" s="27">
        <f t="shared" si="5"/>
        <v>15569034</v>
      </c>
      <c r="H32" s="27">
        <f t="shared" si="5"/>
        <v>8210439</v>
      </c>
      <c r="I32" s="27">
        <f t="shared" si="5"/>
        <v>8160171</v>
      </c>
      <c r="J32" s="27">
        <f t="shared" si="5"/>
        <v>31939644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31939644</v>
      </c>
      <c r="X32" s="27">
        <f t="shared" si="5"/>
        <v>63802749</v>
      </c>
      <c r="Y32" s="27">
        <f t="shared" si="5"/>
        <v>-31863105</v>
      </c>
      <c r="Z32" s="13">
        <f>+IF(X32&lt;&gt;0,+(Y32/X32)*100,0)</f>
        <v>-49.940019042126224</v>
      </c>
      <c r="AA32" s="31">
        <f>SUM(AA28:AA31)</f>
        <v>255211000</v>
      </c>
    </row>
    <row r="33" spans="1:27" ht="12.7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60" t="s">
        <v>63</v>
      </c>
      <c r="B35" s="3"/>
      <c r="C35" s="19">
        <v>6334272</v>
      </c>
      <c r="D35" s="19"/>
      <c r="E35" s="20"/>
      <c r="F35" s="21"/>
      <c r="G35" s="21">
        <v>67308</v>
      </c>
      <c r="H35" s="21">
        <v>123326</v>
      </c>
      <c r="I35" s="21">
        <v>282341</v>
      </c>
      <c r="J35" s="21">
        <v>472975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472975</v>
      </c>
      <c r="X35" s="21"/>
      <c r="Y35" s="21">
        <v>472975</v>
      </c>
      <c r="Z35" s="6"/>
      <c r="AA35" s="28"/>
    </row>
    <row r="36" spans="1:27" ht="12.75">
      <c r="A36" s="61" t="s">
        <v>64</v>
      </c>
      <c r="B36" s="10"/>
      <c r="C36" s="62">
        <f aca="true" t="shared" si="6" ref="C36:Y36">SUM(C32:C35)</f>
        <v>287766452</v>
      </c>
      <c r="D36" s="62">
        <f>SUM(D32:D35)</f>
        <v>0</v>
      </c>
      <c r="E36" s="63">
        <f t="shared" si="6"/>
        <v>255211000</v>
      </c>
      <c r="F36" s="64">
        <f t="shared" si="6"/>
        <v>255211000</v>
      </c>
      <c r="G36" s="64">
        <f t="shared" si="6"/>
        <v>15636342</v>
      </c>
      <c r="H36" s="64">
        <f t="shared" si="6"/>
        <v>8333765</v>
      </c>
      <c r="I36" s="64">
        <f t="shared" si="6"/>
        <v>8442512</v>
      </c>
      <c r="J36" s="64">
        <f t="shared" si="6"/>
        <v>32412619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32412619</v>
      </c>
      <c r="X36" s="64">
        <f t="shared" si="6"/>
        <v>63802749</v>
      </c>
      <c r="Y36" s="64">
        <f t="shared" si="6"/>
        <v>-31390130</v>
      </c>
      <c r="Z36" s="65">
        <f>+IF(X36&lt;&gt;0,+(Y36/X36)*100,0)</f>
        <v>-49.1987108580541</v>
      </c>
      <c r="AA36" s="66">
        <f>SUM(AA32:AA35)</f>
        <v>255211000</v>
      </c>
    </row>
    <row r="37" spans="1:27" ht="12.75">
      <c r="A37" s="14" t="s">
        <v>88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2.75">
      <c r="A38" s="68" t="s">
        <v>89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2.75">
      <c r="A39" s="15" t="s">
        <v>90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2.75">
      <c r="A40" s="15" t="s">
        <v>91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2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83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92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2.7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2.7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1188340</v>
      </c>
      <c r="F5" s="18">
        <f t="shared" si="0"/>
        <v>1188340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0</v>
      </c>
      <c r="X5" s="18">
        <f t="shared" si="0"/>
        <v>194170</v>
      </c>
      <c r="Y5" s="18">
        <f t="shared" si="0"/>
        <v>-194170</v>
      </c>
      <c r="Z5" s="4">
        <f>+IF(X5&lt;&gt;0,+(Y5/X5)*100,0)</f>
        <v>-100</v>
      </c>
      <c r="AA5" s="16">
        <f>SUM(AA6:AA8)</f>
        <v>1188340</v>
      </c>
    </row>
    <row r="6" spans="1:27" ht="12.75">
      <c r="A6" s="5" t="s">
        <v>32</v>
      </c>
      <c r="B6" s="3"/>
      <c r="C6" s="19"/>
      <c r="D6" s="19"/>
      <c r="E6" s="20">
        <v>388340</v>
      </c>
      <c r="F6" s="21">
        <v>388340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>
        <v>194170</v>
      </c>
      <c r="Y6" s="21">
        <v>-194170</v>
      </c>
      <c r="Z6" s="6">
        <v>-100</v>
      </c>
      <c r="AA6" s="28">
        <v>388340</v>
      </c>
    </row>
    <row r="7" spans="1:27" ht="12.75">
      <c r="A7" s="5" t="s">
        <v>33</v>
      </c>
      <c r="B7" s="3"/>
      <c r="C7" s="22"/>
      <c r="D7" s="22"/>
      <c r="E7" s="23">
        <v>800000</v>
      </c>
      <c r="F7" s="24">
        <v>800000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>
        <v>800000</v>
      </c>
    </row>
    <row r="8" spans="1:27" ht="12.7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2.7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389000</v>
      </c>
      <c r="F9" s="18">
        <f t="shared" si="1"/>
        <v>389000</v>
      </c>
      <c r="G9" s="18">
        <f t="shared" si="1"/>
        <v>0</v>
      </c>
      <c r="H9" s="18">
        <f t="shared" si="1"/>
        <v>121715</v>
      </c>
      <c r="I9" s="18">
        <f t="shared" si="1"/>
        <v>6950</v>
      </c>
      <c r="J9" s="18">
        <f t="shared" si="1"/>
        <v>128665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128665</v>
      </c>
      <c r="X9" s="18">
        <f t="shared" si="1"/>
        <v>129667</v>
      </c>
      <c r="Y9" s="18">
        <f t="shared" si="1"/>
        <v>-1002</v>
      </c>
      <c r="Z9" s="4">
        <f>+IF(X9&lt;&gt;0,+(Y9/X9)*100,0)</f>
        <v>-0.7727486561731204</v>
      </c>
      <c r="AA9" s="30">
        <f>SUM(AA10:AA14)</f>
        <v>389000</v>
      </c>
    </row>
    <row r="10" spans="1:27" ht="12.75">
      <c r="A10" s="5" t="s">
        <v>36</v>
      </c>
      <c r="B10" s="3"/>
      <c r="C10" s="19"/>
      <c r="D10" s="19"/>
      <c r="E10" s="20">
        <v>389000</v>
      </c>
      <c r="F10" s="21">
        <v>389000</v>
      </c>
      <c r="G10" s="21"/>
      <c r="H10" s="21">
        <v>121715</v>
      </c>
      <c r="I10" s="21">
        <v>6950</v>
      </c>
      <c r="J10" s="21">
        <v>128665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>
        <v>128665</v>
      </c>
      <c r="X10" s="21">
        <v>129667</v>
      </c>
      <c r="Y10" s="21">
        <v>-1002</v>
      </c>
      <c r="Z10" s="6">
        <v>-0.77</v>
      </c>
      <c r="AA10" s="28">
        <v>389000</v>
      </c>
    </row>
    <row r="11" spans="1:27" ht="12.7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2.7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12423994</v>
      </c>
      <c r="F15" s="18">
        <f t="shared" si="2"/>
        <v>12423994</v>
      </c>
      <c r="G15" s="18">
        <f t="shared" si="2"/>
        <v>2726421</v>
      </c>
      <c r="H15" s="18">
        <f t="shared" si="2"/>
        <v>2160421</v>
      </c>
      <c r="I15" s="18">
        <f t="shared" si="2"/>
        <v>4043408</v>
      </c>
      <c r="J15" s="18">
        <f t="shared" si="2"/>
        <v>8930250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8930250</v>
      </c>
      <c r="X15" s="18">
        <f t="shared" si="2"/>
        <v>0</v>
      </c>
      <c r="Y15" s="18">
        <f t="shared" si="2"/>
        <v>8930250</v>
      </c>
      <c r="Z15" s="4">
        <f>+IF(X15&lt;&gt;0,+(Y15/X15)*100,0)</f>
        <v>0</v>
      </c>
      <c r="AA15" s="30">
        <f>SUM(AA16:AA18)</f>
        <v>12423994</v>
      </c>
    </row>
    <row r="16" spans="1:27" ht="12.75">
      <c r="A16" s="5" t="s">
        <v>42</v>
      </c>
      <c r="B16" s="3"/>
      <c r="C16" s="19"/>
      <c r="D16" s="19"/>
      <c r="E16" s="20"/>
      <c r="F16" s="21"/>
      <c r="G16" s="21"/>
      <c r="H16" s="21">
        <v>71170</v>
      </c>
      <c r="I16" s="21"/>
      <c r="J16" s="21">
        <v>71170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>
        <v>71170</v>
      </c>
      <c r="X16" s="21"/>
      <c r="Y16" s="21">
        <v>71170</v>
      </c>
      <c r="Z16" s="6"/>
      <c r="AA16" s="28"/>
    </row>
    <row r="17" spans="1:27" ht="12.75">
      <c r="A17" s="5" t="s">
        <v>43</v>
      </c>
      <c r="B17" s="3"/>
      <c r="C17" s="19"/>
      <c r="D17" s="19"/>
      <c r="E17" s="20">
        <v>12423994</v>
      </c>
      <c r="F17" s="21">
        <v>12423994</v>
      </c>
      <c r="G17" s="21">
        <v>2726421</v>
      </c>
      <c r="H17" s="21">
        <v>2089251</v>
      </c>
      <c r="I17" s="21">
        <v>4043408</v>
      </c>
      <c r="J17" s="21">
        <v>8859080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8859080</v>
      </c>
      <c r="X17" s="21"/>
      <c r="Y17" s="21">
        <v>8859080</v>
      </c>
      <c r="Z17" s="6"/>
      <c r="AA17" s="28">
        <v>12423994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15724006</v>
      </c>
      <c r="F19" s="18">
        <f t="shared" si="3"/>
        <v>15724006</v>
      </c>
      <c r="G19" s="18">
        <f t="shared" si="3"/>
        <v>0</v>
      </c>
      <c r="H19" s="18">
        <f t="shared" si="3"/>
        <v>3712976</v>
      </c>
      <c r="I19" s="18">
        <f t="shared" si="3"/>
        <v>1180393</v>
      </c>
      <c r="J19" s="18">
        <f t="shared" si="3"/>
        <v>4893369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4893369</v>
      </c>
      <c r="X19" s="18">
        <f t="shared" si="3"/>
        <v>4820444</v>
      </c>
      <c r="Y19" s="18">
        <f t="shared" si="3"/>
        <v>72925</v>
      </c>
      <c r="Z19" s="4">
        <f>+IF(X19&lt;&gt;0,+(Y19/X19)*100,0)</f>
        <v>1.512827449089752</v>
      </c>
      <c r="AA19" s="30">
        <f>SUM(AA20:AA23)</f>
        <v>15724006</v>
      </c>
    </row>
    <row r="20" spans="1:27" ht="12.75">
      <c r="A20" s="5" t="s">
        <v>46</v>
      </c>
      <c r="B20" s="3"/>
      <c r="C20" s="19"/>
      <c r="D20" s="19"/>
      <c r="E20" s="20">
        <v>9032000</v>
      </c>
      <c r="F20" s="21">
        <v>9032000</v>
      </c>
      <c r="G20" s="21"/>
      <c r="H20" s="21">
        <v>478828</v>
      </c>
      <c r="I20" s="21">
        <v>1180393</v>
      </c>
      <c r="J20" s="21">
        <v>1659221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>
        <v>1659221</v>
      </c>
      <c r="X20" s="21">
        <v>3000000</v>
      </c>
      <c r="Y20" s="21">
        <v>-1340779</v>
      </c>
      <c r="Z20" s="6">
        <v>-44.69</v>
      </c>
      <c r="AA20" s="28">
        <v>9032000</v>
      </c>
    </row>
    <row r="21" spans="1:27" ht="12.75">
      <c r="A21" s="5" t="s">
        <v>47</v>
      </c>
      <c r="B21" s="3"/>
      <c r="C21" s="19"/>
      <c r="D21" s="19"/>
      <c r="E21" s="20">
        <v>6692006</v>
      </c>
      <c r="F21" s="21">
        <v>6692006</v>
      </c>
      <c r="G21" s="21"/>
      <c r="H21" s="21">
        <v>3234148</v>
      </c>
      <c r="I21" s="21"/>
      <c r="J21" s="21">
        <v>3234148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>
        <v>3234148</v>
      </c>
      <c r="X21" s="21">
        <v>1820444</v>
      </c>
      <c r="Y21" s="21">
        <v>1413704</v>
      </c>
      <c r="Z21" s="6">
        <v>77.66</v>
      </c>
      <c r="AA21" s="28">
        <v>6692006</v>
      </c>
    </row>
    <row r="22" spans="1:27" ht="12.7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2.7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1">
        <f aca="true" t="shared" si="4" ref="C25:Y25">+C5+C9+C15+C19+C24</f>
        <v>0</v>
      </c>
      <c r="D25" s="51">
        <f>+D5+D9+D15+D19+D24</f>
        <v>0</v>
      </c>
      <c r="E25" s="52">
        <f t="shared" si="4"/>
        <v>29725340</v>
      </c>
      <c r="F25" s="53">
        <f t="shared" si="4"/>
        <v>29725340</v>
      </c>
      <c r="G25" s="53">
        <f t="shared" si="4"/>
        <v>2726421</v>
      </c>
      <c r="H25" s="53">
        <f t="shared" si="4"/>
        <v>5995112</v>
      </c>
      <c r="I25" s="53">
        <f t="shared" si="4"/>
        <v>5230751</v>
      </c>
      <c r="J25" s="53">
        <f t="shared" si="4"/>
        <v>13952284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13952284</v>
      </c>
      <c r="X25" s="53">
        <f t="shared" si="4"/>
        <v>5144281</v>
      </c>
      <c r="Y25" s="53">
        <f t="shared" si="4"/>
        <v>8808003</v>
      </c>
      <c r="Z25" s="54">
        <f>+IF(X25&lt;&gt;0,+(Y25/X25)*100,0)</f>
        <v>171.21932102853634</v>
      </c>
      <c r="AA25" s="55">
        <f>+AA5+AA9+AA15+AA19+AA24</f>
        <v>29725340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7" t="s">
        <v>54</v>
      </c>
      <c r="B28" s="3"/>
      <c r="C28" s="19"/>
      <c r="D28" s="19"/>
      <c r="E28" s="20">
        <v>29336340</v>
      </c>
      <c r="F28" s="21">
        <v>29336340</v>
      </c>
      <c r="G28" s="21">
        <v>2726421</v>
      </c>
      <c r="H28" s="21">
        <v>5323399</v>
      </c>
      <c r="I28" s="21">
        <v>5223801</v>
      </c>
      <c r="J28" s="21">
        <v>13273621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13273621</v>
      </c>
      <c r="X28" s="21">
        <v>16410000</v>
      </c>
      <c r="Y28" s="21">
        <v>-3136379</v>
      </c>
      <c r="Z28" s="6">
        <v>-19.11</v>
      </c>
      <c r="AA28" s="19">
        <v>29336340</v>
      </c>
    </row>
    <row r="29" spans="1:27" ht="12.75">
      <c r="A29" s="57" t="s">
        <v>55</v>
      </c>
      <c r="B29" s="3"/>
      <c r="C29" s="19"/>
      <c r="D29" s="19"/>
      <c r="E29" s="20">
        <v>389000</v>
      </c>
      <c r="F29" s="21">
        <v>389000</v>
      </c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>
        <v>389000</v>
      </c>
    </row>
    <row r="30" spans="1:27" ht="12.7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9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29725340</v>
      </c>
      <c r="F32" s="27">
        <f t="shared" si="5"/>
        <v>29725340</v>
      </c>
      <c r="G32" s="27">
        <f t="shared" si="5"/>
        <v>2726421</v>
      </c>
      <c r="H32" s="27">
        <f t="shared" si="5"/>
        <v>5323399</v>
      </c>
      <c r="I32" s="27">
        <f t="shared" si="5"/>
        <v>5223801</v>
      </c>
      <c r="J32" s="27">
        <f t="shared" si="5"/>
        <v>13273621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13273621</v>
      </c>
      <c r="X32" s="27">
        <f t="shared" si="5"/>
        <v>16410000</v>
      </c>
      <c r="Y32" s="27">
        <f t="shared" si="5"/>
        <v>-3136379</v>
      </c>
      <c r="Z32" s="13">
        <f>+IF(X32&lt;&gt;0,+(Y32/X32)*100,0)</f>
        <v>-19.11260816575259</v>
      </c>
      <c r="AA32" s="31">
        <f>SUM(AA28:AA31)</f>
        <v>29725340</v>
      </c>
    </row>
    <row r="33" spans="1:27" ht="12.7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60" t="s">
        <v>63</v>
      </c>
      <c r="B35" s="3"/>
      <c r="C35" s="19"/>
      <c r="D35" s="19"/>
      <c r="E35" s="20"/>
      <c r="F35" s="21"/>
      <c r="G35" s="21"/>
      <c r="H35" s="21">
        <v>671713</v>
      </c>
      <c r="I35" s="21">
        <v>6950</v>
      </c>
      <c r="J35" s="21">
        <v>678663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678663</v>
      </c>
      <c r="X35" s="21"/>
      <c r="Y35" s="21">
        <v>678663</v>
      </c>
      <c r="Z35" s="6"/>
      <c r="AA35" s="28"/>
    </row>
    <row r="36" spans="1:27" ht="12.75">
      <c r="A36" s="61" t="s">
        <v>64</v>
      </c>
      <c r="B36" s="10"/>
      <c r="C36" s="62">
        <f aca="true" t="shared" si="6" ref="C36:Y36">SUM(C32:C35)</f>
        <v>0</v>
      </c>
      <c r="D36" s="62">
        <f>SUM(D32:D35)</f>
        <v>0</v>
      </c>
      <c r="E36" s="63">
        <f t="shared" si="6"/>
        <v>29725340</v>
      </c>
      <c r="F36" s="64">
        <f t="shared" si="6"/>
        <v>29725340</v>
      </c>
      <c r="G36" s="64">
        <f t="shared" si="6"/>
        <v>2726421</v>
      </c>
      <c r="H36" s="64">
        <f t="shared" si="6"/>
        <v>5995112</v>
      </c>
      <c r="I36" s="64">
        <f t="shared" si="6"/>
        <v>5230751</v>
      </c>
      <c r="J36" s="64">
        <f t="shared" si="6"/>
        <v>13952284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13952284</v>
      </c>
      <c r="X36" s="64">
        <f t="shared" si="6"/>
        <v>16410000</v>
      </c>
      <c r="Y36" s="64">
        <f t="shared" si="6"/>
        <v>-2457716</v>
      </c>
      <c r="Z36" s="65">
        <f>+IF(X36&lt;&gt;0,+(Y36/X36)*100,0)</f>
        <v>-14.976940889701401</v>
      </c>
      <c r="AA36" s="66">
        <f>SUM(AA32:AA35)</f>
        <v>29725340</v>
      </c>
    </row>
    <row r="37" spans="1:27" ht="12.75">
      <c r="A37" s="14" t="s">
        <v>88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2.75">
      <c r="A38" s="68" t="s">
        <v>89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2.75">
      <c r="A39" s="15" t="s">
        <v>90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2.75">
      <c r="A40" s="15" t="s">
        <v>91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2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84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92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2.7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2.7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0</v>
      </c>
      <c r="F5" s="18">
        <f t="shared" si="0"/>
        <v>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0</v>
      </c>
      <c r="X5" s="18">
        <f t="shared" si="0"/>
        <v>0</v>
      </c>
      <c r="Y5" s="18">
        <f t="shared" si="0"/>
        <v>0</v>
      </c>
      <c r="Z5" s="4">
        <f>+IF(X5&lt;&gt;0,+(Y5/X5)*100,0)</f>
        <v>0</v>
      </c>
      <c r="AA5" s="16">
        <f>SUM(AA6:AA8)</f>
        <v>0</v>
      </c>
    </row>
    <row r="6" spans="1:27" ht="12.7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2.75">
      <c r="A7" s="5" t="s">
        <v>33</v>
      </c>
      <c r="B7" s="3"/>
      <c r="C7" s="22"/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/>
    </row>
    <row r="8" spans="1:27" ht="12.7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2.7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0</v>
      </c>
      <c r="F9" s="18">
        <f t="shared" si="1"/>
        <v>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0</v>
      </c>
      <c r="Y9" s="18">
        <f t="shared" si="1"/>
        <v>0</v>
      </c>
      <c r="Z9" s="4">
        <f>+IF(X9&lt;&gt;0,+(Y9/X9)*100,0)</f>
        <v>0</v>
      </c>
      <c r="AA9" s="30">
        <f>SUM(AA10:AA14)</f>
        <v>0</v>
      </c>
    </row>
    <row r="10" spans="1:27" ht="12.75">
      <c r="A10" s="5" t="s">
        <v>36</v>
      </c>
      <c r="B10" s="3"/>
      <c r="C10" s="19"/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2.7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2.7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0</v>
      </c>
      <c r="F15" s="18">
        <f t="shared" si="2"/>
        <v>0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0</v>
      </c>
      <c r="X15" s="18">
        <f t="shared" si="2"/>
        <v>0</v>
      </c>
      <c r="Y15" s="18">
        <f t="shared" si="2"/>
        <v>0</v>
      </c>
      <c r="Z15" s="4">
        <f>+IF(X15&lt;&gt;0,+(Y15/X15)*100,0)</f>
        <v>0</v>
      </c>
      <c r="AA15" s="30">
        <f>SUM(AA16:AA18)</f>
        <v>0</v>
      </c>
    </row>
    <row r="16" spans="1:27" ht="12.7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2.75">
      <c r="A17" s="5" t="s">
        <v>43</v>
      </c>
      <c r="B17" s="3"/>
      <c r="C17" s="19"/>
      <c r="D17" s="19"/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6"/>
      <c r="AA17" s="28"/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0</v>
      </c>
      <c r="F19" s="18">
        <f t="shared" si="3"/>
        <v>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0</v>
      </c>
      <c r="Y19" s="18">
        <f t="shared" si="3"/>
        <v>0</v>
      </c>
      <c r="Z19" s="4">
        <f>+IF(X19&lt;&gt;0,+(Y19/X19)*100,0)</f>
        <v>0</v>
      </c>
      <c r="AA19" s="30">
        <f>SUM(AA20:AA23)</f>
        <v>0</v>
      </c>
    </row>
    <row r="20" spans="1:27" ht="12.7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2.7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2.7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2.7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1">
        <f aca="true" t="shared" si="4" ref="C25:Y25">+C5+C9+C15+C19+C24</f>
        <v>0</v>
      </c>
      <c r="D25" s="51">
        <f>+D5+D9+D15+D19+D24</f>
        <v>0</v>
      </c>
      <c r="E25" s="52">
        <f t="shared" si="4"/>
        <v>0</v>
      </c>
      <c r="F25" s="53">
        <f t="shared" si="4"/>
        <v>0</v>
      </c>
      <c r="G25" s="53">
        <f t="shared" si="4"/>
        <v>0</v>
      </c>
      <c r="H25" s="53">
        <f t="shared" si="4"/>
        <v>0</v>
      </c>
      <c r="I25" s="53">
        <f t="shared" si="4"/>
        <v>0</v>
      </c>
      <c r="J25" s="53">
        <f t="shared" si="4"/>
        <v>0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0</v>
      </c>
      <c r="X25" s="53">
        <f t="shared" si="4"/>
        <v>0</v>
      </c>
      <c r="Y25" s="53">
        <f t="shared" si="4"/>
        <v>0</v>
      </c>
      <c r="Z25" s="54">
        <f>+IF(X25&lt;&gt;0,+(Y25/X25)*100,0)</f>
        <v>0</v>
      </c>
      <c r="AA25" s="55">
        <f>+AA5+AA9+AA15+AA19+AA24</f>
        <v>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7" t="s">
        <v>54</v>
      </c>
      <c r="B28" s="3"/>
      <c r="C28" s="19"/>
      <c r="D28" s="19"/>
      <c r="E28" s="20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6"/>
      <c r="AA28" s="19"/>
    </row>
    <row r="29" spans="1:27" ht="12.75">
      <c r="A29" s="57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9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0</v>
      </c>
      <c r="F32" s="27">
        <f t="shared" si="5"/>
        <v>0</v>
      </c>
      <c r="G32" s="27">
        <f t="shared" si="5"/>
        <v>0</v>
      </c>
      <c r="H32" s="27">
        <f t="shared" si="5"/>
        <v>0</v>
      </c>
      <c r="I32" s="27">
        <f t="shared" si="5"/>
        <v>0</v>
      </c>
      <c r="J32" s="27">
        <f t="shared" si="5"/>
        <v>0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0</v>
      </c>
      <c r="X32" s="27">
        <f t="shared" si="5"/>
        <v>0</v>
      </c>
      <c r="Y32" s="27">
        <f t="shared" si="5"/>
        <v>0</v>
      </c>
      <c r="Z32" s="13">
        <f>+IF(X32&lt;&gt;0,+(Y32/X32)*100,0)</f>
        <v>0</v>
      </c>
      <c r="AA32" s="31">
        <f>SUM(AA28:AA31)</f>
        <v>0</v>
      </c>
    </row>
    <row r="33" spans="1:27" ht="12.7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60" t="s">
        <v>63</v>
      </c>
      <c r="B35" s="3"/>
      <c r="C35" s="19"/>
      <c r="D35" s="19"/>
      <c r="E35" s="20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6"/>
      <c r="AA35" s="28"/>
    </row>
    <row r="36" spans="1:27" ht="12.75">
      <c r="A36" s="61" t="s">
        <v>64</v>
      </c>
      <c r="B36" s="10"/>
      <c r="C36" s="62">
        <f aca="true" t="shared" si="6" ref="C36:Y36">SUM(C32:C35)</f>
        <v>0</v>
      </c>
      <c r="D36" s="62">
        <f>SUM(D32:D35)</f>
        <v>0</v>
      </c>
      <c r="E36" s="63">
        <f t="shared" si="6"/>
        <v>0</v>
      </c>
      <c r="F36" s="64">
        <f t="shared" si="6"/>
        <v>0</v>
      </c>
      <c r="G36" s="64">
        <f t="shared" si="6"/>
        <v>0</v>
      </c>
      <c r="H36" s="64">
        <f t="shared" si="6"/>
        <v>0</v>
      </c>
      <c r="I36" s="64">
        <f t="shared" si="6"/>
        <v>0</v>
      </c>
      <c r="J36" s="64">
        <f t="shared" si="6"/>
        <v>0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0</v>
      </c>
      <c r="X36" s="64">
        <f t="shared" si="6"/>
        <v>0</v>
      </c>
      <c r="Y36" s="64">
        <f t="shared" si="6"/>
        <v>0</v>
      </c>
      <c r="Z36" s="65">
        <f>+IF(X36&lt;&gt;0,+(Y36/X36)*100,0)</f>
        <v>0</v>
      </c>
      <c r="AA36" s="66">
        <f>SUM(AA32:AA35)</f>
        <v>0</v>
      </c>
    </row>
    <row r="37" spans="1:27" ht="12.75">
      <c r="A37" s="14" t="s">
        <v>88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2.75">
      <c r="A38" s="68" t="s">
        <v>89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2.75">
      <c r="A39" s="15" t="s">
        <v>90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2.75">
      <c r="A40" s="15" t="s">
        <v>91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2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85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92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2.7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2.7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3265000</v>
      </c>
      <c r="F5" s="18">
        <f t="shared" si="0"/>
        <v>3265000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0</v>
      </c>
      <c r="X5" s="18">
        <f t="shared" si="0"/>
        <v>27048</v>
      </c>
      <c r="Y5" s="18">
        <f t="shared" si="0"/>
        <v>-27048</v>
      </c>
      <c r="Z5" s="4">
        <f>+IF(X5&lt;&gt;0,+(Y5/X5)*100,0)</f>
        <v>-100</v>
      </c>
      <c r="AA5" s="16">
        <f>SUM(AA6:AA8)</f>
        <v>3265000</v>
      </c>
    </row>
    <row r="6" spans="1:27" ht="12.75">
      <c r="A6" s="5" t="s">
        <v>32</v>
      </c>
      <c r="B6" s="3"/>
      <c r="C6" s="19"/>
      <c r="D6" s="19"/>
      <c r="E6" s="20">
        <v>185000</v>
      </c>
      <c r="F6" s="21">
        <v>185000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>
        <v>48</v>
      </c>
      <c r="Y6" s="21">
        <v>-48</v>
      </c>
      <c r="Z6" s="6">
        <v>-100</v>
      </c>
      <c r="AA6" s="28">
        <v>185000</v>
      </c>
    </row>
    <row r="7" spans="1:27" ht="12.75">
      <c r="A7" s="5" t="s">
        <v>33</v>
      </c>
      <c r="B7" s="3"/>
      <c r="C7" s="22"/>
      <c r="D7" s="22"/>
      <c r="E7" s="23">
        <v>3020000</v>
      </c>
      <c r="F7" s="24">
        <v>3020000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>
        <v>3020000</v>
      </c>
    </row>
    <row r="8" spans="1:27" ht="12.75">
      <c r="A8" s="5" t="s">
        <v>34</v>
      </c>
      <c r="B8" s="3"/>
      <c r="C8" s="19"/>
      <c r="D8" s="19"/>
      <c r="E8" s="20">
        <v>60000</v>
      </c>
      <c r="F8" s="21">
        <v>60000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>
        <v>27000</v>
      </c>
      <c r="Y8" s="21">
        <v>-27000</v>
      </c>
      <c r="Z8" s="6">
        <v>-100</v>
      </c>
      <c r="AA8" s="28">
        <v>60000</v>
      </c>
    </row>
    <row r="9" spans="1:27" ht="12.7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490000</v>
      </c>
      <c r="F9" s="18">
        <f t="shared" si="1"/>
        <v>490000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0</v>
      </c>
      <c r="Y9" s="18">
        <f t="shared" si="1"/>
        <v>0</v>
      </c>
      <c r="Z9" s="4">
        <f>+IF(X9&lt;&gt;0,+(Y9/X9)*100,0)</f>
        <v>0</v>
      </c>
      <c r="AA9" s="30">
        <f>SUM(AA10:AA14)</f>
        <v>490000</v>
      </c>
    </row>
    <row r="10" spans="1:27" ht="12.75">
      <c r="A10" s="5" t="s">
        <v>36</v>
      </c>
      <c r="B10" s="3"/>
      <c r="C10" s="19"/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2.7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2.75">
      <c r="A12" s="5" t="s">
        <v>38</v>
      </c>
      <c r="B12" s="3"/>
      <c r="C12" s="19"/>
      <c r="D12" s="19"/>
      <c r="E12" s="20">
        <v>490000</v>
      </c>
      <c r="F12" s="21">
        <v>490000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>
        <v>490000</v>
      </c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170000</v>
      </c>
      <c r="F15" s="18">
        <f t="shared" si="2"/>
        <v>170000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0</v>
      </c>
      <c r="X15" s="18">
        <f t="shared" si="2"/>
        <v>80</v>
      </c>
      <c r="Y15" s="18">
        <f t="shared" si="2"/>
        <v>-80</v>
      </c>
      <c r="Z15" s="4">
        <f>+IF(X15&lt;&gt;0,+(Y15/X15)*100,0)</f>
        <v>-100</v>
      </c>
      <c r="AA15" s="30">
        <f>SUM(AA16:AA18)</f>
        <v>170000</v>
      </c>
    </row>
    <row r="16" spans="1:27" ht="12.75">
      <c r="A16" s="5" t="s">
        <v>42</v>
      </c>
      <c r="B16" s="3"/>
      <c r="C16" s="19"/>
      <c r="D16" s="19"/>
      <c r="E16" s="20">
        <v>30000</v>
      </c>
      <c r="F16" s="21">
        <v>30000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>
        <v>80</v>
      </c>
      <c r="Y16" s="21">
        <v>-80</v>
      </c>
      <c r="Z16" s="6">
        <v>-100</v>
      </c>
      <c r="AA16" s="28">
        <v>30000</v>
      </c>
    </row>
    <row r="17" spans="1:27" ht="12.75">
      <c r="A17" s="5" t="s">
        <v>43</v>
      </c>
      <c r="B17" s="3"/>
      <c r="C17" s="19"/>
      <c r="D17" s="19"/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6"/>
      <c r="AA17" s="28"/>
    </row>
    <row r="18" spans="1:27" ht="12.75">
      <c r="A18" s="5" t="s">
        <v>44</v>
      </c>
      <c r="B18" s="3"/>
      <c r="C18" s="19"/>
      <c r="D18" s="19"/>
      <c r="E18" s="20">
        <v>140000</v>
      </c>
      <c r="F18" s="21">
        <v>140000</v>
      </c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>
        <v>140000</v>
      </c>
    </row>
    <row r="19" spans="1:27" ht="12.7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0</v>
      </c>
      <c r="F19" s="18">
        <f t="shared" si="3"/>
        <v>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0</v>
      </c>
      <c r="Y19" s="18">
        <f t="shared" si="3"/>
        <v>0</v>
      </c>
      <c r="Z19" s="4">
        <f>+IF(X19&lt;&gt;0,+(Y19/X19)*100,0)</f>
        <v>0</v>
      </c>
      <c r="AA19" s="30">
        <f>SUM(AA20:AA23)</f>
        <v>0</v>
      </c>
    </row>
    <row r="20" spans="1:27" ht="12.7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2.7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2.7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2.7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1">
        <f aca="true" t="shared" si="4" ref="C25:Y25">+C5+C9+C15+C19+C24</f>
        <v>0</v>
      </c>
      <c r="D25" s="51">
        <f>+D5+D9+D15+D19+D24</f>
        <v>0</v>
      </c>
      <c r="E25" s="52">
        <f t="shared" si="4"/>
        <v>3925000</v>
      </c>
      <c r="F25" s="53">
        <f t="shared" si="4"/>
        <v>3925000</v>
      </c>
      <c r="G25" s="53">
        <f t="shared" si="4"/>
        <v>0</v>
      </c>
      <c r="H25" s="53">
        <f t="shared" si="4"/>
        <v>0</v>
      </c>
      <c r="I25" s="53">
        <f t="shared" si="4"/>
        <v>0</v>
      </c>
      <c r="J25" s="53">
        <f t="shared" si="4"/>
        <v>0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0</v>
      </c>
      <c r="X25" s="53">
        <f t="shared" si="4"/>
        <v>27128</v>
      </c>
      <c r="Y25" s="53">
        <f t="shared" si="4"/>
        <v>-27128</v>
      </c>
      <c r="Z25" s="54">
        <f>+IF(X25&lt;&gt;0,+(Y25/X25)*100,0)</f>
        <v>-100</v>
      </c>
      <c r="AA25" s="55">
        <f>+AA5+AA9+AA15+AA19+AA24</f>
        <v>3925000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7" t="s">
        <v>54</v>
      </c>
      <c r="B28" s="3"/>
      <c r="C28" s="19"/>
      <c r="D28" s="19"/>
      <c r="E28" s="20">
        <v>3925000</v>
      </c>
      <c r="F28" s="21">
        <v>3925000</v>
      </c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>
        <v>27128</v>
      </c>
      <c r="Y28" s="21">
        <v>-27128</v>
      </c>
      <c r="Z28" s="6">
        <v>-100</v>
      </c>
      <c r="AA28" s="19">
        <v>3925000</v>
      </c>
    </row>
    <row r="29" spans="1:27" ht="12.75">
      <c r="A29" s="57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9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3925000</v>
      </c>
      <c r="F32" s="27">
        <f t="shared" si="5"/>
        <v>3925000</v>
      </c>
      <c r="G32" s="27">
        <f t="shared" si="5"/>
        <v>0</v>
      </c>
      <c r="H32" s="27">
        <f t="shared" si="5"/>
        <v>0</v>
      </c>
      <c r="I32" s="27">
        <f t="shared" si="5"/>
        <v>0</v>
      </c>
      <c r="J32" s="27">
        <f t="shared" si="5"/>
        <v>0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0</v>
      </c>
      <c r="X32" s="27">
        <f t="shared" si="5"/>
        <v>27128</v>
      </c>
      <c r="Y32" s="27">
        <f t="shared" si="5"/>
        <v>-27128</v>
      </c>
      <c r="Z32" s="13">
        <f>+IF(X32&lt;&gt;0,+(Y32/X32)*100,0)</f>
        <v>-100</v>
      </c>
      <c r="AA32" s="31">
        <f>SUM(AA28:AA31)</f>
        <v>3925000</v>
      </c>
    </row>
    <row r="33" spans="1:27" ht="12.7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60" t="s">
        <v>63</v>
      </c>
      <c r="B35" s="3"/>
      <c r="C35" s="19"/>
      <c r="D35" s="19"/>
      <c r="E35" s="20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6"/>
      <c r="AA35" s="28"/>
    </row>
    <row r="36" spans="1:27" ht="12.75">
      <c r="A36" s="61" t="s">
        <v>64</v>
      </c>
      <c r="B36" s="10"/>
      <c r="C36" s="62">
        <f aca="true" t="shared" si="6" ref="C36:Y36">SUM(C32:C35)</f>
        <v>0</v>
      </c>
      <c r="D36" s="62">
        <f>SUM(D32:D35)</f>
        <v>0</v>
      </c>
      <c r="E36" s="63">
        <f t="shared" si="6"/>
        <v>3925000</v>
      </c>
      <c r="F36" s="64">
        <f t="shared" si="6"/>
        <v>3925000</v>
      </c>
      <c r="G36" s="64">
        <f t="shared" si="6"/>
        <v>0</v>
      </c>
      <c r="H36" s="64">
        <f t="shared" si="6"/>
        <v>0</v>
      </c>
      <c r="I36" s="64">
        <f t="shared" si="6"/>
        <v>0</v>
      </c>
      <c r="J36" s="64">
        <f t="shared" si="6"/>
        <v>0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0</v>
      </c>
      <c r="X36" s="64">
        <f t="shared" si="6"/>
        <v>27128</v>
      </c>
      <c r="Y36" s="64">
        <f t="shared" si="6"/>
        <v>-27128</v>
      </c>
      <c r="Z36" s="65">
        <f>+IF(X36&lt;&gt;0,+(Y36/X36)*100,0)</f>
        <v>-100</v>
      </c>
      <c r="AA36" s="66">
        <f>SUM(AA32:AA35)</f>
        <v>3925000</v>
      </c>
    </row>
    <row r="37" spans="1:27" ht="12.75">
      <c r="A37" s="14" t="s">
        <v>88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2.75">
      <c r="A38" s="68" t="s">
        <v>89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2.75">
      <c r="A39" s="15" t="s">
        <v>90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2.75">
      <c r="A40" s="15" t="s">
        <v>91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2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86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87</v>
      </c>
      <c r="B2" s="1" t="s">
        <v>92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2.7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2.75">
      <c r="A5" s="2" t="s">
        <v>31</v>
      </c>
      <c r="B5" s="3"/>
      <c r="C5" s="16">
        <f aca="true" t="shared" si="0" ref="C5:Y5">SUM(C6:C8)</f>
        <v>66344494</v>
      </c>
      <c r="D5" s="16">
        <f>SUM(D6:D8)</f>
        <v>0</v>
      </c>
      <c r="E5" s="17">
        <f t="shared" si="0"/>
        <v>85155249</v>
      </c>
      <c r="F5" s="18">
        <f t="shared" si="0"/>
        <v>85155249</v>
      </c>
      <c r="G5" s="18">
        <f t="shared" si="0"/>
        <v>6526612</v>
      </c>
      <c r="H5" s="18">
        <f t="shared" si="0"/>
        <v>3984149</v>
      </c>
      <c r="I5" s="18">
        <f t="shared" si="0"/>
        <v>1080378</v>
      </c>
      <c r="J5" s="18">
        <f t="shared" si="0"/>
        <v>11591139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11591139</v>
      </c>
      <c r="X5" s="18">
        <f t="shared" si="0"/>
        <v>23429300</v>
      </c>
      <c r="Y5" s="18">
        <f t="shared" si="0"/>
        <v>-11838161</v>
      </c>
      <c r="Z5" s="4">
        <f>+IF(X5&lt;&gt;0,+(Y5/X5)*100,0)</f>
        <v>-50.52716470402445</v>
      </c>
      <c r="AA5" s="16">
        <f>SUM(AA6:AA8)</f>
        <v>85155249</v>
      </c>
    </row>
    <row r="6" spans="1:27" ht="12.75">
      <c r="A6" s="5" t="s">
        <v>32</v>
      </c>
      <c r="B6" s="3"/>
      <c r="C6" s="19">
        <v>4547258</v>
      </c>
      <c r="D6" s="19"/>
      <c r="E6" s="20">
        <v>23248340</v>
      </c>
      <c r="F6" s="21">
        <v>23248340</v>
      </c>
      <c r="G6" s="21">
        <v>38970</v>
      </c>
      <c r="H6" s="21">
        <v>797516</v>
      </c>
      <c r="I6" s="21">
        <v>325354</v>
      </c>
      <c r="J6" s="21">
        <v>1161840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>
        <v>1161840</v>
      </c>
      <c r="X6" s="21">
        <v>6516806</v>
      </c>
      <c r="Y6" s="21">
        <v>-5354966</v>
      </c>
      <c r="Z6" s="6">
        <v>-82.17</v>
      </c>
      <c r="AA6" s="28">
        <v>23248340</v>
      </c>
    </row>
    <row r="7" spans="1:27" ht="12.75">
      <c r="A7" s="5" t="s">
        <v>33</v>
      </c>
      <c r="B7" s="3"/>
      <c r="C7" s="22">
        <v>7843172</v>
      </c>
      <c r="D7" s="22"/>
      <c r="E7" s="23">
        <v>10250000</v>
      </c>
      <c r="F7" s="24">
        <v>10250000</v>
      </c>
      <c r="G7" s="24">
        <v>174000</v>
      </c>
      <c r="H7" s="24">
        <v>280736</v>
      </c>
      <c r="I7" s="24">
        <v>36344</v>
      </c>
      <c r="J7" s="24">
        <v>491080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>
        <v>491080</v>
      </c>
      <c r="X7" s="24">
        <v>1095000</v>
      </c>
      <c r="Y7" s="24">
        <v>-603920</v>
      </c>
      <c r="Z7" s="7">
        <v>-55.15</v>
      </c>
      <c r="AA7" s="29">
        <v>10250000</v>
      </c>
    </row>
    <row r="8" spans="1:27" ht="12.75">
      <c r="A8" s="5" t="s">
        <v>34</v>
      </c>
      <c r="B8" s="3"/>
      <c r="C8" s="19">
        <v>53954064</v>
      </c>
      <c r="D8" s="19"/>
      <c r="E8" s="20">
        <v>51656909</v>
      </c>
      <c r="F8" s="21">
        <v>51656909</v>
      </c>
      <c r="G8" s="21">
        <v>6313642</v>
      </c>
      <c r="H8" s="21">
        <v>2905897</v>
      </c>
      <c r="I8" s="21">
        <v>718680</v>
      </c>
      <c r="J8" s="21">
        <v>9938219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9938219</v>
      </c>
      <c r="X8" s="21">
        <v>15817494</v>
      </c>
      <c r="Y8" s="21">
        <v>-5879275</v>
      </c>
      <c r="Z8" s="6">
        <v>-37.17</v>
      </c>
      <c r="AA8" s="28">
        <v>51656909</v>
      </c>
    </row>
    <row r="9" spans="1:27" ht="12.75">
      <c r="A9" s="2" t="s">
        <v>35</v>
      </c>
      <c r="B9" s="3"/>
      <c r="C9" s="16">
        <f aca="true" t="shared" si="1" ref="C9:Y9">SUM(C10:C14)</f>
        <v>38460847</v>
      </c>
      <c r="D9" s="16">
        <f>SUM(D10:D14)</f>
        <v>0</v>
      </c>
      <c r="E9" s="17">
        <f t="shared" si="1"/>
        <v>112082326</v>
      </c>
      <c r="F9" s="18">
        <f t="shared" si="1"/>
        <v>112082326</v>
      </c>
      <c r="G9" s="18">
        <f t="shared" si="1"/>
        <v>7011214</v>
      </c>
      <c r="H9" s="18">
        <f t="shared" si="1"/>
        <v>4926615</v>
      </c>
      <c r="I9" s="18">
        <f t="shared" si="1"/>
        <v>11709298</v>
      </c>
      <c r="J9" s="18">
        <f t="shared" si="1"/>
        <v>23647127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23647127</v>
      </c>
      <c r="X9" s="18">
        <f t="shared" si="1"/>
        <v>18572414</v>
      </c>
      <c r="Y9" s="18">
        <f t="shared" si="1"/>
        <v>5074713</v>
      </c>
      <c r="Z9" s="4">
        <f>+IF(X9&lt;&gt;0,+(Y9/X9)*100,0)</f>
        <v>27.32392784265955</v>
      </c>
      <c r="AA9" s="30">
        <f>SUM(AA10:AA14)</f>
        <v>112082326</v>
      </c>
    </row>
    <row r="10" spans="1:27" ht="12.75">
      <c r="A10" s="5" t="s">
        <v>36</v>
      </c>
      <c r="B10" s="3"/>
      <c r="C10" s="19">
        <v>35838864</v>
      </c>
      <c r="D10" s="19"/>
      <c r="E10" s="20">
        <v>62576869</v>
      </c>
      <c r="F10" s="21">
        <v>62576869</v>
      </c>
      <c r="G10" s="21">
        <v>2404293</v>
      </c>
      <c r="H10" s="21">
        <v>2751138</v>
      </c>
      <c r="I10" s="21">
        <v>5734355</v>
      </c>
      <c r="J10" s="21">
        <v>10889786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>
        <v>10889786</v>
      </c>
      <c r="X10" s="21">
        <v>13745646</v>
      </c>
      <c r="Y10" s="21">
        <v>-2855860</v>
      </c>
      <c r="Z10" s="6">
        <v>-20.78</v>
      </c>
      <c r="AA10" s="28">
        <v>62576869</v>
      </c>
    </row>
    <row r="11" spans="1:27" ht="12.75">
      <c r="A11" s="5" t="s">
        <v>37</v>
      </c>
      <c r="B11" s="3"/>
      <c r="C11" s="19">
        <v>1855847</v>
      </c>
      <c r="D11" s="19"/>
      <c r="E11" s="20">
        <v>28315457</v>
      </c>
      <c r="F11" s="21">
        <v>28315457</v>
      </c>
      <c r="G11" s="21">
        <v>2986062</v>
      </c>
      <c r="H11" s="21">
        <v>2175477</v>
      </c>
      <c r="I11" s="21">
        <v>3123290</v>
      </c>
      <c r="J11" s="21">
        <v>8284829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>
        <v>8284829</v>
      </c>
      <c r="X11" s="21">
        <v>2951768</v>
      </c>
      <c r="Y11" s="21">
        <v>5333061</v>
      </c>
      <c r="Z11" s="6">
        <v>180.67</v>
      </c>
      <c r="AA11" s="28">
        <v>28315457</v>
      </c>
    </row>
    <row r="12" spans="1:27" ht="12.75">
      <c r="A12" s="5" t="s">
        <v>38</v>
      </c>
      <c r="B12" s="3"/>
      <c r="C12" s="19">
        <v>766136</v>
      </c>
      <c r="D12" s="19"/>
      <c r="E12" s="20">
        <v>9690000</v>
      </c>
      <c r="F12" s="21">
        <v>9690000</v>
      </c>
      <c r="G12" s="21">
        <v>1620859</v>
      </c>
      <c r="H12" s="21"/>
      <c r="I12" s="21">
        <v>2851653</v>
      </c>
      <c r="J12" s="21">
        <v>4472512</v>
      </c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>
        <v>4472512</v>
      </c>
      <c r="X12" s="21">
        <v>1875000</v>
      </c>
      <c r="Y12" s="21">
        <v>2597512</v>
      </c>
      <c r="Z12" s="6">
        <v>138.53</v>
      </c>
      <c r="AA12" s="28">
        <v>9690000</v>
      </c>
    </row>
    <row r="13" spans="1:27" ht="12.75">
      <c r="A13" s="5" t="s">
        <v>39</v>
      </c>
      <c r="B13" s="3"/>
      <c r="C13" s="19"/>
      <c r="D13" s="19"/>
      <c r="E13" s="20">
        <v>11500000</v>
      </c>
      <c r="F13" s="21">
        <v>11500000</v>
      </c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>
        <v>11500000</v>
      </c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229753842</v>
      </c>
      <c r="D15" s="16">
        <f>SUM(D16:D18)</f>
        <v>0</v>
      </c>
      <c r="E15" s="17">
        <f t="shared" si="2"/>
        <v>889327319</v>
      </c>
      <c r="F15" s="18">
        <f t="shared" si="2"/>
        <v>889327319</v>
      </c>
      <c r="G15" s="18">
        <f t="shared" si="2"/>
        <v>78068122</v>
      </c>
      <c r="H15" s="18">
        <f t="shared" si="2"/>
        <v>66909817</v>
      </c>
      <c r="I15" s="18">
        <f t="shared" si="2"/>
        <v>80868744</v>
      </c>
      <c r="J15" s="18">
        <f t="shared" si="2"/>
        <v>225846683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225846683</v>
      </c>
      <c r="X15" s="18">
        <f t="shared" si="2"/>
        <v>199808195</v>
      </c>
      <c r="Y15" s="18">
        <f t="shared" si="2"/>
        <v>26038488</v>
      </c>
      <c r="Z15" s="4">
        <f>+IF(X15&lt;&gt;0,+(Y15/X15)*100,0)</f>
        <v>13.03174176614728</v>
      </c>
      <c r="AA15" s="30">
        <f>SUM(AA16:AA18)</f>
        <v>889327319</v>
      </c>
    </row>
    <row r="16" spans="1:27" ht="12.75">
      <c r="A16" s="5" t="s">
        <v>42</v>
      </c>
      <c r="B16" s="3"/>
      <c r="C16" s="19">
        <v>30288</v>
      </c>
      <c r="D16" s="19"/>
      <c r="E16" s="20">
        <v>86703000</v>
      </c>
      <c r="F16" s="21">
        <v>86703000</v>
      </c>
      <c r="G16" s="21">
        <v>17164749</v>
      </c>
      <c r="H16" s="21">
        <v>5003740</v>
      </c>
      <c r="I16" s="21">
        <v>9783462</v>
      </c>
      <c r="J16" s="21">
        <v>31951951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>
        <v>31951951</v>
      </c>
      <c r="X16" s="21">
        <v>18877332</v>
      </c>
      <c r="Y16" s="21">
        <v>13074619</v>
      </c>
      <c r="Z16" s="6">
        <v>69.26</v>
      </c>
      <c r="AA16" s="28">
        <v>86703000</v>
      </c>
    </row>
    <row r="17" spans="1:27" ht="12.75">
      <c r="A17" s="5" t="s">
        <v>43</v>
      </c>
      <c r="B17" s="3"/>
      <c r="C17" s="19">
        <v>229723554</v>
      </c>
      <c r="D17" s="19"/>
      <c r="E17" s="20">
        <v>802484319</v>
      </c>
      <c r="F17" s="21">
        <v>802484319</v>
      </c>
      <c r="G17" s="21">
        <v>60903373</v>
      </c>
      <c r="H17" s="21">
        <v>61906077</v>
      </c>
      <c r="I17" s="21">
        <v>71012078</v>
      </c>
      <c r="J17" s="21">
        <v>193821528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193821528</v>
      </c>
      <c r="X17" s="21">
        <v>180930863</v>
      </c>
      <c r="Y17" s="21">
        <v>12890665</v>
      </c>
      <c r="Z17" s="6">
        <v>7.12</v>
      </c>
      <c r="AA17" s="28">
        <v>802484319</v>
      </c>
    </row>
    <row r="18" spans="1:27" ht="12.75">
      <c r="A18" s="5" t="s">
        <v>44</v>
      </c>
      <c r="B18" s="3"/>
      <c r="C18" s="19"/>
      <c r="D18" s="19"/>
      <c r="E18" s="20">
        <v>140000</v>
      </c>
      <c r="F18" s="21">
        <v>140000</v>
      </c>
      <c r="G18" s="21"/>
      <c r="H18" s="21"/>
      <c r="I18" s="21">
        <v>73204</v>
      </c>
      <c r="J18" s="21">
        <v>73204</v>
      </c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>
        <v>73204</v>
      </c>
      <c r="X18" s="21"/>
      <c r="Y18" s="21">
        <v>73204</v>
      </c>
      <c r="Z18" s="6"/>
      <c r="AA18" s="28">
        <v>140000</v>
      </c>
    </row>
    <row r="19" spans="1:27" ht="12.75">
      <c r="A19" s="2" t="s">
        <v>45</v>
      </c>
      <c r="B19" s="8"/>
      <c r="C19" s="16">
        <f aca="true" t="shared" si="3" ref="C19:Y19">SUM(C20:C23)</f>
        <v>374583284</v>
      </c>
      <c r="D19" s="16">
        <f>SUM(D20:D23)</f>
        <v>0</v>
      </c>
      <c r="E19" s="17">
        <f t="shared" si="3"/>
        <v>1239730256</v>
      </c>
      <c r="F19" s="18">
        <f t="shared" si="3"/>
        <v>1239730256</v>
      </c>
      <c r="G19" s="18">
        <f t="shared" si="3"/>
        <v>32107593</v>
      </c>
      <c r="H19" s="18">
        <f t="shared" si="3"/>
        <v>24286519</v>
      </c>
      <c r="I19" s="18">
        <f t="shared" si="3"/>
        <v>31140965</v>
      </c>
      <c r="J19" s="18">
        <f t="shared" si="3"/>
        <v>87535077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87535077</v>
      </c>
      <c r="X19" s="18">
        <f t="shared" si="3"/>
        <v>286732791</v>
      </c>
      <c r="Y19" s="18">
        <f t="shared" si="3"/>
        <v>-199197714</v>
      </c>
      <c r="Z19" s="4">
        <f>+IF(X19&lt;&gt;0,+(Y19/X19)*100,0)</f>
        <v>-69.47154990724448</v>
      </c>
      <c r="AA19" s="30">
        <f>SUM(AA20:AA23)</f>
        <v>1239730256</v>
      </c>
    </row>
    <row r="20" spans="1:27" ht="12.75">
      <c r="A20" s="5" t="s">
        <v>46</v>
      </c>
      <c r="B20" s="3"/>
      <c r="C20" s="19">
        <v>42430115</v>
      </c>
      <c r="D20" s="19"/>
      <c r="E20" s="20">
        <v>142712000</v>
      </c>
      <c r="F20" s="21">
        <v>142712000</v>
      </c>
      <c r="G20" s="21">
        <v>4656445</v>
      </c>
      <c r="H20" s="21">
        <v>10466865</v>
      </c>
      <c r="I20" s="21">
        <v>9336615</v>
      </c>
      <c r="J20" s="21">
        <v>24459925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>
        <v>24459925</v>
      </c>
      <c r="X20" s="21">
        <v>37258947</v>
      </c>
      <c r="Y20" s="21">
        <v>-12799022</v>
      </c>
      <c r="Z20" s="6">
        <v>-34.35</v>
      </c>
      <c r="AA20" s="28">
        <v>142712000</v>
      </c>
    </row>
    <row r="21" spans="1:27" ht="12.75">
      <c r="A21" s="5" t="s">
        <v>47</v>
      </c>
      <c r="B21" s="3"/>
      <c r="C21" s="19">
        <v>311005321</v>
      </c>
      <c r="D21" s="19"/>
      <c r="E21" s="20">
        <v>758245060</v>
      </c>
      <c r="F21" s="21">
        <v>758245060</v>
      </c>
      <c r="G21" s="21">
        <v>20709315</v>
      </c>
      <c r="H21" s="21">
        <v>11634358</v>
      </c>
      <c r="I21" s="21">
        <v>18599847</v>
      </c>
      <c r="J21" s="21">
        <v>50943520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>
        <v>50943520</v>
      </c>
      <c r="X21" s="21">
        <v>170212950</v>
      </c>
      <c r="Y21" s="21">
        <v>-119269430</v>
      </c>
      <c r="Z21" s="6">
        <v>-70.07</v>
      </c>
      <c r="AA21" s="28">
        <v>758245060</v>
      </c>
    </row>
    <row r="22" spans="1:27" ht="12.75">
      <c r="A22" s="5" t="s">
        <v>48</v>
      </c>
      <c r="B22" s="3"/>
      <c r="C22" s="22">
        <v>19081660</v>
      </c>
      <c r="D22" s="22"/>
      <c r="E22" s="23">
        <v>338073196</v>
      </c>
      <c r="F22" s="24">
        <v>338073196</v>
      </c>
      <c r="G22" s="24">
        <v>5751766</v>
      </c>
      <c r="H22" s="24">
        <v>2185296</v>
      </c>
      <c r="I22" s="24">
        <v>1965714</v>
      </c>
      <c r="J22" s="24">
        <v>9902776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>
        <v>9902776</v>
      </c>
      <c r="X22" s="24">
        <v>79148394</v>
      </c>
      <c r="Y22" s="24">
        <v>-69245618</v>
      </c>
      <c r="Z22" s="7">
        <v>-87.49</v>
      </c>
      <c r="AA22" s="29">
        <v>338073196</v>
      </c>
    </row>
    <row r="23" spans="1:27" ht="12.75">
      <c r="A23" s="5" t="s">
        <v>49</v>
      </c>
      <c r="B23" s="3"/>
      <c r="C23" s="19">
        <v>2066188</v>
      </c>
      <c r="D23" s="19"/>
      <c r="E23" s="20">
        <v>700000</v>
      </c>
      <c r="F23" s="21">
        <v>700000</v>
      </c>
      <c r="G23" s="21">
        <v>990067</v>
      </c>
      <c r="H23" s="21"/>
      <c r="I23" s="21">
        <v>1238789</v>
      </c>
      <c r="J23" s="21">
        <v>2228856</v>
      </c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>
        <v>2228856</v>
      </c>
      <c r="X23" s="21">
        <v>112500</v>
      </c>
      <c r="Y23" s="21">
        <v>2116356</v>
      </c>
      <c r="Z23" s="6">
        <v>1881.21</v>
      </c>
      <c r="AA23" s="28">
        <v>700000</v>
      </c>
    </row>
    <row r="24" spans="1:27" ht="12.75">
      <c r="A24" s="2" t="s">
        <v>50</v>
      </c>
      <c r="B24" s="8"/>
      <c r="C24" s="16">
        <v>77385</v>
      </c>
      <c r="D24" s="16"/>
      <c r="E24" s="17">
        <v>101264300</v>
      </c>
      <c r="F24" s="18">
        <v>101264300</v>
      </c>
      <c r="G24" s="18"/>
      <c r="H24" s="18"/>
      <c r="I24" s="18">
        <v>38875</v>
      </c>
      <c r="J24" s="18">
        <v>38875</v>
      </c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>
        <v>38875</v>
      </c>
      <c r="X24" s="18">
        <v>3257830</v>
      </c>
      <c r="Y24" s="18">
        <v>-3218955</v>
      </c>
      <c r="Z24" s="4">
        <v>-98.81</v>
      </c>
      <c r="AA24" s="30">
        <v>101264300</v>
      </c>
    </row>
    <row r="25" spans="1:27" ht="12.75">
      <c r="A25" s="9" t="s">
        <v>51</v>
      </c>
      <c r="B25" s="10" t="s">
        <v>52</v>
      </c>
      <c r="C25" s="51">
        <f aca="true" t="shared" si="4" ref="C25:Y25">+C5+C9+C15+C19+C24</f>
        <v>709219852</v>
      </c>
      <c r="D25" s="51">
        <f>+D5+D9+D15+D19+D24</f>
        <v>0</v>
      </c>
      <c r="E25" s="52">
        <f t="shared" si="4"/>
        <v>2427559450</v>
      </c>
      <c r="F25" s="53">
        <f t="shared" si="4"/>
        <v>2427559450</v>
      </c>
      <c r="G25" s="53">
        <f t="shared" si="4"/>
        <v>123713541</v>
      </c>
      <c r="H25" s="53">
        <f t="shared" si="4"/>
        <v>100107100</v>
      </c>
      <c r="I25" s="53">
        <f t="shared" si="4"/>
        <v>124838260</v>
      </c>
      <c r="J25" s="53">
        <f t="shared" si="4"/>
        <v>348658901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348658901</v>
      </c>
      <c r="X25" s="53">
        <f t="shared" si="4"/>
        <v>531800530</v>
      </c>
      <c r="Y25" s="53">
        <f t="shared" si="4"/>
        <v>-183141629</v>
      </c>
      <c r="Z25" s="54">
        <f>+IF(X25&lt;&gt;0,+(Y25/X25)*100,0)</f>
        <v>-34.438030552545705</v>
      </c>
      <c r="AA25" s="55">
        <f>+AA5+AA9+AA15+AA19+AA24</f>
        <v>2427559450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7" t="s">
        <v>54</v>
      </c>
      <c r="B28" s="3"/>
      <c r="C28" s="19">
        <v>635264360</v>
      </c>
      <c r="D28" s="19"/>
      <c r="E28" s="20">
        <v>2117227621</v>
      </c>
      <c r="F28" s="21">
        <v>2117227621</v>
      </c>
      <c r="G28" s="21">
        <v>108638615</v>
      </c>
      <c r="H28" s="21">
        <v>93374708</v>
      </c>
      <c r="I28" s="21">
        <v>105815083</v>
      </c>
      <c r="J28" s="21">
        <v>307828406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307828406</v>
      </c>
      <c r="X28" s="21">
        <v>531529904</v>
      </c>
      <c r="Y28" s="21">
        <v>-223701498</v>
      </c>
      <c r="Z28" s="6">
        <v>-42.09</v>
      </c>
      <c r="AA28" s="19">
        <v>2117227621</v>
      </c>
    </row>
    <row r="29" spans="1:27" ht="12.75">
      <c r="A29" s="57" t="s">
        <v>55</v>
      </c>
      <c r="B29" s="3"/>
      <c r="C29" s="19">
        <v>417332</v>
      </c>
      <c r="D29" s="19"/>
      <c r="E29" s="20">
        <v>21120920</v>
      </c>
      <c r="F29" s="21">
        <v>21120920</v>
      </c>
      <c r="G29" s="21">
        <v>6449272</v>
      </c>
      <c r="H29" s="21">
        <v>2293353</v>
      </c>
      <c r="I29" s="21"/>
      <c r="J29" s="21">
        <v>8742625</v>
      </c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>
        <v>8742625</v>
      </c>
      <c r="X29" s="21">
        <v>459862</v>
      </c>
      <c r="Y29" s="21">
        <v>8282763</v>
      </c>
      <c r="Z29" s="6">
        <v>1801.14</v>
      </c>
      <c r="AA29" s="28">
        <v>21120920</v>
      </c>
    </row>
    <row r="30" spans="1:27" ht="12.75">
      <c r="A30" s="57" t="s">
        <v>56</v>
      </c>
      <c r="B30" s="3"/>
      <c r="C30" s="22">
        <v>4549830</v>
      </c>
      <c r="D30" s="22"/>
      <c r="E30" s="23">
        <v>5500000</v>
      </c>
      <c r="F30" s="24">
        <v>5500000</v>
      </c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>
        <v>3750000</v>
      </c>
      <c r="Y30" s="24">
        <v>-3750000</v>
      </c>
      <c r="Z30" s="7">
        <v>-100</v>
      </c>
      <c r="AA30" s="29">
        <v>5500000</v>
      </c>
    </row>
    <row r="31" spans="1:27" ht="12.7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9" t="s">
        <v>58</v>
      </c>
      <c r="B32" s="3"/>
      <c r="C32" s="25">
        <f aca="true" t="shared" si="5" ref="C32:Y32">SUM(C28:C31)</f>
        <v>640231522</v>
      </c>
      <c r="D32" s="25">
        <f>SUM(D28:D31)</f>
        <v>0</v>
      </c>
      <c r="E32" s="26">
        <f t="shared" si="5"/>
        <v>2143848541</v>
      </c>
      <c r="F32" s="27">
        <f t="shared" si="5"/>
        <v>2143848541</v>
      </c>
      <c r="G32" s="27">
        <f t="shared" si="5"/>
        <v>115087887</v>
      </c>
      <c r="H32" s="27">
        <f t="shared" si="5"/>
        <v>95668061</v>
      </c>
      <c r="I32" s="27">
        <f t="shared" si="5"/>
        <v>105815083</v>
      </c>
      <c r="J32" s="27">
        <f t="shared" si="5"/>
        <v>316571031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316571031</v>
      </c>
      <c r="X32" s="27">
        <f t="shared" si="5"/>
        <v>535739766</v>
      </c>
      <c r="Y32" s="27">
        <f t="shared" si="5"/>
        <v>-219168735</v>
      </c>
      <c r="Z32" s="13">
        <f>+IF(X32&lt;&gt;0,+(Y32/X32)*100,0)</f>
        <v>-40.909551410824335</v>
      </c>
      <c r="AA32" s="31">
        <f>SUM(AA28:AA31)</f>
        <v>2143848541</v>
      </c>
    </row>
    <row r="33" spans="1:27" ht="12.75">
      <c r="A33" s="60" t="s">
        <v>59</v>
      </c>
      <c r="B33" s="3" t="s">
        <v>60</v>
      </c>
      <c r="C33" s="19"/>
      <c r="D33" s="19"/>
      <c r="E33" s="20">
        <v>69000000</v>
      </c>
      <c r="F33" s="21">
        <v>69000000</v>
      </c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>
        <v>11879879</v>
      </c>
      <c r="Y33" s="21">
        <v>-11879879</v>
      </c>
      <c r="Z33" s="6">
        <v>-100</v>
      </c>
      <c r="AA33" s="28">
        <v>69000000</v>
      </c>
    </row>
    <row r="34" spans="1:27" ht="12.75">
      <c r="A34" s="60" t="s">
        <v>61</v>
      </c>
      <c r="B34" s="3" t="s">
        <v>62</v>
      </c>
      <c r="C34" s="19"/>
      <c r="D34" s="19"/>
      <c r="E34" s="20">
        <v>56640000</v>
      </c>
      <c r="F34" s="21">
        <v>56640000</v>
      </c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>
        <v>56640000</v>
      </c>
    </row>
    <row r="35" spans="1:27" ht="12.75">
      <c r="A35" s="60" t="s">
        <v>63</v>
      </c>
      <c r="B35" s="3"/>
      <c r="C35" s="19">
        <v>68988327</v>
      </c>
      <c r="D35" s="19"/>
      <c r="E35" s="20">
        <v>158070909</v>
      </c>
      <c r="F35" s="21">
        <v>158070909</v>
      </c>
      <c r="G35" s="21">
        <v>8625653</v>
      </c>
      <c r="H35" s="21">
        <v>4439039</v>
      </c>
      <c r="I35" s="21">
        <v>19023169</v>
      </c>
      <c r="J35" s="21">
        <v>32087861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32087861</v>
      </c>
      <c r="X35" s="21">
        <v>72233989</v>
      </c>
      <c r="Y35" s="21">
        <v>-40146128</v>
      </c>
      <c r="Z35" s="6">
        <v>-55.58</v>
      </c>
      <c r="AA35" s="28">
        <v>158070909</v>
      </c>
    </row>
    <row r="36" spans="1:27" ht="12.75">
      <c r="A36" s="61" t="s">
        <v>64</v>
      </c>
      <c r="B36" s="10"/>
      <c r="C36" s="62">
        <f aca="true" t="shared" si="6" ref="C36:Y36">SUM(C32:C35)</f>
        <v>709219849</v>
      </c>
      <c r="D36" s="62">
        <f>SUM(D32:D35)</f>
        <v>0</v>
      </c>
      <c r="E36" s="63">
        <f t="shared" si="6"/>
        <v>2427559450</v>
      </c>
      <c r="F36" s="64">
        <f t="shared" si="6"/>
        <v>2427559450</v>
      </c>
      <c r="G36" s="64">
        <f t="shared" si="6"/>
        <v>123713540</v>
      </c>
      <c r="H36" s="64">
        <f t="shared" si="6"/>
        <v>100107100</v>
      </c>
      <c r="I36" s="64">
        <f t="shared" si="6"/>
        <v>124838252</v>
      </c>
      <c r="J36" s="64">
        <f t="shared" si="6"/>
        <v>348658892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348658892</v>
      </c>
      <c r="X36" s="64">
        <f t="shared" si="6"/>
        <v>619853634</v>
      </c>
      <c r="Y36" s="64">
        <f t="shared" si="6"/>
        <v>-271194742</v>
      </c>
      <c r="Z36" s="65">
        <f>+IF(X36&lt;&gt;0,+(Y36/X36)*100,0)</f>
        <v>-43.751415999603545</v>
      </c>
      <c r="AA36" s="66">
        <f>SUM(AA32:AA35)</f>
        <v>2427559450</v>
      </c>
    </row>
    <row r="37" spans="1:27" ht="12.75">
      <c r="A37" s="14" t="s">
        <v>88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2.75">
      <c r="A38" s="68" t="s">
        <v>89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2.75">
      <c r="A39" s="15" t="s">
        <v>90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2.75">
      <c r="A40" s="15" t="s">
        <v>91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2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66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92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2.7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2.7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18465000</v>
      </c>
      <c r="F5" s="18">
        <f t="shared" si="0"/>
        <v>18465000</v>
      </c>
      <c r="G5" s="18">
        <f t="shared" si="0"/>
        <v>0</v>
      </c>
      <c r="H5" s="18">
        <f t="shared" si="0"/>
        <v>729000</v>
      </c>
      <c r="I5" s="18">
        <f t="shared" si="0"/>
        <v>0</v>
      </c>
      <c r="J5" s="18">
        <f t="shared" si="0"/>
        <v>729000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729000</v>
      </c>
      <c r="X5" s="18">
        <f t="shared" si="0"/>
        <v>4091483</v>
      </c>
      <c r="Y5" s="18">
        <f t="shared" si="0"/>
        <v>-3362483</v>
      </c>
      <c r="Z5" s="4">
        <f>+IF(X5&lt;&gt;0,+(Y5/X5)*100,0)</f>
        <v>-82.18249959733427</v>
      </c>
      <c r="AA5" s="16">
        <f>SUM(AA6:AA8)</f>
        <v>18465000</v>
      </c>
    </row>
    <row r="6" spans="1:27" ht="12.75">
      <c r="A6" s="5" t="s">
        <v>32</v>
      </c>
      <c r="B6" s="3"/>
      <c r="C6" s="19"/>
      <c r="D6" s="19"/>
      <c r="E6" s="20">
        <v>7465000</v>
      </c>
      <c r="F6" s="21">
        <v>7465000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>
        <v>2106462</v>
      </c>
      <c r="Y6" s="21">
        <v>-2106462</v>
      </c>
      <c r="Z6" s="6">
        <v>-100</v>
      </c>
      <c r="AA6" s="28">
        <v>7465000</v>
      </c>
    </row>
    <row r="7" spans="1:27" ht="12.75">
      <c r="A7" s="5" t="s">
        <v>33</v>
      </c>
      <c r="B7" s="3"/>
      <c r="C7" s="22"/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/>
    </row>
    <row r="8" spans="1:27" ht="12.75">
      <c r="A8" s="5" t="s">
        <v>34</v>
      </c>
      <c r="B8" s="3"/>
      <c r="C8" s="19"/>
      <c r="D8" s="19"/>
      <c r="E8" s="20">
        <v>11000000</v>
      </c>
      <c r="F8" s="21">
        <v>11000000</v>
      </c>
      <c r="G8" s="21"/>
      <c r="H8" s="21">
        <v>729000</v>
      </c>
      <c r="I8" s="21"/>
      <c r="J8" s="21">
        <v>729000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729000</v>
      </c>
      <c r="X8" s="21">
        <v>1985021</v>
      </c>
      <c r="Y8" s="21">
        <v>-1256021</v>
      </c>
      <c r="Z8" s="6">
        <v>-63.27</v>
      </c>
      <c r="AA8" s="28">
        <v>11000000</v>
      </c>
    </row>
    <row r="9" spans="1:27" ht="12.7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9390827</v>
      </c>
      <c r="F9" s="18">
        <f t="shared" si="1"/>
        <v>9390827</v>
      </c>
      <c r="G9" s="18">
        <f t="shared" si="1"/>
        <v>4335559</v>
      </c>
      <c r="H9" s="18">
        <f t="shared" si="1"/>
        <v>1164599</v>
      </c>
      <c r="I9" s="18">
        <f t="shared" si="1"/>
        <v>5487943</v>
      </c>
      <c r="J9" s="18">
        <f t="shared" si="1"/>
        <v>10988101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10988101</v>
      </c>
      <c r="X9" s="18">
        <f t="shared" si="1"/>
        <v>2658498</v>
      </c>
      <c r="Y9" s="18">
        <f t="shared" si="1"/>
        <v>8329603</v>
      </c>
      <c r="Z9" s="4">
        <f>+IF(X9&lt;&gt;0,+(Y9/X9)*100,0)</f>
        <v>313.31988965197644</v>
      </c>
      <c r="AA9" s="30">
        <f>SUM(AA10:AA14)</f>
        <v>9390827</v>
      </c>
    </row>
    <row r="10" spans="1:27" ht="12.75">
      <c r="A10" s="5" t="s">
        <v>36</v>
      </c>
      <c r="B10" s="3"/>
      <c r="C10" s="19"/>
      <c r="D10" s="19"/>
      <c r="E10" s="20">
        <v>1531920</v>
      </c>
      <c r="F10" s="21">
        <v>1531920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>
        <v>400479</v>
      </c>
      <c r="Y10" s="21">
        <v>-400479</v>
      </c>
      <c r="Z10" s="6">
        <v>-100</v>
      </c>
      <c r="AA10" s="28">
        <v>1531920</v>
      </c>
    </row>
    <row r="11" spans="1:27" ht="12.75">
      <c r="A11" s="5" t="s">
        <v>37</v>
      </c>
      <c r="B11" s="3"/>
      <c r="C11" s="19"/>
      <c r="D11" s="19"/>
      <c r="E11" s="20">
        <v>7858907</v>
      </c>
      <c r="F11" s="21">
        <v>7858907</v>
      </c>
      <c r="G11" s="21">
        <v>2714700</v>
      </c>
      <c r="H11" s="21">
        <v>1164599</v>
      </c>
      <c r="I11" s="21">
        <v>2636290</v>
      </c>
      <c r="J11" s="21">
        <v>6515589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>
        <v>6515589</v>
      </c>
      <c r="X11" s="21">
        <v>2258019</v>
      </c>
      <c r="Y11" s="21">
        <v>4257570</v>
      </c>
      <c r="Z11" s="6">
        <v>188.55</v>
      </c>
      <c r="AA11" s="28">
        <v>7858907</v>
      </c>
    </row>
    <row r="12" spans="1:27" ht="12.75">
      <c r="A12" s="5" t="s">
        <v>38</v>
      </c>
      <c r="B12" s="3"/>
      <c r="C12" s="19"/>
      <c r="D12" s="19"/>
      <c r="E12" s="20"/>
      <c r="F12" s="21"/>
      <c r="G12" s="21">
        <v>1620859</v>
      </c>
      <c r="H12" s="21"/>
      <c r="I12" s="21">
        <v>2851653</v>
      </c>
      <c r="J12" s="21">
        <v>4472512</v>
      </c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>
        <v>4472512</v>
      </c>
      <c r="X12" s="21"/>
      <c r="Y12" s="21">
        <v>4472512</v>
      </c>
      <c r="Z12" s="6"/>
      <c r="AA12" s="28"/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305001809</v>
      </c>
      <c r="F15" s="18">
        <f t="shared" si="2"/>
        <v>305001809</v>
      </c>
      <c r="G15" s="18">
        <f t="shared" si="2"/>
        <v>29900137</v>
      </c>
      <c r="H15" s="18">
        <f t="shared" si="2"/>
        <v>25515005</v>
      </c>
      <c r="I15" s="18">
        <f t="shared" si="2"/>
        <v>11460081</v>
      </c>
      <c r="J15" s="18">
        <f t="shared" si="2"/>
        <v>66875223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66875223</v>
      </c>
      <c r="X15" s="18">
        <f t="shared" si="2"/>
        <v>72238699</v>
      </c>
      <c r="Y15" s="18">
        <f t="shared" si="2"/>
        <v>-5363476</v>
      </c>
      <c r="Z15" s="4">
        <f>+IF(X15&lt;&gt;0,+(Y15/X15)*100,0)</f>
        <v>-7.4246575232480305</v>
      </c>
      <c r="AA15" s="30">
        <f>SUM(AA16:AA18)</f>
        <v>305001809</v>
      </c>
    </row>
    <row r="16" spans="1:27" ht="12.7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2.75">
      <c r="A17" s="5" t="s">
        <v>43</v>
      </c>
      <c r="B17" s="3"/>
      <c r="C17" s="19"/>
      <c r="D17" s="19"/>
      <c r="E17" s="20">
        <v>305001809</v>
      </c>
      <c r="F17" s="21">
        <v>305001809</v>
      </c>
      <c r="G17" s="21">
        <v>29900137</v>
      </c>
      <c r="H17" s="21">
        <v>25515005</v>
      </c>
      <c r="I17" s="21">
        <v>11460081</v>
      </c>
      <c r="J17" s="21">
        <v>66875223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66875223</v>
      </c>
      <c r="X17" s="21">
        <v>72238699</v>
      </c>
      <c r="Y17" s="21">
        <v>-5363476</v>
      </c>
      <c r="Z17" s="6">
        <v>-7.42</v>
      </c>
      <c r="AA17" s="28">
        <v>305001809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144016454</v>
      </c>
      <c r="F19" s="18">
        <f t="shared" si="3"/>
        <v>144016454</v>
      </c>
      <c r="G19" s="18">
        <f t="shared" si="3"/>
        <v>0</v>
      </c>
      <c r="H19" s="18">
        <f t="shared" si="3"/>
        <v>2370032</v>
      </c>
      <c r="I19" s="18">
        <f t="shared" si="3"/>
        <v>3584541</v>
      </c>
      <c r="J19" s="18">
        <f t="shared" si="3"/>
        <v>5954573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5954573</v>
      </c>
      <c r="X19" s="18">
        <f t="shared" si="3"/>
        <v>28947742</v>
      </c>
      <c r="Y19" s="18">
        <f t="shared" si="3"/>
        <v>-22993169</v>
      </c>
      <c r="Z19" s="4">
        <f>+IF(X19&lt;&gt;0,+(Y19/X19)*100,0)</f>
        <v>-79.42992237529269</v>
      </c>
      <c r="AA19" s="30">
        <f>SUM(AA20:AA23)</f>
        <v>144016454</v>
      </c>
    </row>
    <row r="20" spans="1:27" ht="12.75">
      <c r="A20" s="5" t="s">
        <v>46</v>
      </c>
      <c r="B20" s="3"/>
      <c r="C20" s="19"/>
      <c r="D20" s="19"/>
      <c r="E20" s="20">
        <v>21800000</v>
      </c>
      <c r="F20" s="21">
        <v>21800000</v>
      </c>
      <c r="G20" s="21"/>
      <c r="H20" s="21">
        <v>2370032</v>
      </c>
      <c r="I20" s="21"/>
      <c r="J20" s="21">
        <v>2370032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>
        <v>2370032</v>
      </c>
      <c r="X20" s="21">
        <v>5094447</v>
      </c>
      <c r="Y20" s="21">
        <v>-2724415</v>
      </c>
      <c r="Z20" s="6">
        <v>-53.48</v>
      </c>
      <c r="AA20" s="28">
        <v>21800000</v>
      </c>
    </row>
    <row r="21" spans="1:27" ht="12.75">
      <c r="A21" s="5" t="s">
        <v>47</v>
      </c>
      <c r="B21" s="3"/>
      <c r="C21" s="19"/>
      <c r="D21" s="19"/>
      <c r="E21" s="20">
        <v>53216454</v>
      </c>
      <c r="F21" s="21">
        <v>53216454</v>
      </c>
      <c r="G21" s="21"/>
      <c r="H21" s="21"/>
      <c r="I21" s="21">
        <v>2784348</v>
      </c>
      <c r="J21" s="21">
        <v>2784348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>
        <v>2784348</v>
      </c>
      <c r="X21" s="21">
        <v>11973416</v>
      </c>
      <c r="Y21" s="21">
        <v>-9189068</v>
      </c>
      <c r="Z21" s="6">
        <v>-76.75</v>
      </c>
      <c r="AA21" s="28">
        <v>53216454</v>
      </c>
    </row>
    <row r="22" spans="1:27" ht="12.75">
      <c r="A22" s="5" t="s">
        <v>48</v>
      </c>
      <c r="B22" s="3"/>
      <c r="C22" s="22"/>
      <c r="D22" s="22"/>
      <c r="E22" s="23">
        <v>69000000</v>
      </c>
      <c r="F22" s="24">
        <v>69000000</v>
      </c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>
        <v>11879879</v>
      </c>
      <c r="Y22" s="24">
        <v>-11879879</v>
      </c>
      <c r="Z22" s="7">
        <v>-100</v>
      </c>
      <c r="AA22" s="29">
        <v>69000000</v>
      </c>
    </row>
    <row r="23" spans="1:27" ht="12.75">
      <c r="A23" s="5" t="s">
        <v>49</v>
      </c>
      <c r="B23" s="3"/>
      <c r="C23" s="19"/>
      <c r="D23" s="19"/>
      <c r="E23" s="20"/>
      <c r="F23" s="21"/>
      <c r="G23" s="21"/>
      <c r="H23" s="21"/>
      <c r="I23" s="21">
        <v>800193</v>
      </c>
      <c r="J23" s="21">
        <v>800193</v>
      </c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>
        <v>800193</v>
      </c>
      <c r="X23" s="21"/>
      <c r="Y23" s="21">
        <v>800193</v>
      </c>
      <c r="Z23" s="6"/>
      <c r="AA23" s="28"/>
    </row>
    <row r="24" spans="1:27" ht="12.75">
      <c r="A24" s="2" t="s">
        <v>50</v>
      </c>
      <c r="B24" s="8"/>
      <c r="C24" s="16"/>
      <c r="D24" s="16"/>
      <c r="E24" s="17">
        <v>10000000</v>
      </c>
      <c r="F24" s="18">
        <v>10000000</v>
      </c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>
        <v>2158780</v>
      </c>
      <c r="Y24" s="18">
        <v>-2158780</v>
      </c>
      <c r="Z24" s="4">
        <v>-100</v>
      </c>
      <c r="AA24" s="30">
        <v>10000000</v>
      </c>
    </row>
    <row r="25" spans="1:27" ht="12.75">
      <c r="A25" s="9" t="s">
        <v>51</v>
      </c>
      <c r="B25" s="10" t="s">
        <v>52</v>
      </c>
      <c r="C25" s="51">
        <f aca="true" t="shared" si="4" ref="C25:Y25">+C5+C9+C15+C19+C24</f>
        <v>0</v>
      </c>
      <c r="D25" s="51">
        <f>+D5+D9+D15+D19+D24</f>
        <v>0</v>
      </c>
      <c r="E25" s="52">
        <f t="shared" si="4"/>
        <v>486874090</v>
      </c>
      <c r="F25" s="53">
        <f t="shared" si="4"/>
        <v>486874090</v>
      </c>
      <c r="G25" s="53">
        <f t="shared" si="4"/>
        <v>34235696</v>
      </c>
      <c r="H25" s="53">
        <f t="shared" si="4"/>
        <v>29778636</v>
      </c>
      <c r="I25" s="53">
        <f t="shared" si="4"/>
        <v>20532565</v>
      </c>
      <c r="J25" s="53">
        <f t="shared" si="4"/>
        <v>84546897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84546897</v>
      </c>
      <c r="X25" s="53">
        <f t="shared" si="4"/>
        <v>110095202</v>
      </c>
      <c r="Y25" s="53">
        <f t="shared" si="4"/>
        <v>-25548305</v>
      </c>
      <c r="Z25" s="54">
        <f>+IF(X25&lt;&gt;0,+(Y25/X25)*100,0)</f>
        <v>-23.205647962751367</v>
      </c>
      <c r="AA25" s="55">
        <f>+AA5+AA9+AA15+AA19+AA24</f>
        <v>486874090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7" t="s">
        <v>54</v>
      </c>
      <c r="B28" s="3"/>
      <c r="C28" s="19"/>
      <c r="D28" s="19"/>
      <c r="E28" s="20">
        <v>397342170</v>
      </c>
      <c r="F28" s="21">
        <v>397342170</v>
      </c>
      <c r="G28" s="21">
        <v>34235696</v>
      </c>
      <c r="H28" s="21">
        <v>29049636</v>
      </c>
      <c r="I28" s="21">
        <v>20532565</v>
      </c>
      <c r="J28" s="21">
        <v>83817897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83817897</v>
      </c>
      <c r="X28" s="21">
        <v>95980694</v>
      </c>
      <c r="Y28" s="21">
        <v>-12162797</v>
      </c>
      <c r="Z28" s="6">
        <v>-12.67</v>
      </c>
      <c r="AA28" s="19">
        <v>397342170</v>
      </c>
    </row>
    <row r="29" spans="1:27" ht="12.75">
      <c r="A29" s="57" t="s">
        <v>55</v>
      </c>
      <c r="B29" s="3"/>
      <c r="C29" s="19"/>
      <c r="D29" s="19"/>
      <c r="E29" s="20">
        <v>1531920</v>
      </c>
      <c r="F29" s="21">
        <v>1531920</v>
      </c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>
        <v>309862</v>
      </c>
      <c r="Y29" s="21">
        <v>-309862</v>
      </c>
      <c r="Z29" s="6">
        <v>-100</v>
      </c>
      <c r="AA29" s="28">
        <v>1531920</v>
      </c>
    </row>
    <row r="30" spans="1:27" ht="12.7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9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398874090</v>
      </c>
      <c r="F32" s="27">
        <f t="shared" si="5"/>
        <v>398874090</v>
      </c>
      <c r="G32" s="27">
        <f t="shared" si="5"/>
        <v>34235696</v>
      </c>
      <c r="H32" s="27">
        <f t="shared" si="5"/>
        <v>29049636</v>
      </c>
      <c r="I32" s="27">
        <f t="shared" si="5"/>
        <v>20532565</v>
      </c>
      <c r="J32" s="27">
        <f t="shared" si="5"/>
        <v>83817897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83817897</v>
      </c>
      <c r="X32" s="27">
        <f t="shared" si="5"/>
        <v>96290556</v>
      </c>
      <c r="Y32" s="27">
        <f t="shared" si="5"/>
        <v>-12472659</v>
      </c>
      <c r="Z32" s="13">
        <f>+IF(X32&lt;&gt;0,+(Y32/X32)*100,0)</f>
        <v>-12.953148801010142</v>
      </c>
      <c r="AA32" s="31">
        <f>SUM(AA28:AA31)</f>
        <v>398874090</v>
      </c>
    </row>
    <row r="33" spans="1:27" ht="12.75">
      <c r="A33" s="60" t="s">
        <v>59</v>
      </c>
      <c r="B33" s="3" t="s">
        <v>60</v>
      </c>
      <c r="C33" s="19"/>
      <c r="D33" s="19"/>
      <c r="E33" s="20">
        <v>69000000</v>
      </c>
      <c r="F33" s="21">
        <v>69000000</v>
      </c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>
        <v>11879879</v>
      </c>
      <c r="Y33" s="21">
        <v>-11879879</v>
      </c>
      <c r="Z33" s="6">
        <v>-100</v>
      </c>
      <c r="AA33" s="28">
        <v>69000000</v>
      </c>
    </row>
    <row r="34" spans="1:27" ht="12.7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60" t="s">
        <v>63</v>
      </c>
      <c r="B35" s="3"/>
      <c r="C35" s="19"/>
      <c r="D35" s="19"/>
      <c r="E35" s="20">
        <v>19000000</v>
      </c>
      <c r="F35" s="21">
        <v>19000000</v>
      </c>
      <c r="G35" s="21"/>
      <c r="H35" s="21">
        <v>729000</v>
      </c>
      <c r="I35" s="21"/>
      <c r="J35" s="21">
        <v>729000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729000</v>
      </c>
      <c r="X35" s="21">
        <v>1940501</v>
      </c>
      <c r="Y35" s="21">
        <v>-1211501</v>
      </c>
      <c r="Z35" s="6">
        <v>-62.43</v>
      </c>
      <c r="AA35" s="28">
        <v>19000000</v>
      </c>
    </row>
    <row r="36" spans="1:27" ht="12.75">
      <c r="A36" s="61" t="s">
        <v>64</v>
      </c>
      <c r="B36" s="10"/>
      <c r="C36" s="62">
        <f aca="true" t="shared" si="6" ref="C36:Y36">SUM(C32:C35)</f>
        <v>0</v>
      </c>
      <c r="D36" s="62">
        <f>SUM(D32:D35)</f>
        <v>0</v>
      </c>
      <c r="E36" s="63">
        <f t="shared" si="6"/>
        <v>486874090</v>
      </c>
      <c r="F36" s="64">
        <f t="shared" si="6"/>
        <v>486874090</v>
      </c>
      <c r="G36" s="64">
        <f t="shared" si="6"/>
        <v>34235696</v>
      </c>
      <c r="H36" s="64">
        <f t="shared" si="6"/>
        <v>29778636</v>
      </c>
      <c r="I36" s="64">
        <f t="shared" si="6"/>
        <v>20532565</v>
      </c>
      <c r="J36" s="64">
        <f t="shared" si="6"/>
        <v>84546897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84546897</v>
      </c>
      <c r="X36" s="64">
        <f t="shared" si="6"/>
        <v>110110936</v>
      </c>
      <c r="Y36" s="64">
        <f t="shared" si="6"/>
        <v>-25564039</v>
      </c>
      <c r="Z36" s="65">
        <f>+IF(X36&lt;&gt;0,+(Y36/X36)*100,0)</f>
        <v>-23.216621280923448</v>
      </c>
      <c r="AA36" s="66">
        <f>SUM(AA32:AA35)</f>
        <v>486874090</v>
      </c>
    </row>
    <row r="37" spans="1:27" ht="12.75">
      <c r="A37" s="14" t="s">
        <v>88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2.75">
      <c r="A38" s="68" t="s">
        <v>89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2.75">
      <c r="A39" s="15" t="s">
        <v>90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2.75">
      <c r="A40" s="15" t="s">
        <v>91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2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67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92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2.7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2.75">
      <c r="A5" s="2" t="s">
        <v>31</v>
      </c>
      <c r="B5" s="3"/>
      <c r="C5" s="16">
        <f aca="true" t="shared" si="0" ref="C5:Y5">SUM(C6:C8)</f>
        <v>2923021</v>
      </c>
      <c r="D5" s="16">
        <f>SUM(D6:D8)</f>
        <v>0</v>
      </c>
      <c r="E5" s="17">
        <f t="shared" si="0"/>
        <v>3500000</v>
      </c>
      <c r="F5" s="18">
        <f t="shared" si="0"/>
        <v>3500000</v>
      </c>
      <c r="G5" s="18">
        <f t="shared" si="0"/>
        <v>0</v>
      </c>
      <c r="H5" s="18">
        <f t="shared" si="0"/>
        <v>1375581</v>
      </c>
      <c r="I5" s="18">
        <f t="shared" si="0"/>
        <v>0</v>
      </c>
      <c r="J5" s="18">
        <f t="shared" si="0"/>
        <v>1375581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1375581</v>
      </c>
      <c r="X5" s="18">
        <f t="shared" si="0"/>
        <v>500000</v>
      </c>
      <c r="Y5" s="18">
        <f t="shared" si="0"/>
        <v>875581</v>
      </c>
      <c r="Z5" s="4">
        <f>+IF(X5&lt;&gt;0,+(Y5/X5)*100,0)</f>
        <v>175.11620000000002</v>
      </c>
      <c r="AA5" s="16">
        <f>SUM(AA6:AA8)</f>
        <v>3500000</v>
      </c>
    </row>
    <row r="6" spans="1:27" ht="12.75">
      <c r="A6" s="5" t="s">
        <v>32</v>
      </c>
      <c r="B6" s="3"/>
      <c r="C6" s="19">
        <v>2923021</v>
      </c>
      <c r="D6" s="19"/>
      <c r="E6" s="20">
        <v>3500000</v>
      </c>
      <c r="F6" s="21">
        <v>3500000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>
        <v>500000</v>
      </c>
      <c r="Y6" s="21">
        <v>-500000</v>
      </c>
      <c r="Z6" s="6">
        <v>-100</v>
      </c>
      <c r="AA6" s="28">
        <v>3500000</v>
      </c>
    </row>
    <row r="7" spans="1:27" ht="12.75">
      <c r="A7" s="5" t="s">
        <v>33</v>
      </c>
      <c r="B7" s="3"/>
      <c r="C7" s="22"/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/>
    </row>
    <row r="8" spans="1:27" ht="12.75">
      <c r="A8" s="5" t="s">
        <v>34</v>
      </c>
      <c r="B8" s="3"/>
      <c r="C8" s="19"/>
      <c r="D8" s="19"/>
      <c r="E8" s="20"/>
      <c r="F8" s="21"/>
      <c r="G8" s="21"/>
      <c r="H8" s="21">
        <v>1375581</v>
      </c>
      <c r="I8" s="21"/>
      <c r="J8" s="21">
        <v>1375581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1375581</v>
      </c>
      <c r="X8" s="21"/>
      <c r="Y8" s="21">
        <v>1375581</v>
      </c>
      <c r="Z8" s="6"/>
      <c r="AA8" s="28"/>
    </row>
    <row r="9" spans="1:27" ht="12.7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0</v>
      </c>
      <c r="F9" s="18">
        <f t="shared" si="1"/>
        <v>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0</v>
      </c>
      <c r="Y9" s="18">
        <f t="shared" si="1"/>
        <v>0</v>
      </c>
      <c r="Z9" s="4">
        <f>+IF(X9&lt;&gt;0,+(Y9/X9)*100,0)</f>
        <v>0</v>
      </c>
      <c r="AA9" s="30">
        <f>SUM(AA10:AA14)</f>
        <v>0</v>
      </c>
    </row>
    <row r="10" spans="1:27" ht="12.75">
      <c r="A10" s="5" t="s">
        <v>36</v>
      </c>
      <c r="B10" s="3"/>
      <c r="C10" s="19"/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2.7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2.7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48677390</v>
      </c>
      <c r="D15" s="16">
        <f>SUM(D16:D18)</f>
        <v>0</v>
      </c>
      <c r="E15" s="17">
        <f t="shared" si="2"/>
        <v>17969250</v>
      </c>
      <c r="F15" s="18">
        <f t="shared" si="2"/>
        <v>17969250</v>
      </c>
      <c r="G15" s="18">
        <f t="shared" si="2"/>
        <v>2874930</v>
      </c>
      <c r="H15" s="18">
        <f t="shared" si="2"/>
        <v>2708747</v>
      </c>
      <c r="I15" s="18">
        <f t="shared" si="2"/>
        <v>2193826</v>
      </c>
      <c r="J15" s="18">
        <f t="shared" si="2"/>
        <v>7777503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7777503</v>
      </c>
      <c r="X15" s="18">
        <f t="shared" si="2"/>
        <v>7000000</v>
      </c>
      <c r="Y15" s="18">
        <f t="shared" si="2"/>
        <v>777503</v>
      </c>
      <c r="Z15" s="4">
        <f>+IF(X15&lt;&gt;0,+(Y15/X15)*100,0)</f>
        <v>11.107185714285714</v>
      </c>
      <c r="AA15" s="30">
        <f>SUM(AA16:AA18)</f>
        <v>17969250</v>
      </c>
    </row>
    <row r="16" spans="1:27" ht="12.7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2.75">
      <c r="A17" s="5" t="s">
        <v>43</v>
      </c>
      <c r="B17" s="3"/>
      <c r="C17" s="19">
        <v>48677390</v>
      </c>
      <c r="D17" s="19"/>
      <c r="E17" s="20">
        <v>17969250</v>
      </c>
      <c r="F17" s="21">
        <v>17969250</v>
      </c>
      <c r="G17" s="21">
        <v>2874930</v>
      </c>
      <c r="H17" s="21">
        <v>2708747</v>
      </c>
      <c r="I17" s="21">
        <v>2193826</v>
      </c>
      <c r="J17" s="21">
        <v>7777503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7777503</v>
      </c>
      <c r="X17" s="21">
        <v>7000000</v>
      </c>
      <c r="Y17" s="21">
        <v>777503</v>
      </c>
      <c r="Z17" s="6">
        <v>11.11</v>
      </c>
      <c r="AA17" s="28">
        <v>17969250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13300000</v>
      </c>
      <c r="F19" s="18">
        <f t="shared" si="3"/>
        <v>13300000</v>
      </c>
      <c r="G19" s="18">
        <f t="shared" si="3"/>
        <v>0</v>
      </c>
      <c r="H19" s="18">
        <f t="shared" si="3"/>
        <v>0</v>
      </c>
      <c r="I19" s="18">
        <f t="shared" si="3"/>
        <v>641694</v>
      </c>
      <c r="J19" s="18">
        <f t="shared" si="3"/>
        <v>641694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641694</v>
      </c>
      <c r="X19" s="18">
        <f t="shared" si="3"/>
        <v>4475000</v>
      </c>
      <c r="Y19" s="18">
        <f t="shared" si="3"/>
        <v>-3833306</v>
      </c>
      <c r="Z19" s="4">
        <f>+IF(X19&lt;&gt;0,+(Y19/X19)*100,0)</f>
        <v>-85.66046927374302</v>
      </c>
      <c r="AA19" s="30">
        <f>SUM(AA20:AA23)</f>
        <v>13300000</v>
      </c>
    </row>
    <row r="20" spans="1:27" ht="12.75">
      <c r="A20" s="5" t="s">
        <v>46</v>
      </c>
      <c r="B20" s="3"/>
      <c r="C20" s="19"/>
      <c r="D20" s="19"/>
      <c r="E20" s="20">
        <v>3800000</v>
      </c>
      <c r="F20" s="21">
        <v>3800000</v>
      </c>
      <c r="G20" s="21"/>
      <c r="H20" s="21"/>
      <c r="I20" s="21">
        <v>360115</v>
      </c>
      <c r="J20" s="21">
        <v>360115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>
        <v>360115</v>
      </c>
      <c r="X20" s="21">
        <v>1800000</v>
      </c>
      <c r="Y20" s="21">
        <v>-1439885</v>
      </c>
      <c r="Z20" s="6">
        <v>-79.99</v>
      </c>
      <c r="AA20" s="28">
        <v>3800000</v>
      </c>
    </row>
    <row r="21" spans="1:27" ht="12.75">
      <c r="A21" s="5" t="s">
        <v>47</v>
      </c>
      <c r="B21" s="3"/>
      <c r="C21" s="19"/>
      <c r="D21" s="19"/>
      <c r="E21" s="20">
        <v>9500000</v>
      </c>
      <c r="F21" s="21">
        <v>9500000</v>
      </c>
      <c r="G21" s="21"/>
      <c r="H21" s="21"/>
      <c r="I21" s="21">
        <v>281579</v>
      </c>
      <c r="J21" s="21">
        <v>281579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>
        <v>281579</v>
      </c>
      <c r="X21" s="21">
        <v>2675000</v>
      </c>
      <c r="Y21" s="21">
        <v>-2393421</v>
      </c>
      <c r="Z21" s="6">
        <v>-89.47</v>
      </c>
      <c r="AA21" s="28">
        <v>9500000</v>
      </c>
    </row>
    <row r="22" spans="1:27" ht="12.7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2.7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1">
        <f aca="true" t="shared" si="4" ref="C25:Y25">+C5+C9+C15+C19+C24</f>
        <v>51600411</v>
      </c>
      <c r="D25" s="51">
        <f>+D5+D9+D15+D19+D24</f>
        <v>0</v>
      </c>
      <c r="E25" s="52">
        <f t="shared" si="4"/>
        <v>34769250</v>
      </c>
      <c r="F25" s="53">
        <f t="shared" si="4"/>
        <v>34769250</v>
      </c>
      <c r="G25" s="53">
        <f t="shared" si="4"/>
        <v>2874930</v>
      </c>
      <c r="H25" s="53">
        <f t="shared" si="4"/>
        <v>4084328</v>
      </c>
      <c r="I25" s="53">
        <f t="shared" si="4"/>
        <v>2835520</v>
      </c>
      <c r="J25" s="53">
        <f t="shared" si="4"/>
        <v>9794778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9794778</v>
      </c>
      <c r="X25" s="53">
        <f t="shared" si="4"/>
        <v>11975000</v>
      </c>
      <c r="Y25" s="53">
        <f t="shared" si="4"/>
        <v>-2180222</v>
      </c>
      <c r="Z25" s="54">
        <f>+IF(X25&lt;&gt;0,+(Y25/X25)*100,0)</f>
        <v>-18.206446764091858</v>
      </c>
      <c r="AA25" s="55">
        <f>+AA5+AA9+AA15+AA19+AA24</f>
        <v>34769250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7" t="s">
        <v>54</v>
      </c>
      <c r="B28" s="3"/>
      <c r="C28" s="19">
        <v>48677390</v>
      </c>
      <c r="D28" s="19"/>
      <c r="E28" s="20">
        <v>31269250</v>
      </c>
      <c r="F28" s="21">
        <v>31269250</v>
      </c>
      <c r="G28" s="21">
        <v>2874930</v>
      </c>
      <c r="H28" s="21">
        <v>2708747</v>
      </c>
      <c r="I28" s="21">
        <v>1162671</v>
      </c>
      <c r="J28" s="21">
        <v>6746348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6746348</v>
      </c>
      <c r="X28" s="21"/>
      <c r="Y28" s="21">
        <v>6746348</v>
      </c>
      <c r="Z28" s="6"/>
      <c r="AA28" s="19">
        <v>31269250</v>
      </c>
    </row>
    <row r="29" spans="1:27" ht="12.75">
      <c r="A29" s="57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9" t="s">
        <v>58</v>
      </c>
      <c r="B32" s="3"/>
      <c r="C32" s="25">
        <f aca="true" t="shared" si="5" ref="C32:Y32">SUM(C28:C31)</f>
        <v>48677390</v>
      </c>
      <c r="D32" s="25">
        <f>SUM(D28:D31)</f>
        <v>0</v>
      </c>
      <c r="E32" s="26">
        <f t="shared" si="5"/>
        <v>31269250</v>
      </c>
      <c r="F32" s="27">
        <f t="shared" si="5"/>
        <v>31269250</v>
      </c>
      <c r="G32" s="27">
        <f t="shared" si="5"/>
        <v>2874930</v>
      </c>
      <c r="H32" s="27">
        <f t="shared" si="5"/>
        <v>2708747</v>
      </c>
      <c r="I32" s="27">
        <f t="shared" si="5"/>
        <v>1162671</v>
      </c>
      <c r="J32" s="27">
        <f t="shared" si="5"/>
        <v>6746348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6746348</v>
      </c>
      <c r="X32" s="27">
        <f t="shared" si="5"/>
        <v>0</v>
      </c>
      <c r="Y32" s="27">
        <f t="shared" si="5"/>
        <v>6746348</v>
      </c>
      <c r="Z32" s="13">
        <f>+IF(X32&lt;&gt;0,+(Y32/X32)*100,0)</f>
        <v>0</v>
      </c>
      <c r="AA32" s="31">
        <f>SUM(AA28:AA31)</f>
        <v>31269250</v>
      </c>
    </row>
    <row r="33" spans="1:27" ht="12.7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60" t="s">
        <v>63</v>
      </c>
      <c r="B35" s="3"/>
      <c r="C35" s="19">
        <v>2923021</v>
      </c>
      <c r="D35" s="19"/>
      <c r="E35" s="20">
        <v>3500000</v>
      </c>
      <c r="F35" s="21">
        <v>3500000</v>
      </c>
      <c r="G35" s="21"/>
      <c r="H35" s="21">
        <v>1375581</v>
      </c>
      <c r="I35" s="21">
        <v>1672849</v>
      </c>
      <c r="J35" s="21">
        <v>3048430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3048430</v>
      </c>
      <c r="X35" s="21"/>
      <c r="Y35" s="21">
        <v>3048430</v>
      </c>
      <c r="Z35" s="6"/>
      <c r="AA35" s="28">
        <v>3500000</v>
      </c>
    </row>
    <row r="36" spans="1:27" ht="12.75">
      <c r="A36" s="61" t="s">
        <v>64</v>
      </c>
      <c r="B36" s="10"/>
      <c r="C36" s="62">
        <f aca="true" t="shared" si="6" ref="C36:Y36">SUM(C32:C35)</f>
        <v>51600411</v>
      </c>
      <c r="D36" s="62">
        <f>SUM(D32:D35)</f>
        <v>0</v>
      </c>
      <c r="E36" s="63">
        <f t="shared" si="6"/>
        <v>34769250</v>
      </c>
      <c r="F36" s="64">
        <f t="shared" si="6"/>
        <v>34769250</v>
      </c>
      <c r="G36" s="64">
        <f t="shared" si="6"/>
        <v>2874930</v>
      </c>
      <c r="H36" s="64">
        <f t="shared" si="6"/>
        <v>4084328</v>
      </c>
      <c r="I36" s="64">
        <f t="shared" si="6"/>
        <v>2835520</v>
      </c>
      <c r="J36" s="64">
        <f t="shared" si="6"/>
        <v>9794778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9794778</v>
      </c>
      <c r="X36" s="64">
        <f t="shared" si="6"/>
        <v>0</v>
      </c>
      <c r="Y36" s="64">
        <f t="shared" si="6"/>
        <v>9794778</v>
      </c>
      <c r="Z36" s="65">
        <f>+IF(X36&lt;&gt;0,+(Y36/X36)*100,0)</f>
        <v>0</v>
      </c>
      <c r="AA36" s="66">
        <f>SUM(AA32:AA35)</f>
        <v>34769250</v>
      </c>
    </row>
    <row r="37" spans="1:27" ht="12.75">
      <c r="A37" s="14" t="s">
        <v>88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2.75">
      <c r="A38" s="68" t="s">
        <v>89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2.75">
      <c r="A39" s="15" t="s">
        <v>90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2.75">
      <c r="A40" s="15" t="s">
        <v>91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2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68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92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2.7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2.7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2300000</v>
      </c>
      <c r="F5" s="18">
        <f t="shared" si="0"/>
        <v>2300000</v>
      </c>
      <c r="G5" s="18">
        <f t="shared" si="0"/>
        <v>604524</v>
      </c>
      <c r="H5" s="18">
        <f t="shared" si="0"/>
        <v>928751</v>
      </c>
      <c r="I5" s="18">
        <f t="shared" si="0"/>
        <v>521583</v>
      </c>
      <c r="J5" s="18">
        <f t="shared" si="0"/>
        <v>2054858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2054858</v>
      </c>
      <c r="X5" s="18">
        <f t="shared" si="0"/>
        <v>600000</v>
      </c>
      <c r="Y5" s="18">
        <f t="shared" si="0"/>
        <v>1454858</v>
      </c>
      <c r="Z5" s="4">
        <f>+IF(X5&lt;&gt;0,+(Y5/X5)*100,0)</f>
        <v>242.47633333333334</v>
      </c>
      <c r="AA5" s="16">
        <f>SUM(AA6:AA8)</f>
        <v>2300000</v>
      </c>
    </row>
    <row r="6" spans="1:27" ht="12.7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2.75">
      <c r="A7" s="5" t="s">
        <v>33</v>
      </c>
      <c r="B7" s="3"/>
      <c r="C7" s="22"/>
      <c r="D7" s="22"/>
      <c r="E7" s="23">
        <v>300000</v>
      </c>
      <c r="F7" s="24">
        <v>300000</v>
      </c>
      <c r="G7" s="24"/>
      <c r="H7" s="24">
        <v>280736</v>
      </c>
      <c r="I7" s="24">
        <v>36344</v>
      </c>
      <c r="J7" s="24">
        <v>317080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>
        <v>317080</v>
      </c>
      <c r="X7" s="24"/>
      <c r="Y7" s="24">
        <v>317080</v>
      </c>
      <c r="Z7" s="7"/>
      <c r="AA7" s="29">
        <v>300000</v>
      </c>
    </row>
    <row r="8" spans="1:27" ht="12.75">
      <c r="A8" s="5" t="s">
        <v>34</v>
      </c>
      <c r="B8" s="3"/>
      <c r="C8" s="19"/>
      <c r="D8" s="19"/>
      <c r="E8" s="20">
        <v>2000000</v>
      </c>
      <c r="F8" s="21">
        <v>2000000</v>
      </c>
      <c r="G8" s="21">
        <v>604524</v>
      </c>
      <c r="H8" s="21">
        <v>648015</v>
      </c>
      <c r="I8" s="21">
        <v>485239</v>
      </c>
      <c r="J8" s="21">
        <v>1737778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1737778</v>
      </c>
      <c r="X8" s="21">
        <v>600000</v>
      </c>
      <c r="Y8" s="21">
        <v>1137778</v>
      </c>
      <c r="Z8" s="6">
        <v>189.63</v>
      </c>
      <c r="AA8" s="28">
        <v>2000000</v>
      </c>
    </row>
    <row r="9" spans="1:27" ht="12.7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13800000</v>
      </c>
      <c r="F9" s="18">
        <f t="shared" si="1"/>
        <v>13800000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3700000</v>
      </c>
      <c r="Y9" s="18">
        <f t="shared" si="1"/>
        <v>-3700000</v>
      </c>
      <c r="Z9" s="4">
        <f>+IF(X9&lt;&gt;0,+(Y9/X9)*100,0)</f>
        <v>-100</v>
      </c>
      <c r="AA9" s="30">
        <f>SUM(AA10:AA14)</f>
        <v>13800000</v>
      </c>
    </row>
    <row r="10" spans="1:27" ht="12.75">
      <c r="A10" s="5" t="s">
        <v>36</v>
      </c>
      <c r="B10" s="3"/>
      <c r="C10" s="19"/>
      <c r="D10" s="19"/>
      <c r="E10" s="20">
        <v>13600000</v>
      </c>
      <c r="F10" s="21">
        <v>13600000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>
        <v>3500000</v>
      </c>
      <c r="Y10" s="21">
        <v>-3500000</v>
      </c>
      <c r="Z10" s="6">
        <v>-100</v>
      </c>
      <c r="AA10" s="28">
        <v>13600000</v>
      </c>
    </row>
    <row r="11" spans="1:27" ht="12.75">
      <c r="A11" s="5" t="s">
        <v>37</v>
      </c>
      <c r="B11" s="3"/>
      <c r="C11" s="19"/>
      <c r="D11" s="19"/>
      <c r="E11" s="20">
        <v>200000</v>
      </c>
      <c r="F11" s="21">
        <v>200000</v>
      </c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>
        <v>200000</v>
      </c>
      <c r="Y11" s="21">
        <v>-200000</v>
      </c>
      <c r="Z11" s="6">
        <v>-100</v>
      </c>
      <c r="AA11" s="28">
        <v>200000</v>
      </c>
    </row>
    <row r="12" spans="1:27" ht="12.7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50449000</v>
      </c>
      <c r="F15" s="18">
        <f t="shared" si="2"/>
        <v>50449000</v>
      </c>
      <c r="G15" s="18">
        <f t="shared" si="2"/>
        <v>1911993</v>
      </c>
      <c r="H15" s="18">
        <f t="shared" si="2"/>
        <v>2096612</v>
      </c>
      <c r="I15" s="18">
        <f t="shared" si="2"/>
        <v>2571888</v>
      </c>
      <c r="J15" s="18">
        <f t="shared" si="2"/>
        <v>6580493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6580493</v>
      </c>
      <c r="X15" s="18">
        <f t="shared" si="2"/>
        <v>4600000</v>
      </c>
      <c r="Y15" s="18">
        <f t="shared" si="2"/>
        <v>1980493</v>
      </c>
      <c r="Z15" s="4">
        <f>+IF(X15&lt;&gt;0,+(Y15/X15)*100,0)</f>
        <v>43.05419565217392</v>
      </c>
      <c r="AA15" s="30">
        <f>SUM(AA16:AA18)</f>
        <v>50449000</v>
      </c>
    </row>
    <row r="16" spans="1:27" ht="12.7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2.75">
      <c r="A17" s="5" t="s">
        <v>43</v>
      </c>
      <c r="B17" s="3"/>
      <c r="C17" s="19"/>
      <c r="D17" s="19"/>
      <c r="E17" s="20">
        <v>50449000</v>
      </c>
      <c r="F17" s="21">
        <v>50449000</v>
      </c>
      <c r="G17" s="21">
        <v>1911993</v>
      </c>
      <c r="H17" s="21">
        <v>2096612</v>
      </c>
      <c r="I17" s="21">
        <v>2571888</v>
      </c>
      <c r="J17" s="21">
        <v>6580493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6580493</v>
      </c>
      <c r="X17" s="21">
        <v>4600000</v>
      </c>
      <c r="Y17" s="21">
        <v>1980493</v>
      </c>
      <c r="Z17" s="6">
        <v>43.05</v>
      </c>
      <c r="AA17" s="28">
        <v>50449000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119323000</v>
      </c>
      <c r="F19" s="18">
        <f t="shared" si="3"/>
        <v>119323000</v>
      </c>
      <c r="G19" s="18">
        <f t="shared" si="3"/>
        <v>780067</v>
      </c>
      <c r="H19" s="18">
        <f t="shared" si="3"/>
        <v>87881</v>
      </c>
      <c r="I19" s="18">
        <f t="shared" si="3"/>
        <v>2682878</v>
      </c>
      <c r="J19" s="18">
        <f t="shared" si="3"/>
        <v>3550826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3550826</v>
      </c>
      <c r="X19" s="18">
        <f t="shared" si="3"/>
        <v>28205000</v>
      </c>
      <c r="Y19" s="18">
        <f t="shared" si="3"/>
        <v>-24654174</v>
      </c>
      <c r="Z19" s="4">
        <f>+IF(X19&lt;&gt;0,+(Y19/X19)*100,0)</f>
        <v>-87.41065059386634</v>
      </c>
      <c r="AA19" s="30">
        <f>SUM(AA20:AA23)</f>
        <v>119323000</v>
      </c>
    </row>
    <row r="20" spans="1:27" ht="12.75">
      <c r="A20" s="5" t="s">
        <v>46</v>
      </c>
      <c r="B20" s="3"/>
      <c r="C20" s="19"/>
      <c r="D20" s="19"/>
      <c r="E20" s="20">
        <v>8214000</v>
      </c>
      <c r="F20" s="21">
        <v>8214000</v>
      </c>
      <c r="G20" s="21"/>
      <c r="H20" s="21"/>
      <c r="I20" s="21">
        <v>1569721</v>
      </c>
      <c r="J20" s="21">
        <v>1569721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>
        <v>1569721</v>
      </c>
      <c r="X20" s="21">
        <v>3000000</v>
      </c>
      <c r="Y20" s="21">
        <v>-1430279</v>
      </c>
      <c r="Z20" s="6">
        <v>-47.68</v>
      </c>
      <c r="AA20" s="28">
        <v>8214000</v>
      </c>
    </row>
    <row r="21" spans="1:27" ht="12.75">
      <c r="A21" s="5" t="s">
        <v>47</v>
      </c>
      <c r="B21" s="3"/>
      <c r="C21" s="19"/>
      <c r="D21" s="19"/>
      <c r="E21" s="20">
        <v>83609000</v>
      </c>
      <c r="F21" s="21">
        <v>83609000</v>
      </c>
      <c r="G21" s="21"/>
      <c r="H21" s="21">
        <v>87881</v>
      </c>
      <c r="I21" s="21"/>
      <c r="J21" s="21">
        <v>87881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>
        <v>87881</v>
      </c>
      <c r="X21" s="21">
        <v>19605000</v>
      </c>
      <c r="Y21" s="21">
        <v>-19517119</v>
      </c>
      <c r="Z21" s="6">
        <v>-99.55</v>
      </c>
      <c r="AA21" s="28">
        <v>83609000</v>
      </c>
    </row>
    <row r="22" spans="1:27" ht="12.75">
      <c r="A22" s="5" t="s">
        <v>48</v>
      </c>
      <c r="B22" s="3"/>
      <c r="C22" s="22"/>
      <c r="D22" s="22"/>
      <c r="E22" s="23">
        <v>27500000</v>
      </c>
      <c r="F22" s="24">
        <v>27500000</v>
      </c>
      <c r="G22" s="24"/>
      <c r="H22" s="24"/>
      <c r="I22" s="24">
        <v>1113157</v>
      </c>
      <c r="J22" s="24">
        <v>1113157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>
        <v>1113157</v>
      </c>
      <c r="X22" s="24">
        <v>5600000</v>
      </c>
      <c r="Y22" s="24">
        <v>-4486843</v>
      </c>
      <c r="Z22" s="7">
        <v>-80.12</v>
      </c>
      <c r="AA22" s="29">
        <v>27500000</v>
      </c>
    </row>
    <row r="23" spans="1:27" ht="12.75">
      <c r="A23" s="5" t="s">
        <v>49</v>
      </c>
      <c r="B23" s="3"/>
      <c r="C23" s="19"/>
      <c r="D23" s="19"/>
      <c r="E23" s="20"/>
      <c r="F23" s="21"/>
      <c r="G23" s="21">
        <v>780067</v>
      </c>
      <c r="H23" s="21"/>
      <c r="I23" s="21"/>
      <c r="J23" s="21">
        <v>780067</v>
      </c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>
        <v>780067</v>
      </c>
      <c r="X23" s="21"/>
      <c r="Y23" s="21">
        <v>780067</v>
      </c>
      <c r="Z23" s="6"/>
      <c r="AA23" s="28"/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1">
        <f aca="true" t="shared" si="4" ref="C25:Y25">+C5+C9+C15+C19+C24</f>
        <v>0</v>
      </c>
      <c r="D25" s="51">
        <f>+D5+D9+D15+D19+D24</f>
        <v>0</v>
      </c>
      <c r="E25" s="52">
        <f t="shared" si="4"/>
        <v>185872000</v>
      </c>
      <c r="F25" s="53">
        <f t="shared" si="4"/>
        <v>185872000</v>
      </c>
      <c r="G25" s="53">
        <f t="shared" si="4"/>
        <v>3296584</v>
      </c>
      <c r="H25" s="53">
        <f t="shared" si="4"/>
        <v>3113244</v>
      </c>
      <c r="I25" s="53">
        <f t="shared" si="4"/>
        <v>5776349</v>
      </c>
      <c r="J25" s="53">
        <f t="shared" si="4"/>
        <v>12186177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12186177</v>
      </c>
      <c r="X25" s="53">
        <f t="shared" si="4"/>
        <v>37105000</v>
      </c>
      <c r="Y25" s="53">
        <f t="shared" si="4"/>
        <v>-24918823</v>
      </c>
      <c r="Z25" s="54">
        <f>+IF(X25&lt;&gt;0,+(Y25/X25)*100,0)</f>
        <v>-67.1575879261555</v>
      </c>
      <c r="AA25" s="55">
        <f>+AA5+AA9+AA15+AA19+AA24</f>
        <v>185872000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7" t="s">
        <v>54</v>
      </c>
      <c r="B28" s="3"/>
      <c r="C28" s="19"/>
      <c r="D28" s="19"/>
      <c r="E28" s="20">
        <v>155272000</v>
      </c>
      <c r="F28" s="21">
        <v>155272000</v>
      </c>
      <c r="G28" s="21">
        <v>1925975</v>
      </c>
      <c r="H28" s="21">
        <v>2317223</v>
      </c>
      <c r="I28" s="21">
        <v>5670952</v>
      </c>
      <c r="J28" s="21">
        <v>9914150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9914150</v>
      </c>
      <c r="X28" s="21">
        <v>29905000</v>
      </c>
      <c r="Y28" s="21">
        <v>-19990850</v>
      </c>
      <c r="Z28" s="6">
        <v>-66.85</v>
      </c>
      <c r="AA28" s="19">
        <v>155272000</v>
      </c>
    </row>
    <row r="29" spans="1:27" ht="12.75">
      <c r="A29" s="57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9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155272000</v>
      </c>
      <c r="F32" s="27">
        <f t="shared" si="5"/>
        <v>155272000</v>
      </c>
      <c r="G32" s="27">
        <f t="shared" si="5"/>
        <v>1925975</v>
      </c>
      <c r="H32" s="27">
        <f t="shared" si="5"/>
        <v>2317223</v>
      </c>
      <c r="I32" s="27">
        <f t="shared" si="5"/>
        <v>5670952</v>
      </c>
      <c r="J32" s="27">
        <f t="shared" si="5"/>
        <v>9914150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9914150</v>
      </c>
      <c r="X32" s="27">
        <f t="shared" si="5"/>
        <v>29905000</v>
      </c>
      <c r="Y32" s="27">
        <f t="shared" si="5"/>
        <v>-19990850</v>
      </c>
      <c r="Z32" s="13">
        <f>+IF(X32&lt;&gt;0,+(Y32/X32)*100,0)</f>
        <v>-66.8478515298445</v>
      </c>
      <c r="AA32" s="31">
        <f>SUM(AA28:AA31)</f>
        <v>155272000</v>
      </c>
    </row>
    <row r="33" spans="1:27" ht="12.7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60" t="s">
        <v>63</v>
      </c>
      <c r="B35" s="3"/>
      <c r="C35" s="19"/>
      <c r="D35" s="19"/>
      <c r="E35" s="20">
        <v>30600000</v>
      </c>
      <c r="F35" s="21">
        <v>30600000</v>
      </c>
      <c r="G35" s="21">
        <v>1370609</v>
      </c>
      <c r="H35" s="21">
        <v>796021</v>
      </c>
      <c r="I35" s="21">
        <v>105397</v>
      </c>
      <c r="J35" s="21">
        <v>2272027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2272027</v>
      </c>
      <c r="X35" s="21">
        <v>200000</v>
      </c>
      <c r="Y35" s="21">
        <v>2072027</v>
      </c>
      <c r="Z35" s="6">
        <v>1036.01</v>
      </c>
      <c r="AA35" s="28">
        <v>30600000</v>
      </c>
    </row>
    <row r="36" spans="1:27" ht="12.75">
      <c r="A36" s="61" t="s">
        <v>64</v>
      </c>
      <c r="B36" s="10"/>
      <c r="C36" s="62">
        <f aca="true" t="shared" si="6" ref="C36:Y36">SUM(C32:C35)</f>
        <v>0</v>
      </c>
      <c r="D36" s="62">
        <f>SUM(D32:D35)</f>
        <v>0</v>
      </c>
      <c r="E36" s="63">
        <f t="shared" si="6"/>
        <v>185872000</v>
      </c>
      <c r="F36" s="64">
        <f t="shared" si="6"/>
        <v>185872000</v>
      </c>
      <c r="G36" s="64">
        <f t="shared" si="6"/>
        <v>3296584</v>
      </c>
      <c r="H36" s="64">
        <f t="shared" si="6"/>
        <v>3113244</v>
      </c>
      <c r="I36" s="64">
        <f t="shared" si="6"/>
        <v>5776349</v>
      </c>
      <c r="J36" s="64">
        <f t="shared" si="6"/>
        <v>12186177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12186177</v>
      </c>
      <c r="X36" s="64">
        <f t="shared" si="6"/>
        <v>30105000</v>
      </c>
      <c r="Y36" s="64">
        <f t="shared" si="6"/>
        <v>-17918823</v>
      </c>
      <c r="Z36" s="65">
        <f>+IF(X36&lt;&gt;0,+(Y36/X36)*100,0)</f>
        <v>-59.52108619830593</v>
      </c>
      <c r="AA36" s="66">
        <f>SUM(AA32:AA35)</f>
        <v>185872000</v>
      </c>
    </row>
    <row r="37" spans="1:27" ht="12.75">
      <c r="A37" s="14" t="s">
        <v>88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2.75">
      <c r="A38" s="68" t="s">
        <v>89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2.75">
      <c r="A39" s="15" t="s">
        <v>90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2.75">
      <c r="A40" s="15" t="s">
        <v>91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2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69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92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2.7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2.75">
      <c r="A5" s="2" t="s">
        <v>31</v>
      </c>
      <c r="B5" s="3"/>
      <c r="C5" s="16">
        <f aca="true" t="shared" si="0" ref="C5:Y5">SUM(C6:C8)</f>
        <v>47485943</v>
      </c>
      <c r="D5" s="16">
        <f>SUM(D6:D8)</f>
        <v>0</v>
      </c>
      <c r="E5" s="17">
        <f t="shared" si="0"/>
        <v>2050000</v>
      </c>
      <c r="F5" s="18">
        <f t="shared" si="0"/>
        <v>2050000</v>
      </c>
      <c r="G5" s="18">
        <f t="shared" si="0"/>
        <v>0</v>
      </c>
      <c r="H5" s="18">
        <f t="shared" si="0"/>
        <v>571799</v>
      </c>
      <c r="I5" s="18">
        <f t="shared" si="0"/>
        <v>0</v>
      </c>
      <c r="J5" s="18">
        <f t="shared" si="0"/>
        <v>571799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571799</v>
      </c>
      <c r="X5" s="18">
        <f t="shared" si="0"/>
        <v>844870</v>
      </c>
      <c r="Y5" s="18">
        <f t="shared" si="0"/>
        <v>-273071</v>
      </c>
      <c r="Z5" s="4">
        <f>+IF(X5&lt;&gt;0,+(Y5/X5)*100,0)</f>
        <v>-32.321067146424895</v>
      </c>
      <c r="AA5" s="16">
        <f>SUM(AA6:AA8)</f>
        <v>2050000</v>
      </c>
    </row>
    <row r="6" spans="1:27" ht="12.75">
      <c r="A6" s="5" t="s">
        <v>32</v>
      </c>
      <c r="B6" s="3"/>
      <c r="C6" s="19"/>
      <c r="D6" s="19"/>
      <c r="E6" s="20">
        <v>1000000</v>
      </c>
      <c r="F6" s="21">
        <v>1000000</v>
      </c>
      <c r="G6" s="21"/>
      <c r="H6" s="21">
        <v>541824</v>
      </c>
      <c r="I6" s="21"/>
      <c r="J6" s="21">
        <v>541824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>
        <v>541824</v>
      </c>
      <c r="X6" s="21">
        <v>151125</v>
      </c>
      <c r="Y6" s="21">
        <v>390699</v>
      </c>
      <c r="Z6" s="6">
        <v>258.53</v>
      </c>
      <c r="AA6" s="28">
        <v>1000000</v>
      </c>
    </row>
    <row r="7" spans="1:27" ht="12.75">
      <c r="A7" s="5" t="s">
        <v>33</v>
      </c>
      <c r="B7" s="3"/>
      <c r="C7" s="22"/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/>
    </row>
    <row r="8" spans="1:27" ht="12.75">
      <c r="A8" s="5" t="s">
        <v>34</v>
      </c>
      <c r="B8" s="3"/>
      <c r="C8" s="19">
        <v>47485943</v>
      </c>
      <c r="D8" s="19"/>
      <c r="E8" s="20">
        <v>1050000</v>
      </c>
      <c r="F8" s="21">
        <v>1050000</v>
      </c>
      <c r="G8" s="21"/>
      <c r="H8" s="21">
        <v>29975</v>
      </c>
      <c r="I8" s="21"/>
      <c r="J8" s="21">
        <v>29975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29975</v>
      </c>
      <c r="X8" s="21">
        <v>693745</v>
      </c>
      <c r="Y8" s="21">
        <v>-663770</v>
      </c>
      <c r="Z8" s="6">
        <v>-95.68</v>
      </c>
      <c r="AA8" s="28">
        <v>1050000</v>
      </c>
    </row>
    <row r="9" spans="1:27" ht="12.7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0</v>
      </c>
      <c r="F9" s="18">
        <f t="shared" si="1"/>
        <v>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0</v>
      </c>
      <c r="Y9" s="18">
        <f t="shared" si="1"/>
        <v>0</v>
      </c>
      <c r="Z9" s="4">
        <f>+IF(X9&lt;&gt;0,+(Y9/X9)*100,0)</f>
        <v>0</v>
      </c>
      <c r="AA9" s="30">
        <f>SUM(AA10:AA14)</f>
        <v>0</v>
      </c>
    </row>
    <row r="10" spans="1:27" ht="12.75">
      <c r="A10" s="5" t="s">
        <v>36</v>
      </c>
      <c r="B10" s="3"/>
      <c r="C10" s="19"/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2.7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2.7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107000</v>
      </c>
      <c r="F15" s="18">
        <f t="shared" si="2"/>
        <v>107000</v>
      </c>
      <c r="G15" s="18">
        <f t="shared" si="2"/>
        <v>0</v>
      </c>
      <c r="H15" s="18">
        <f t="shared" si="2"/>
        <v>0</v>
      </c>
      <c r="I15" s="18">
        <f t="shared" si="2"/>
        <v>73204</v>
      </c>
      <c r="J15" s="18">
        <f t="shared" si="2"/>
        <v>73204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73204</v>
      </c>
      <c r="X15" s="18">
        <f t="shared" si="2"/>
        <v>35000</v>
      </c>
      <c r="Y15" s="18">
        <f t="shared" si="2"/>
        <v>38204</v>
      </c>
      <c r="Z15" s="4">
        <f>+IF(X15&lt;&gt;0,+(Y15/X15)*100,0)</f>
        <v>109.15428571428572</v>
      </c>
      <c r="AA15" s="30">
        <f>SUM(AA16:AA18)</f>
        <v>107000</v>
      </c>
    </row>
    <row r="16" spans="1:27" ht="12.75">
      <c r="A16" s="5" t="s">
        <v>42</v>
      </c>
      <c r="B16" s="3"/>
      <c r="C16" s="19"/>
      <c r="D16" s="19"/>
      <c r="E16" s="20">
        <v>107000</v>
      </c>
      <c r="F16" s="21">
        <v>107000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>
        <v>35000</v>
      </c>
      <c r="Y16" s="21">
        <v>-35000</v>
      </c>
      <c r="Z16" s="6">
        <v>-100</v>
      </c>
      <c r="AA16" s="28">
        <v>107000</v>
      </c>
    </row>
    <row r="17" spans="1:27" ht="12.75">
      <c r="A17" s="5" t="s">
        <v>43</v>
      </c>
      <c r="B17" s="3"/>
      <c r="C17" s="19"/>
      <c r="D17" s="19"/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6"/>
      <c r="AA17" s="28"/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>
        <v>73204</v>
      </c>
      <c r="J18" s="21">
        <v>73204</v>
      </c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>
        <v>73204</v>
      </c>
      <c r="X18" s="21"/>
      <c r="Y18" s="21">
        <v>73204</v>
      </c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0</v>
      </c>
      <c r="F19" s="18">
        <f t="shared" si="3"/>
        <v>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0</v>
      </c>
      <c r="Y19" s="18">
        <f t="shared" si="3"/>
        <v>0</v>
      </c>
      <c r="Z19" s="4">
        <f>+IF(X19&lt;&gt;0,+(Y19/X19)*100,0)</f>
        <v>0</v>
      </c>
      <c r="AA19" s="30">
        <f>SUM(AA20:AA23)</f>
        <v>0</v>
      </c>
    </row>
    <row r="20" spans="1:27" ht="12.7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2.7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2.7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2.7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1">
        <f aca="true" t="shared" si="4" ref="C25:Y25">+C5+C9+C15+C19+C24</f>
        <v>47485943</v>
      </c>
      <c r="D25" s="51">
        <f>+D5+D9+D15+D19+D24</f>
        <v>0</v>
      </c>
      <c r="E25" s="52">
        <f t="shared" si="4"/>
        <v>2157000</v>
      </c>
      <c r="F25" s="53">
        <f t="shared" si="4"/>
        <v>2157000</v>
      </c>
      <c r="G25" s="53">
        <f t="shared" si="4"/>
        <v>0</v>
      </c>
      <c r="H25" s="53">
        <f t="shared" si="4"/>
        <v>571799</v>
      </c>
      <c r="I25" s="53">
        <f t="shared" si="4"/>
        <v>73204</v>
      </c>
      <c r="J25" s="53">
        <f t="shared" si="4"/>
        <v>645003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645003</v>
      </c>
      <c r="X25" s="53">
        <f t="shared" si="4"/>
        <v>879870</v>
      </c>
      <c r="Y25" s="53">
        <f t="shared" si="4"/>
        <v>-234867</v>
      </c>
      <c r="Z25" s="54">
        <f>+IF(X25&lt;&gt;0,+(Y25/X25)*100,0)</f>
        <v>-26.69337515769375</v>
      </c>
      <c r="AA25" s="55">
        <f>+AA5+AA9+AA15+AA19+AA24</f>
        <v>2157000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7" t="s">
        <v>54</v>
      </c>
      <c r="B28" s="3"/>
      <c r="C28" s="19"/>
      <c r="D28" s="19"/>
      <c r="E28" s="20"/>
      <c r="F28" s="21"/>
      <c r="G28" s="21"/>
      <c r="H28" s="21">
        <v>571799</v>
      </c>
      <c r="I28" s="21">
        <v>73204</v>
      </c>
      <c r="J28" s="21">
        <v>645003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645003</v>
      </c>
      <c r="X28" s="21">
        <v>880000</v>
      </c>
      <c r="Y28" s="21">
        <v>-234997</v>
      </c>
      <c r="Z28" s="6">
        <v>-26.7</v>
      </c>
      <c r="AA28" s="19"/>
    </row>
    <row r="29" spans="1:27" ht="12.75">
      <c r="A29" s="57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9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0</v>
      </c>
      <c r="F32" s="27">
        <f t="shared" si="5"/>
        <v>0</v>
      </c>
      <c r="G32" s="27">
        <f t="shared" si="5"/>
        <v>0</v>
      </c>
      <c r="H32" s="27">
        <f t="shared" si="5"/>
        <v>571799</v>
      </c>
      <c r="I32" s="27">
        <f t="shared" si="5"/>
        <v>73204</v>
      </c>
      <c r="J32" s="27">
        <f t="shared" si="5"/>
        <v>645003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645003</v>
      </c>
      <c r="X32" s="27">
        <f t="shared" si="5"/>
        <v>880000</v>
      </c>
      <c r="Y32" s="27">
        <f t="shared" si="5"/>
        <v>-234997</v>
      </c>
      <c r="Z32" s="13">
        <f>+IF(X32&lt;&gt;0,+(Y32/X32)*100,0)</f>
        <v>-26.704204545454544</v>
      </c>
      <c r="AA32" s="31">
        <f>SUM(AA28:AA31)</f>
        <v>0</v>
      </c>
    </row>
    <row r="33" spans="1:27" ht="12.7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60" t="s">
        <v>63</v>
      </c>
      <c r="B35" s="3"/>
      <c r="C35" s="19">
        <v>47485943</v>
      </c>
      <c r="D35" s="19"/>
      <c r="E35" s="20">
        <v>2157000</v>
      </c>
      <c r="F35" s="21">
        <v>2157000</v>
      </c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6"/>
      <c r="AA35" s="28">
        <v>2157000</v>
      </c>
    </row>
    <row r="36" spans="1:27" ht="12.75">
      <c r="A36" s="61" t="s">
        <v>64</v>
      </c>
      <c r="B36" s="10"/>
      <c r="C36" s="62">
        <f aca="true" t="shared" si="6" ref="C36:Y36">SUM(C32:C35)</f>
        <v>47485943</v>
      </c>
      <c r="D36" s="62">
        <f>SUM(D32:D35)</f>
        <v>0</v>
      </c>
      <c r="E36" s="63">
        <f t="shared" si="6"/>
        <v>2157000</v>
      </c>
      <c r="F36" s="64">
        <f t="shared" si="6"/>
        <v>2157000</v>
      </c>
      <c r="G36" s="64">
        <f t="shared" si="6"/>
        <v>0</v>
      </c>
      <c r="H36" s="64">
        <f t="shared" si="6"/>
        <v>571799</v>
      </c>
      <c r="I36" s="64">
        <f t="shared" si="6"/>
        <v>73204</v>
      </c>
      <c r="J36" s="64">
        <f t="shared" si="6"/>
        <v>645003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645003</v>
      </c>
      <c r="X36" s="64">
        <f t="shared" si="6"/>
        <v>880000</v>
      </c>
      <c r="Y36" s="64">
        <f t="shared" si="6"/>
        <v>-234997</v>
      </c>
      <c r="Z36" s="65">
        <f>+IF(X36&lt;&gt;0,+(Y36/X36)*100,0)</f>
        <v>-26.704204545454544</v>
      </c>
      <c r="AA36" s="66">
        <f>SUM(AA32:AA35)</f>
        <v>2157000</v>
      </c>
    </row>
    <row r="37" spans="1:27" ht="12.75">
      <c r="A37" s="14" t="s">
        <v>88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2.75">
      <c r="A38" s="68" t="s">
        <v>89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2.75">
      <c r="A39" s="15" t="s">
        <v>90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2.75">
      <c r="A40" s="15" t="s">
        <v>91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2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70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92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2.7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2.7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1430000</v>
      </c>
      <c r="F5" s="18">
        <f t="shared" si="0"/>
        <v>1430000</v>
      </c>
      <c r="G5" s="18">
        <f t="shared" si="0"/>
        <v>0</v>
      </c>
      <c r="H5" s="18">
        <f t="shared" si="0"/>
        <v>186000</v>
      </c>
      <c r="I5" s="18">
        <f t="shared" si="0"/>
        <v>0</v>
      </c>
      <c r="J5" s="18">
        <f t="shared" si="0"/>
        <v>186000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186000</v>
      </c>
      <c r="X5" s="18">
        <f t="shared" si="0"/>
        <v>820000</v>
      </c>
      <c r="Y5" s="18">
        <f t="shared" si="0"/>
        <v>-634000</v>
      </c>
      <c r="Z5" s="4">
        <f>+IF(X5&lt;&gt;0,+(Y5/X5)*100,0)</f>
        <v>-77.3170731707317</v>
      </c>
      <c r="AA5" s="16">
        <f>SUM(AA6:AA8)</f>
        <v>1430000</v>
      </c>
    </row>
    <row r="6" spans="1:27" ht="12.75">
      <c r="A6" s="5" t="s">
        <v>32</v>
      </c>
      <c r="B6" s="3"/>
      <c r="C6" s="19"/>
      <c r="D6" s="19"/>
      <c r="E6" s="20">
        <v>480000</v>
      </c>
      <c r="F6" s="21">
        <v>480000</v>
      </c>
      <c r="G6" s="21"/>
      <c r="H6" s="21">
        <v>186000</v>
      </c>
      <c r="I6" s="21"/>
      <c r="J6" s="21">
        <v>186000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>
        <v>186000</v>
      </c>
      <c r="X6" s="21">
        <v>270000</v>
      </c>
      <c r="Y6" s="21">
        <v>-84000</v>
      </c>
      <c r="Z6" s="6">
        <v>-31.11</v>
      </c>
      <c r="AA6" s="28">
        <v>480000</v>
      </c>
    </row>
    <row r="7" spans="1:27" ht="12.75">
      <c r="A7" s="5" t="s">
        <v>33</v>
      </c>
      <c r="B7" s="3"/>
      <c r="C7" s="22"/>
      <c r="D7" s="22"/>
      <c r="E7" s="23">
        <v>50000</v>
      </c>
      <c r="F7" s="24">
        <v>50000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>
        <v>50000</v>
      </c>
      <c r="Y7" s="24">
        <v>-50000</v>
      </c>
      <c r="Z7" s="7">
        <v>-100</v>
      </c>
      <c r="AA7" s="29">
        <v>50000</v>
      </c>
    </row>
    <row r="8" spans="1:27" ht="12.75">
      <c r="A8" s="5" t="s">
        <v>34</v>
      </c>
      <c r="B8" s="3"/>
      <c r="C8" s="19"/>
      <c r="D8" s="19"/>
      <c r="E8" s="20">
        <v>900000</v>
      </c>
      <c r="F8" s="21">
        <v>900000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>
        <v>500000</v>
      </c>
      <c r="Y8" s="21">
        <v>-500000</v>
      </c>
      <c r="Z8" s="6">
        <v>-100</v>
      </c>
      <c r="AA8" s="28">
        <v>900000</v>
      </c>
    </row>
    <row r="9" spans="1:27" ht="12.7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960000</v>
      </c>
      <c r="F9" s="18">
        <f t="shared" si="1"/>
        <v>960000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1280000</v>
      </c>
      <c r="Y9" s="18">
        <f t="shared" si="1"/>
        <v>-1280000</v>
      </c>
      <c r="Z9" s="4">
        <f>+IF(X9&lt;&gt;0,+(Y9/X9)*100,0)</f>
        <v>-100</v>
      </c>
      <c r="AA9" s="30">
        <f>SUM(AA10:AA14)</f>
        <v>960000</v>
      </c>
    </row>
    <row r="10" spans="1:27" ht="12.75">
      <c r="A10" s="5" t="s">
        <v>36</v>
      </c>
      <c r="B10" s="3"/>
      <c r="C10" s="19"/>
      <c r="D10" s="19"/>
      <c r="E10" s="20">
        <v>960000</v>
      </c>
      <c r="F10" s="21">
        <v>960000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>
        <v>1280000</v>
      </c>
      <c r="Y10" s="21">
        <v>-1280000</v>
      </c>
      <c r="Z10" s="6">
        <v>-100</v>
      </c>
      <c r="AA10" s="28">
        <v>960000</v>
      </c>
    </row>
    <row r="11" spans="1:27" ht="12.7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2.7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42889000</v>
      </c>
      <c r="F15" s="18">
        <f t="shared" si="2"/>
        <v>42889000</v>
      </c>
      <c r="G15" s="18">
        <f t="shared" si="2"/>
        <v>6490417</v>
      </c>
      <c r="H15" s="18">
        <f t="shared" si="2"/>
        <v>2799921</v>
      </c>
      <c r="I15" s="18">
        <f t="shared" si="2"/>
        <v>7989017</v>
      </c>
      <c r="J15" s="18">
        <f t="shared" si="2"/>
        <v>17279355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17279355</v>
      </c>
      <c r="X15" s="18">
        <f t="shared" si="2"/>
        <v>10822251</v>
      </c>
      <c r="Y15" s="18">
        <f t="shared" si="2"/>
        <v>6457104</v>
      </c>
      <c r="Z15" s="4">
        <f>+IF(X15&lt;&gt;0,+(Y15/X15)*100,0)</f>
        <v>59.66507337521556</v>
      </c>
      <c r="AA15" s="30">
        <f>SUM(AA16:AA18)</f>
        <v>42889000</v>
      </c>
    </row>
    <row r="16" spans="1:27" ht="12.75">
      <c r="A16" s="5" t="s">
        <v>42</v>
      </c>
      <c r="B16" s="3"/>
      <c r="C16" s="19"/>
      <c r="D16" s="19"/>
      <c r="E16" s="20">
        <v>42889000</v>
      </c>
      <c r="F16" s="21">
        <v>42889000</v>
      </c>
      <c r="G16" s="21">
        <v>6490417</v>
      </c>
      <c r="H16" s="21">
        <v>2799921</v>
      </c>
      <c r="I16" s="21">
        <v>7989017</v>
      </c>
      <c r="J16" s="21">
        <v>17279355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>
        <v>17279355</v>
      </c>
      <c r="X16" s="21">
        <v>10822251</v>
      </c>
      <c r="Y16" s="21">
        <v>6457104</v>
      </c>
      <c r="Z16" s="6">
        <v>59.67</v>
      </c>
      <c r="AA16" s="28">
        <v>42889000</v>
      </c>
    </row>
    <row r="17" spans="1:27" ht="12.75">
      <c r="A17" s="5" t="s">
        <v>43</v>
      </c>
      <c r="B17" s="3"/>
      <c r="C17" s="19"/>
      <c r="D17" s="19"/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6"/>
      <c r="AA17" s="28"/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0</v>
      </c>
      <c r="F19" s="18">
        <f t="shared" si="3"/>
        <v>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0</v>
      </c>
      <c r="Y19" s="18">
        <f t="shared" si="3"/>
        <v>0</v>
      </c>
      <c r="Z19" s="4">
        <f>+IF(X19&lt;&gt;0,+(Y19/X19)*100,0)</f>
        <v>0</v>
      </c>
      <c r="AA19" s="30">
        <f>SUM(AA20:AA23)</f>
        <v>0</v>
      </c>
    </row>
    <row r="20" spans="1:27" ht="12.7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2.7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2.7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2.7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1">
        <f aca="true" t="shared" si="4" ref="C25:Y25">+C5+C9+C15+C19+C24</f>
        <v>0</v>
      </c>
      <c r="D25" s="51">
        <f>+D5+D9+D15+D19+D24</f>
        <v>0</v>
      </c>
      <c r="E25" s="52">
        <f t="shared" si="4"/>
        <v>45279000</v>
      </c>
      <c r="F25" s="53">
        <f t="shared" si="4"/>
        <v>45279000</v>
      </c>
      <c r="G25" s="53">
        <f t="shared" si="4"/>
        <v>6490417</v>
      </c>
      <c r="H25" s="53">
        <f t="shared" si="4"/>
        <v>2985921</v>
      </c>
      <c r="I25" s="53">
        <f t="shared" si="4"/>
        <v>7989017</v>
      </c>
      <c r="J25" s="53">
        <f t="shared" si="4"/>
        <v>17465355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17465355</v>
      </c>
      <c r="X25" s="53">
        <f t="shared" si="4"/>
        <v>12922251</v>
      </c>
      <c r="Y25" s="53">
        <f t="shared" si="4"/>
        <v>4543104</v>
      </c>
      <c r="Z25" s="54">
        <f>+IF(X25&lt;&gt;0,+(Y25/X25)*100,0)</f>
        <v>35.157218351508575</v>
      </c>
      <c r="AA25" s="55">
        <f>+AA5+AA9+AA15+AA19+AA24</f>
        <v>45279000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7" t="s">
        <v>54</v>
      </c>
      <c r="B28" s="3"/>
      <c r="C28" s="19"/>
      <c r="D28" s="19"/>
      <c r="E28" s="20">
        <v>41199000</v>
      </c>
      <c r="F28" s="21">
        <v>41199000</v>
      </c>
      <c r="G28" s="21">
        <v>6403625</v>
      </c>
      <c r="H28" s="21">
        <v>2628887</v>
      </c>
      <c r="I28" s="21">
        <v>7989017</v>
      </c>
      <c r="J28" s="21">
        <v>17021529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17021529</v>
      </c>
      <c r="X28" s="21">
        <v>16479600</v>
      </c>
      <c r="Y28" s="21">
        <v>541929</v>
      </c>
      <c r="Z28" s="6">
        <v>3.29</v>
      </c>
      <c r="AA28" s="19">
        <v>41199000</v>
      </c>
    </row>
    <row r="29" spans="1:27" ht="12.75">
      <c r="A29" s="57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7" t="s">
        <v>56</v>
      </c>
      <c r="B30" s="3"/>
      <c r="C30" s="22"/>
      <c r="D30" s="22"/>
      <c r="E30" s="23">
        <v>1000000</v>
      </c>
      <c r="F30" s="24">
        <v>1000000</v>
      </c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>
        <v>1000000</v>
      </c>
    </row>
    <row r="31" spans="1:27" ht="12.7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9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42199000</v>
      </c>
      <c r="F32" s="27">
        <f t="shared" si="5"/>
        <v>42199000</v>
      </c>
      <c r="G32" s="27">
        <f t="shared" si="5"/>
        <v>6403625</v>
      </c>
      <c r="H32" s="27">
        <f t="shared" si="5"/>
        <v>2628887</v>
      </c>
      <c r="I32" s="27">
        <f t="shared" si="5"/>
        <v>7989017</v>
      </c>
      <c r="J32" s="27">
        <f t="shared" si="5"/>
        <v>17021529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17021529</v>
      </c>
      <c r="X32" s="27">
        <f t="shared" si="5"/>
        <v>16479600</v>
      </c>
      <c r="Y32" s="27">
        <f t="shared" si="5"/>
        <v>541929</v>
      </c>
      <c r="Z32" s="13">
        <f>+IF(X32&lt;&gt;0,+(Y32/X32)*100,0)</f>
        <v>3.2884839437850437</v>
      </c>
      <c r="AA32" s="31">
        <f>SUM(AA28:AA31)</f>
        <v>42199000</v>
      </c>
    </row>
    <row r="33" spans="1:27" ht="12.7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60" t="s">
        <v>63</v>
      </c>
      <c r="B35" s="3"/>
      <c r="C35" s="19"/>
      <c r="D35" s="19"/>
      <c r="E35" s="20">
        <v>3080000</v>
      </c>
      <c r="F35" s="21">
        <v>3080000</v>
      </c>
      <c r="G35" s="21">
        <v>86792</v>
      </c>
      <c r="H35" s="21">
        <v>357034</v>
      </c>
      <c r="I35" s="21"/>
      <c r="J35" s="21">
        <v>443826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443826</v>
      </c>
      <c r="X35" s="21">
        <v>2100000</v>
      </c>
      <c r="Y35" s="21">
        <v>-1656174</v>
      </c>
      <c r="Z35" s="6">
        <v>-78.87</v>
      </c>
      <c r="AA35" s="28">
        <v>3080000</v>
      </c>
    </row>
    <row r="36" spans="1:27" ht="12.75">
      <c r="A36" s="61" t="s">
        <v>64</v>
      </c>
      <c r="B36" s="10"/>
      <c r="C36" s="62">
        <f aca="true" t="shared" si="6" ref="C36:Y36">SUM(C32:C35)</f>
        <v>0</v>
      </c>
      <c r="D36" s="62">
        <f>SUM(D32:D35)</f>
        <v>0</v>
      </c>
      <c r="E36" s="63">
        <f t="shared" si="6"/>
        <v>45279000</v>
      </c>
      <c r="F36" s="64">
        <f t="shared" si="6"/>
        <v>45279000</v>
      </c>
      <c r="G36" s="64">
        <f t="shared" si="6"/>
        <v>6490417</v>
      </c>
      <c r="H36" s="64">
        <f t="shared" si="6"/>
        <v>2985921</v>
      </c>
      <c r="I36" s="64">
        <f t="shared" si="6"/>
        <v>7989017</v>
      </c>
      <c r="J36" s="64">
        <f t="shared" si="6"/>
        <v>17465355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17465355</v>
      </c>
      <c r="X36" s="64">
        <f t="shared" si="6"/>
        <v>18579600</v>
      </c>
      <c r="Y36" s="64">
        <f t="shared" si="6"/>
        <v>-1114245</v>
      </c>
      <c r="Z36" s="65">
        <f>+IF(X36&lt;&gt;0,+(Y36/X36)*100,0)</f>
        <v>-5.997142026739004</v>
      </c>
      <c r="AA36" s="66">
        <f>SUM(AA32:AA35)</f>
        <v>45279000</v>
      </c>
    </row>
    <row r="37" spans="1:27" ht="12.75">
      <c r="A37" s="14" t="s">
        <v>88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2.75">
      <c r="A38" s="68" t="s">
        <v>89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2.75">
      <c r="A39" s="15" t="s">
        <v>90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2.75">
      <c r="A40" s="15" t="s">
        <v>91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2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71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92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2.7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2.7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0</v>
      </c>
      <c r="F5" s="18">
        <f t="shared" si="0"/>
        <v>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0</v>
      </c>
      <c r="X5" s="18">
        <f t="shared" si="0"/>
        <v>0</v>
      </c>
      <c r="Y5" s="18">
        <f t="shared" si="0"/>
        <v>0</v>
      </c>
      <c r="Z5" s="4">
        <f>+IF(X5&lt;&gt;0,+(Y5/X5)*100,0)</f>
        <v>0</v>
      </c>
      <c r="AA5" s="16">
        <f>SUM(AA6:AA8)</f>
        <v>0</v>
      </c>
    </row>
    <row r="6" spans="1:27" ht="12.7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2.75">
      <c r="A7" s="5" t="s">
        <v>33</v>
      </c>
      <c r="B7" s="3"/>
      <c r="C7" s="22"/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/>
    </row>
    <row r="8" spans="1:27" ht="12.7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2.7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1300000</v>
      </c>
      <c r="F9" s="18">
        <f t="shared" si="1"/>
        <v>1300000</v>
      </c>
      <c r="G9" s="18">
        <f t="shared" si="1"/>
        <v>0</v>
      </c>
      <c r="H9" s="18">
        <f t="shared" si="1"/>
        <v>0</v>
      </c>
      <c r="I9" s="18">
        <f t="shared" si="1"/>
        <v>1379473</v>
      </c>
      <c r="J9" s="18">
        <f t="shared" si="1"/>
        <v>1379473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1379473</v>
      </c>
      <c r="X9" s="18">
        <f t="shared" si="1"/>
        <v>0</v>
      </c>
      <c r="Y9" s="18">
        <f t="shared" si="1"/>
        <v>1379473</v>
      </c>
      <c r="Z9" s="4">
        <f>+IF(X9&lt;&gt;0,+(Y9/X9)*100,0)</f>
        <v>0</v>
      </c>
      <c r="AA9" s="30">
        <f>SUM(AA10:AA14)</f>
        <v>1300000</v>
      </c>
    </row>
    <row r="10" spans="1:27" ht="12.75">
      <c r="A10" s="5" t="s">
        <v>36</v>
      </c>
      <c r="B10" s="3"/>
      <c r="C10" s="19"/>
      <c r="D10" s="19"/>
      <c r="E10" s="20">
        <v>1300000</v>
      </c>
      <c r="F10" s="21">
        <v>1300000</v>
      </c>
      <c r="G10" s="21"/>
      <c r="H10" s="21"/>
      <c r="I10" s="21">
        <v>1379473</v>
      </c>
      <c r="J10" s="21">
        <v>1379473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>
        <v>1379473</v>
      </c>
      <c r="X10" s="21"/>
      <c r="Y10" s="21">
        <v>1379473</v>
      </c>
      <c r="Z10" s="6"/>
      <c r="AA10" s="28">
        <v>1300000</v>
      </c>
    </row>
    <row r="11" spans="1:27" ht="12.7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2.7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26939000</v>
      </c>
      <c r="F15" s="18">
        <f t="shared" si="2"/>
        <v>26939000</v>
      </c>
      <c r="G15" s="18">
        <f t="shared" si="2"/>
        <v>1637664</v>
      </c>
      <c r="H15" s="18">
        <f t="shared" si="2"/>
        <v>3062874</v>
      </c>
      <c r="I15" s="18">
        <f t="shared" si="2"/>
        <v>4830176</v>
      </c>
      <c r="J15" s="18">
        <f t="shared" si="2"/>
        <v>9530714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9530714</v>
      </c>
      <c r="X15" s="18">
        <f t="shared" si="2"/>
        <v>0</v>
      </c>
      <c r="Y15" s="18">
        <f t="shared" si="2"/>
        <v>9530714</v>
      </c>
      <c r="Z15" s="4">
        <f>+IF(X15&lt;&gt;0,+(Y15/X15)*100,0)</f>
        <v>0</v>
      </c>
      <c r="AA15" s="30">
        <f>SUM(AA16:AA18)</f>
        <v>26939000</v>
      </c>
    </row>
    <row r="16" spans="1:27" ht="12.7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2.75">
      <c r="A17" s="5" t="s">
        <v>43</v>
      </c>
      <c r="B17" s="3"/>
      <c r="C17" s="19"/>
      <c r="D17" s="19"/>
      <c r="E17" s="20">
        <v>26939000</v>
      </c>
      <c r="F17" s="21">
        <v>26939000</v>
      </c>
      <c r="G17" s="21">
        <v>1637664</v>
      </c>
      <c r="H17" s="21">
        <v>3062874</v>
      </c>
      <c r="I17" s="21">
        <v>4830176</v>
      </c>
      <c r="J17" s="21">
        <v>9530714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9530714</v>
      </c>
      <c r="X17" s="21"/>
      <c r="Y17" s="21">
        <v>9530714</v>
      </c>
      <c r="Z17" s="6"/>
      <c r="AA17" s="28">
        <v>26939000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1500000</v>
      </c>
      <c r="F19" s="18">
        <f t="shared" si="3"/>
        <v>1500000</v>
      </c>
      <c r="G19" s="18">
        <f t="shared" si="3"/>
        <v>0</v>
      </c>
      <c r="H19" s="18">
        <f t="shared" si="3"/>
        <v>0</v>
      </c>
      <c r="I19" s="18">
        <f t="shared" si="3"/>
        <v>500000</v>
      </c>
      <c r="J19" s="18">
        <f t="shared" si="3"/>
        <v>500000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500000</v>
      </c>
      <c r="X19" s="18">
        <f t="shared" si="3"/>
        <v>0</v>
      </c>
      <c r="Y19" s="18">
        <f t="shared" si="3"/>
        <v>500000</v>
      </c>
      <c r="Z19" s="4">
        <f>+IF(X19&lt;&gt;0,+(Y19/X19)*100,0)</f>
        <v>0</v>
      </c>
      <c r="AA19" s="30">
        <f>SUM(AA20:AA23)</f>
        <v>1500000</v>
      </c>
    </row>
    <row r="20" spans="1:27" ht="12.75">
      <c r="A20" s="5" t="s">
        <v>46</v>
      </c>
      <c r="B20" s="3"/>
      <c r="C20" s="19"/>
      <c r="D20" s="19"/>
      <c r="E20" s="20">
        <v>1500000</v>
      </c>
      <c r="F20" s="21">
        <v>1500000</v>
      </c>
      <c r="G20" s="21"/>
      <c r="H20" s="21"/>
      <c r="I20" s="21">
        <v>500000</v>
      </c>
      <c r="J20" s="21">
        <v>500000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>
        <v>500000</v>
      </c>
      <c r="X20" s="21"/>
      <c r="Y20" s="21">
        <v>500000</v>
      </c>
      <c r="Z20" s="6"/>
      <c r="AA20" s="28">
        <v>1500000</v>
      </c>
    </row>
    <row r="21" spans="1:27" ht="12.7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2.7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2.7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1">
        <f aca="true" t="shared" si="4" ref="C25:Y25">+C5+C9+C15+C19+C24</f>
        <v>0</v>
      </c>
      <c r="D25" s="51">
        <f>+D5+D9+D15+D19+D24</f>
        <v>0</v>
      </c>
      <c r="E25" s="52">
        <f t="shared" si="4"/>
        <v>29739000</v>
      </c>
      <c r="F25" s="53">
        <f t="shared" si="4"/>
        <v>29739000</v>
      </c>
      <c r="G25" s="53">
        <f t="shared" si="4"/>
        <v>1637664</v>
      </c>
      <c r="H25" s="53">
        <f t="shared" si="4"/>
        <v>3062874</v>
      </c>
      <c r="I25" s="53">
        <f t="shared" si="4"/>
        <v>6709649</v>
      </c>
      <c r="J25" s="53">
        <f t="shared" si="4"/>
        <v>11410187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11410187</v>
      </c>
      <c r="X25" s="53">
        <f t="shared" si="4"/>
        <v>0</v>
      </c>
      <c r="Y25" s="53">
        <f t="shared" si="4"/>
        <v>11410187</v>
      </c>
      <c r="Z25" s="54">
        <f>+IF(X25&lt;&gt;0,+(Y25/X25)*100,0)</f>
        <v>0</v>
      </c>
      <c r="AA25" s="55">
        <f>+AA5+AA9+AA15+AA19+AA24</f>
        <v>29739000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7" t="s">
        <v>54</v>
      </c>
      <c r="B28" s="3"/>
      <c r="C28" s="19"/>
      <c r="D28" s="19"/>
      <c r="E28" s="20">
        <v>28439000</v>
      </c>
      <c r="F28" s="21">
        <v>28439000</v>
      </c>
      <c r="G28" s="21">
        <v>1637663</v>
      </c>
      <c r="H28" s="21">
        <v>3062874</v>
      </c>
      <c r="I28" s="21">
        <v>3588344</v>
      </c>
      <c r="J28" s="21">
        <v>8288881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8288881</v>
      </c>
      <c r="X28" s="21"/>
      <c r="Y28" s="21">
        <v>8288881</v>
      </c>
      <c r="Z28" s="6"/>
      <c r="AA28" s="19">
        <v>28439000</v>
      </c>
    </row>
    <row r="29" spans="1:27" ht="12.75">
      <c r="A29" s="57" t="s">
        <v>55</v>
      </c>
      <c r="B29" s="3"/>
      <c r="C29" s="19"/>
      <c r="D29" s="19"/>
      <c r="E29" s="20">
        <v>1300000</v>
      </c>
      <c r="F29" s="21">
        <v>1300000</v>
      </c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>
        <v>1300000</v>
      </c>
    </row>
    <row r="30" spans="1:27" ht="12.7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9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29739000</v>
      </c>
      <c r="F32" s="27">
        <f t="shared" si="5"/>
        <v>29739000</v>
      </c>
      <c r="G32" s="27">
        <f t="shared" si="5"/>
        <v>1637663</v>
      </c>
      <c r="H32" s="27">
        <f t="shared" si="5"/>
        <v>3062874</v>
      </c>
      <c r="I32" s="27">
        <f t="shared" si="5"/>
        <v>3588344</v>
      </c>
      <c r="J32" s="27">
        <f t="shared" si="5"/>
        <v>8288881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8288881</v>
      </c>
      <c r="X32" s="27">
        <f t="shared" si="5"/>
        <v>0</v>
      </c>
      <c r="Y32" s="27">
        <f t="shared" si="5"/>
        <v>8288881</v>
      </c>
      <c r="Z32" s="13">
        <f>+IF(X32&lt;&gt;0,+(Y32/X32)*100,0)</f>
        <v>0</v>
      </c>
      <c r="AA32" s="31">
        <f>SUM(AA28:AA31)</f>
        <v>29739000</v>
      </c>
    </row>
    <row r="33" spans="1:27" ht="12.7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60" t="s">
        <v>63</v>
      </c>
      <c r="B35" s="3"/>
      <c r="C35" s="19"/>
      <c r="D35" s="19"/>
      <c r="E35" s="20"/>
      <c r="F35" s="21"/>
      <c r="G35" s="21"/>
      <c r="H35" s="21"/>
      <c r="I35" s="21">
        <v>3121305</v>
      </c>
      <c r="J35" s="21">
        <v>3121305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3121305</v>
      </c>
      <c r="X35" s="21"/>
      <c r="Y35" s="21">
        <v>3121305</v>
      </c>
      <c r="Z35" s="6"/>
      <c r="AA35" s="28"/>
    </row>
    <row r="36" spans="1:27" ht="12.75">
      <c r="A36" s="61" t="s">
        <v>64</v>
      </c>
      <c r="B36" s="10"/>
      <c r="C36" s="62">
        <f aca="true" t="shared" si="6" ref="C36:Y36">SUM(C32:C35)</f>
        <v>0</v>
      </c>
      <c r="D36" s="62">
        <f>SUM(D32:D35)</f>
        <v>0</v>
      </c>
      <c r="E36" s="63">
        <f t="shared" si="6"/>
        <v>29739000</v>
      </c>
      <c r="F36" s="64">
        <f t="shared" si="6"/>
        <v>29739000</v>
      </c>
      <c r="G36" s="64">
        <f t="shared" si="6"/>
        <v>1637663</v>
      </c>
      <c r="H36" s="64">
        <f t="shared" si="6"/>
        <v>3062874</v>
      </c>
      <c r="I36" s="64">
        <f t="shared" si="6"/>
        <v>6709649</v>
      </c>
      <c r="J36" s="64">
        <f t="shared" si="6"/>
        <v>11410186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11410186</v>
      </c>
      <c r="X36" s="64">
        <f t="shared" si="6"/>
        <v>0</v>
      </c>
      <c r="Y36" s="64">
        <f t="shared" si="6"/>
        <v>11410186</v>
      </c>
      <c r="Z36" s="65">
        <f>+IF(X36&lt;&gt;0,+(Y36/X36)*100,0)</f>
        <v>0</v>
      </c>
      <c r="AA36" s="66">
        <f>SUM(AA32:AA35)</f>
        <v>29739000</v>
      </c>
    </row>
    <row r="37" spans="1:27" ht="12.75">
      <c r="A37" s="14" t="s">
        <v>88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2.75">
      <c r="A38" s="68" t="s">
        <v>89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2.75">
      <c r="A39" s="15" t="s">
        <v>90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2.75">
      <c r="A40" s="15" t="s">
        <v>91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2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72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92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2.7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2.7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0</v>
      </c>
      <c r="F5" s="18">
        <f t="shared" si="0"/>
        <v>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0</v>
      </c>
      <c r="X5" s="18">
        <f t="shared" si="0"/>
        <v>0</v>
      </c>
      <c r="Y5" s="18">
        <f t="shared" si="0"/>
        <v>0</v>
      </c>
      <c r="Z5" s="4">
        <f>+IF(X5&lt;&gt;0,+(Y5/X5)*100,0)</f>
        <v>0</v>
      </c>
      <c r="AA5" s="16">
        <f>SUM(AA6:AA8)</f>
        <v>0</v>
      </c>
    </row>
    <row r="6" spans="1:27" ht="12.7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2.75">
      <c r="A7" s="5" t="s">
        <v>33</v>
      </c>
      <c r="B7" s="3"/>
      <c r="C7" s="22"/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/>
    </row>
    <row r="8" spans="1:27" ht="12.7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2.7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19363949</v>
      </c>
      <c r="F9" s="18">
        <f t="shared" si="1"/>
        <v>19363949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0</v>
      </c>
      <c r="Y9" s="18">
        <f t="shared" si="1"/>
        <v>0</v>
      </c>
      <c r="Z9" s="4">
        <f>+IF(X9&lt;&gt;0,+(Y9/X9)*100,0)</f>
        <v>0</v>
      </c>
      <c r="AA9" s="30">
        <f>SUM(AA10:AA14)</f>
        <v>19363949</v>
      </c>
    </row>
    <row r="10" spans="1:27" ht="12.75">
      <c r="A10" s="5" t="s">
        <v>36</v>
      </c>
      <c r="B10" s="3"/>
      <c r="C10" s="19"/>
      <c r="D10" s="19"/>
      <c r="E10" s="20">
        <v>19363949</v>
      </c>
      <c r="F10" s="21">
        <v>19363949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>
        <v>19363949</v>
      </c>
    </row>
    <row r="11" spans="1:27" ht="12.7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2.7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51053000</v>
      </c>
      <c r="F15" s="18">
        <f t="shared" si="2"/>
        <v>51053000</v>
      </c>
      <c r="G15" s="18">
        <f t="shared" si="2"/>
        <v>0</v>
      </c>
      <c r="H15" s="18">
        <f t="shared" si="2"/>
        <v>2691777</v>
      </c>
      <c r="I15" s="18">
        <f t="shared" si="2"/>
        <v>0</v>
      </c>
      <c r="J15" s="18">
        <f t="shared" si="2"/>
        <v>2691777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2691777</v>
      </c>
      <c r="X15" s="18">
        <f t="shared" si="2"/>
        <v>0</v>
      </c>
      <c r="Y15" s="18">
        <f t="shared" si="2"/>
        <v>2691777</v>
      </c>
      <c r="Z15" s="4">
        <f>+IF(X15&lt;&gt;0,+(Y15/X15)*100,0)</f>
        <v>0</v>
      </c>
      <c r="AA15" s="30">
        <f>SUM(AA16:AA18)</f>
        <v>51053000</v>
      </c>
    </row>
    <row r="16" spans="1:27" ht="12.7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2.75">
      <c r="A17" s="5" t="s">
        <v>43</v>
      </c>
      <c r="B17" s="3"/>
      <c r="C17" s="19"/>
      <c r="D17" s="19"/>
      <c r="E17" s="20">
        <v>51053000</v>
      </c>
      <c r="F17" s="21">
        <v>51053000</v>
      </c>
      <c r="G17" s="21"/>
      <c r="H17" s="21">
        <v>2691777</v>
      </c>
      <c r="I17" s="21"/>
      <c r="J17" s="21">
        <v>2691777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2691777</v>
      </c>
      <c r="X17" s="21"/>
      <c r="Y17" s="21">
        <v>2691777</v>
      </c>
      <c r="Z17" s="6"/>
      <c r="AA17" s="28">
        <v>51053000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0</v>
      </c>
      <c r="F19" s="18">
        <f t="shared" si="3"/>
        <v>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0</v>
      </c>
      <c r="Y19" s="18">
        <f t="shared" si="3"/>
        <v>0</v>
      </c>
      <c r="Z19" s="4">
        <f>+IF(X19&lt;&gt;0,+(Y19/X19)*100,0)</f>
        <v>0</v>
      </c>
      <c r="AA19" s="30">
        <f>SUM(AA20:AA23)</f>
        <v>0</v>
      </c>
    </row>
    <row r="20" spans="1:27" ht="12.7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2.7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2.7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2.7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2.75">
      <c r="A24" s="2" t="s">
        <v>50</v>
      </c>
      <c r="B24" s="8"/>
      <c r="C24" s="16"/>
      <c r="D24" s="16"/>
      <c r="E24" s="17">
        <v>56640000</v>
      </c>
      <c r="F24" s="18">
        <v>56640000</v>
      </c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>
        <v>56640000</v>
      </c>
    </row>
    <row r="25" spans="1:27" ht="12.75">
      <c r="A25" s="9" t="s">
        <v>51</v>
      </c>
      <c r="B25" s="10" t="s">
        <v>52</v>
      </c>
      <c r="C25" s="51">
        <f aca="true" t="shared" si="4" ref="C25:Y25">+C5+C9+C15+C19+C24</f>
        <v>0</v>
      </c>
      <c r="D25" s="51">
        <f>+D5+D9+D15+D19+D24</f>
        <v>0</v>
      </c>
      <c r="E25" s="52">
        <f t="shared" si="4"/>
        <v>127056949</v>
      </c>
      <c r="F25" s="53">
        <f t="shared" si="4"/>
        <v>127056949</v>
      </c>
      <c r="G25" s="53">
        <f t="shared" si="4"/>
        <v>0</v>
      </c>
      <c r="H25" s="53">
        <f t="shared" si="4"/>
        <v>2691777</v>
      </c>
      <c r="I25" s="53">
        <f t="shared" si="4"/>
        <v>0</v>
      </c>
      <c r="J25" s="53">
        <f t="shared" si="4"/>
        <v>2691777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2691777</v>
      </c>
      <c r="X25" s="53">
        <f t="shared" si="4"/>
        <v>0</v>
      </c>
      <c r="Y25" s="53">
        <f t="shared" si="4"/>
        <v>2691777</v>
      </c>
      <c r="Z25" s="54">
        <f>+IF(X25&lt;&gt;0,+(Y25/X25)*100,0)</f>
        <v>0</v>
      </c>
      <c r="AA25" s="55">
        <f>+AA5+AA9+AA15+AA19+AA24</f>
        <v>127056949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7" t="s">
        <v>54</v>
      </c>
      <c r="B28" s="3"/>
      <c r="C28" s="19"/>
      <c r="D28" s="19"/>
      <c r="E28" s="20">
        <v>70416949</v>
      </c>
      <c r="F28" s="21">
        <v>70416949</v>
      </c>
      <c r="G28" s="21"/>
      <c r="H28" s="21">
        <v>2691777</v>
      </c>
      <c r="I28" s="21"/>
      <c r="J28" s="21">
        <v>2691777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2691777</v>
      </c>
      <c r="X28" s="21"/>
      <c r="Y28" s="21">
        <v>2691777</v>
      </c>
      <c r="Z28" s="6"/>
      <c r="AA28" s="19">
        <v>70416949</v>
      </c>
    </row>
    <row r="29" spans="1:27" ht="12.75">
      <c r="A29" s="57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9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70416949</v>
      </c>
      <c r="F32" s="27">
        <f t="shared" si="5"/>
        <v>70416949</v>
      </c>
      <c r="G32" s="27">
        <f t="shared" si="5"/>
        <v>0</v>
      </c>
      <c r="H32" s="27">
        <f t="shared" si="5"/>
        <v>2691777</v>
      </c>
      <c r="I32" s="27">
        <f t="shared" si="5"/>
        <v>0</v>
      </c>
      <c r="J32" s="27">
        <f t="shared" si="5"/>
        <v>2691777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2691777</v>
      </c>
      <c r="X32" s="27">
        <f t="shared" si="5"/>
        <v>0</v>
      </c>
      <c r="Y32" s="27">
        <f t="shared" si="5"/>
        <v>2691777</v>
      </c>
      <c r="Z32" s="13">
        <f>+IF(X32&lt;&gt;0,+(Y32/X32)*100,0)</f>
        <v>0</v>
      </c>
      <c r="AA32" s="31">
        <f>SUM(AA28:AA31)</f>
        <v>70416949</v>
      </c>
    </row>
    <row r="33" spans="1:27" ht="12.7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60" t="s">
        <v>61</v>
      </c>
      <c r="B34" s="3" t="s">
        <v>62</v>
      </c>
      <c r="C34" s="19"/>
      <c r="D34" s="19"/>
      <c r="E34" s="20">
        <v>56640000</v>
      </c>
      <c r="F34" s="21">
        <v>56640000</v>
      </c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>
        <v>56640000</v>
      </c>
    </row>
    <row r="35" spans="1:27" ht="12.75">
      <c r="A35" s="60" t="s">
        <v>63</v>
      </c>
      <c r="B35" s="3"/>
      <c r="C35" s="19"/>
      <c r="D35" s="19"/>
      <c r="E35" s="20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6"/>
      <c r="AA35" s="28"/>
    </row>
    <row r="36" spans="1:27" ht="12.75">
      <c r="A36" s="61" t="s">
        <v>64</v>
      </c>
      <c r="B36" s="10"/>
      <c r="C36" s="62">
        <f aca="true" t="shared" si="6" ref="C36:Y36">SUM(C32:C35)</f>
        <v>0</v>
      </c>
      <c r="D36" s="62">
        <f>SUM(D32:D35)</f>
        <v>0</v>
      </c>
      <c r="E36" s="63">
        <f t="shared" si="6"/>
        <v>127056949</v>
      </c>
      <c r="F36" s="64">
        <f t="shared" si="6"/>
        <v>127056949</v>
      </c>
      <c r="G36" s="64">
        <f t="shared" si="6"/>
        <v>0</v>
      </c>
      <c r="H36" s="64">
        <f t="shared" si="6"/>
        <v>2691777</v>
      </c>
      <c r="I36" s="64">
        <f t="shared" si="6"/>
        <v>0</v>
      </c>
      <c r="J36" s="64">
        <f t="shared" si="6"/>
        <v>2691777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2691777</v>
      </c>
      <c r="X36" s="64">
        <f t="shared" si="6"/>
        <v>0</v>
      </c>
      <c r="Y36" s="64">
        <f t="shared" si="6"/>
        <v>2691777</v>
      </c>
      <c r="Z36" s="65">
        <f>+IF(X36&lt;&gt;0,+(Y36/X36)*100,0)</f>
        <v>0</v>
      </c>
      <c r="AA36" s="66">
        <f>SUM(AA32:AA35)</f>
        <v>127056949</v>
      </c>
    </row>
    <row r="37" spans="1:27" ht="12.75">
      <c r="A37" s="14" t="s">
        <v>88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2.75">
      <c r="A38" s="68" t="s">
        <v>89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2.75">
      <c r="A39" s="15" t="s">
        <v>90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2.75">
      <c r="A40" s="15" t="s">
        <v>91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2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2016-11-04T13:46:20Z</dcterms:created>
  <dcterms:modified xsi:type="dcterms:W3CDTF">2016-11-04T13:46:20Z</dcterms:modified>
  <cp:category/>
  <cp:version/>
  <cp:contentType/>
  <cp:contentStatus/>
</cp:coreProperties>
</file>