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CPT" sheetId="1" r:id="rId1"/>
    <sheet name="WC011" sheetId="2" r:id="rId2"/>
    <sheet name="WC012" sheetId="3" r:id="rId3"/>
    <sheet name="WC013" sheetId="4" r:id="rId4"/>
    <sheet name="WC014" sheetId="5" r:id="rId5"/>
    <sheet name="WC015" sheetId="6" r:id="rId6"/>
    <sheet name="DC1" sheetId="7" r:id="rId7"/>
    <sheet name="WC022" sheetId="8" r:id="rId8"/>
    <sheet name="WC023" sheetId="9" r:id="rId9"/>
    <sheet name="WC024" sheetId="10" r:id="rId10"/>
    <sheet name="WC025" sheetId="11" r:id="rId11"/>
    <sheet name="WC026" sheetId="12" r:id="rId12"/>
    <sheet name="DC2" sheetId="13" r:id="rId13"/>
    <sheet name="WC031" sheetId="14" r:id="rId14"/>
    <sheet name="WC032" sheetId="15" r:id="rId15"/>
    <sheet name="WC033" sheetId="16" r:id="rId16"/>
    <sheet name="WC034" sheetId="17" r:id="rId17"/>
    <sheet name="DC3" sheetId="18" r:id="rId18"/>
    <sheet name="WC041" sheetId="19" r:id="rId19"/>
    <sheet name="WC042" sheetId="20" r:id="rId20"/>
    <sheet name="WC043" sheetId="21" r:id="rId21"/>
    <sheet name="WC044" sheetId="22" r:id="rId22"/>
    <sheet name="WC045" sheetId="23" r:id="rId23"/>
    <sheet name="WC047" sheetId="24" r:id="rId24"/>
    <sheet name="WC048" sheetId="25" r:id="rId25"/>
    <sheet name="DC4" sheetId="26" r:id="rId26"/>
    <sheet name="WC051" sheetId="27" r:id="rId27"/>
    <sheet name="WC052" sheetId="28" r:id="rId28"/>
    <sheet name="WC053" sheetId="29" r:id="rId29"/>
    <sheet name="DC5" sheetId="30" r:id="rId30"/>
    <sheet name="Summary" sheetId="31" r:id="rId31"/>
  </sheets>
  <definedNames>
    <definedName name="_xlnm.Print_Area" localSheetId="0">'CPT'!$A$1:$AA$45</definedName>
    <definedName name="_xlnm.Print_Area" localSheetId="6">'DC1'!$A$1:$AA$45</definedName>
    <definedName name="_xlnm.Print_Area" localSheetId="12">'DC2'!$A$1:$AA$45</definedName>
    <definedName name="_xlnm.Print_Area" localSheetId="17">'DC3'!$A$1:$AA$45</definedName>
    <definedName name="_xlnm.Print_Area" localSheetId="25">'DC4'!$A$1:$AA$45</definedName>
    <definedName name="_xlnm.Print_Area" localSheetId="29">'DC5'!$A$1:$AA$45</definedName>
    <definedName name="_xlnm.Print_Area" localSheetId="30">'Summary'!$A$1:$AA$45</definedName>
    <definedName name="_xlnm.Print_Area" localSheetId="1">'WC011'!$A$1:$AA$45</definedName>
    <definedName name="_xlnm.Print_Area" localSheetId="2">'WC012'!$A$1:$AA$45</definedName>
    <definedName name="_xlnm.Print_Area" localSheetId="3">'WC013'!$A$1:$AA$45</definedName>
    <definedName name="_xlnm.Print_Area" localSheetId="4">'WC014'!$A$1:$AA$45</definedName>
    <definedName name="_xlnm.Print_Area" localSheetId="5">'WC015'!$A$1:$AA$45</definedName>
    <definedName name="_xlnm.Print_Area" localSheetId="7">'WC022'!$A$1:$AA$45</definedName>
    <definedName name="_xlnm.Print_Area" localSheetId="8">'WC023'!$A$1:$AA$45</definedName>
    <definedName name="_xlnm.Print_Area" localSheetId="9">'WC024'!$A$1:$AA$45</definedName>
    <definedName name="_xlnm.Print_Area" localSheetId="10">'WC025'!$A$1:$AA$45</definedName>
    <definedName name="_xlnm.Print_Area" localSheetId="11">'WC026'!$A$1:$AA$45</definedName>
    <definedName name="_xlnm.Print_Area" localSheetId="13">'WC031'!$A$1:$AA$45</definedName>
    <definedName name="_xlnm.Print_Area" localSheetId="14">'WC032'!$A$1:$AA$45</definedName>
    <definedName name="_xlnm.Print_Area" localSheetId="15">'WC033'!$A$1:$AA$45</definedName>
    <definedName name="_xlnm.Print_Area" localSheetId="16">'WC034'!$A$1:$AA$45</definedName>
    <definedName name="_xlnm.Print_Area" localSheetId="18">'WC041'!$A$1:$AA$45</definedName>
    <definedName name="_xlnm.Print_Area" localSheetId="19">'WC042'!$A$1:$AA$45</definedName>
    <definedName name="_xlnm.Print_Area" localSheetId="20">'WC043'!$A$1:$AA$45</definedName>
    <definedName name="_xlnm.Print_Area" localSheetId="21">'WC044'!$A$1:$AA$45</definedName>
    <definedName name="_xlnm.Print_Area" localSheetId="22">'WC045'!$A$1:$AA$45</definedName>
    <definedName name="_xlnm.Print_Area" localSheetId="23">'WC047'!$A$1:$AA$45</definedName>
    <definedName name="_xlnm.Print_Area" localSheetId="24">'WC048'!$A$1:$AA$45</definedName>
    <definedName name="_xlnm.Print_Area" localSheetId="26">'WC051'!$A$1:$AA$45</definedName>
    <definedName name="_xlnm.Print_Area" localSheetId="27">'WC052'!$A$1:$AA$45</definedName>
    <definedName name="_xlnm.Print_Area" localSheetId="28">'WC053'!$A$1:$AA$45</definedName>
  </definedNames>
  <calcPr calcMode="manual" fullCalcOnLoad="1"/>
</workbook>
</file>

<file path=xl/sharedStrings.xml><?xml version="1.0" encoding="utf-8"?>
<sst xmlns="http://schemas.openxmlformats.org/spreadsheetml/2006/main" count="2201" uniqueCount="101">
  <si>
    <t>Western Cape: Cape Town(CPT) - Table C5 Quarterly Budget Statement - Capital Expenditure by Standard Classification and Funding for 1st Quarter ended 30 September 2016 (Figures Finalised as at 2016/11/02)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</si>
  <si>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</si>
  <si>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</si>
  <si>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</si>
  <si>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</si>
  <si>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</si>
  <si>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</si>
  <si>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</si>
  <si>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</si>
  <si>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</si>
  <si>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</si>
  <si>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</si>
  <si>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</si>
  <si>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</si>
  <si>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</si>
  <si>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</si>
  <si>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</si>
  <si>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</si>
  <si>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</si>
  <si>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</si>
  <si>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</si>
  <si>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</si>
  <si>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</si>
  <si>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</si>
  <si>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</si>
  <si>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</si>
  <si>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</si>
  <si>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</si>
  <si>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</si>
  <si>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</si>
  <si>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Capital Expenditure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</si>
  <si>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</si>
  <si>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</si>
  <si>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</si>
  <si>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</si>
  <si>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</si>
  <si>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</si>
  <si>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</si>
  <si>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</si>
  <si>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</si>
  <si>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</si>
  <si>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</si>
  <si>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</si>
  <si>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</si>
  <si>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</si>
  <si>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</si>
  <si>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</si>
  <si>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</si>
  <si>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</si>
  <si>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</si>
  <si>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</si>
  <si>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Total Capital Expenditure - Standard</t>
  </si>
  <si>
    <t>3</t>
  </si>
  <si>
    <t>Funded by:</t>
  </si>
  <si>
    <t>National Government</t>
  </si>
  <si>
    <t>Provincial Government</t>
  </si>
  <si>
    <t>District Municipality</t>
  </si>
  <si>
    <t>Other transfers and grants</t>
  </si>
  <si>
    <t>Transfers recognised - capital</t>
  </si>
  <si>
    <t>Public contributions and donations</t>
  </si>
  <si>
    <t>5</t>
  </si>
  <si>
    <t>Borrowing</t>
  </si>
  <si>
    <t>6</t>
  </si>
  <si>
    <t>Internally generated funds</t>
  </si>
  <si>
    <t>Total Capital Funding</t>
  </si>
  <si>
    <t>Western Cape: Matzikama(WC011) - Table C5 Quarterly Budget Statement - Capital Expenditure by Standard Classification and Funding for 1st Quarter ended 30 September 2016 (Figures Finalised as at 2016/11/02)</t>
  </si>
  <si>
    <t>Western Cape: Cederberg(WC012) - Table C5 Quarterly Budget Statement - Capital Expenditure by Standard Classification and Funding for 1st Quarter ended 30 September 2016 (Figures Finalised as at 2016/11/02)</t>
  </si>
  <si>
    <t>Western Cape: Bergrivier(WC013) - Table C5 Quarterly Budget Statement - Capital Expenditure by Standard Classification and Funding for 1st Quarter ended 30 September 2016 (Figures Finalised as at 2016/11/02)</t>
  </si>
  <si>
    <t>Western Cape: Saldanha Bay(WC014) - Table C5 Quarterly Budget Statement - Capital Expenditure by Standard Classification and Funding for 1st Quarter ended 30 September 2016 (Figures Finalised as at 2016/11/02)</t>
  </si>
  <si>
    <t>Western Cape: Swartland(WC015) - Table C5 Quarterly Budget Statement - Capital Expenditure by Standard Classification and Funding for 1st Quarter ended 30 September 2016 (Figures Finalised as at 2016/11/02)</t>
  </si>
  <si>
    <t>Western Cape: West Coast(DC1) - Table C5 Quarterly Budget Statement - Capital Expenditure by Standard Classification and Funding for 1st Quarter ended 30 September 2016 (Figures Finalised as at 2016/11/02)</t>
  </si>
  <si>
    <t>Western Cape: Witzenberg(WC022) - Table C5 Quarterly Budget Statement - Capital Expenditure by Standard Classification and Funding for 1st Quarter ended 30 September 2016 (Figures Finalised as at 2016/11/02)</t>
  </si>
  <si>
    <t>Western Cape: Drakenstein(WC023) - Table C5 Quarterly Budget Statement - Capital Expenditure by Standard Classification and Funding for 1st Quarter ended 30 September 2016 (Figures Finalised as at 2016/11/02)</t>
  </si>
  <si>
    <t>Western Cape: Stellenbosch(WC024) - Table C5 Quarterly Budget Statement - Capital Expenditure by Standard Classification and Funding for 1st Quarter ended 30 September 2016 (Figures Finalised as at 2016/11/02)</t>
  </si>
  <si>
    <t>Western Cape: Breede Valley(WC025) - Table C5 Quarterly Budget Statement - Capital Expenditure by Standard Classification and Funding for 1st Quarter ended 30 September 2016 (Figures Finalised as at 2016/11/02)</t>
  </si>
  <si>
    <t>Western Cape: Langeberg(WC026) - Table C5 Quarterly Budget Statement - Capital Expenditure by Standard Classification and Funding for 1st Quarter ended 30 September 2016 (Figures Finalised as at 2016/11/02)</t>
  </si>
  <si>
    <t>Western Cape: Cape Winelands DM(DC2) - Table C5 Quarterly Budget Statement - Capital Expenditure by Standard Classification and Funding for 1st Quarter ended 30 September 2016 (Figures Finalised as at 2016/11/02)</t>
  </si>
  <si>
    <t>Western Cape: Theewaterskloof(WC031) - Table C5 Quarterly Budget Statement - Capital Expenditure by Standard Classification and Funding for 1st Quarter ended 30 September 2016 (Figures Finalised as at 2016/11/02)</t>
  </si>
  <si>
    <t>Western Cape: Overstrand(WC032) - Table C5 Quarterly Budget Statement - Capital Expenditure by Standard Classification and Funding for 1st Quarter ended 30 September 2016 (Figures Finalised as at 2016/11/02)</t>
  </si>
  <si>
    <t>Western Cape: Cape Agulhas(WC033) - Table C5 Quarterly Budget Statement - Capital Expenditure by Standard Classification and Funding for 1st Quarter ended 30 September 2016 (Figures Finalised as at 2016/11/02)</t>
  </si>
  <si>
    <t>Western Cape: Swellendam(WC034) - Table C5 Quarterly Budget Statement - Capital Expenditure by Standard Classification and Funding for 1st Quarter ended 30 September 2016 (Figures Finalised as at 2016/11/02)</t>
  </si>
  <si>
    <t>Western Cape: Overberg(DC3) - Table C5 Quarterly Budget Statement - Capital Expenditure by Standard Classification and Funding for 1st Quarter ended 30 September 2016 (Figures Finalised as at 2016/11/02)</t>
  </si>
  <si>
    <t>Western Cape: Kannaland(WC041) - Table C5 Quarterly Budget Statement - Capital Expenditure by Standard Classification and Funding for 1st Quarter ended 30 September 2016 (Figures Finalised as at 2016/11/02)</t>
  </si>
  <si>
    <t>Western Cape: Hessequa(WC042) - Table C5 Quarterly Budget Statement - Capital Expenditure by Standard Classification and Funding for 1st Quarter ended 30 September 2016 (Figures Finalised as at 2016/11/02)</t>
  </si>
  <si>
    <t>Western Cape: Mossel Bay(WC043) - Table C5 Quarterly Budget Statement - Capital Expenditure by Standard Classification and Funding for 1st Quarter ended 30 September 2016 (Figures Finalised as at 2016/11/02)</t>
  </si>
  <si>
    <t>Western Cape: George(WC044) - Table C5 Quarterly Budget Statement - Capital Expenditure by Standard Classification and Funding for 1st Quarter ended 30 September 2016 (Figures Finalised as at 2016/11/02)</t>
  </si>
  <si>
    <t>Western Cape: Oudtshoorn(WC045) - Table C5 Quarterly Budget Statement - Capital Expenditure by Standard Classification and Funding for 1st Quarter ended 30 September 2016 (Figures Finalised as at 2016/11/02)</t>
  </si>
  <si>
    <t>Western Cape: Bitou(WC047) - Table C5 Quarterly Budget Statement - Capital Expenditure by Standard Classification and Funding for 1st Quarter ended 30 September 2016 (Figures Finalised as at 2016/11/02)</t>
  </si>
  <si>
    <t>Western Cape: Knysna(WC048) - Table C5 Quarterly Budget Statement - Capital Expenditure by Standard Classification and Funding for 1st Quarter ended 30 September 2016 (Figures Finalised as at 2016/11/02)</t>
  </si>
  <si>
    <t>Western Cape: Eden(DC4) - Table C5 Quarterly Budget Statement - Capital Expenditure by Standard Classification and Funding for 1st Quarter ended 30 September 2016 (Figures Finalised as at 2016/11/02)</t>
  </si>
  <si>
    <t>Western Cape: Laingsburg(WC051) - Table C5 Quarterly Budget Statement - Capital Expenditure by Standard Classification and Funding for 1st Quarter ended 30 September 2016 (Figures Finalised as at 2016/11/02)</t>
  </si>
  <si>
    <t>Western Cape: Prince Albert(WC052) - Table C5 Quarterly Budget Statement - Capital Expenditure by Standard Classification and Funding for 1st Quarter ended 30 September 2016 (Figures Finalised as at 2016/11/02)</t>
  </si>
  <si>
    <t>Western Cape: Beaufort West(WC053) - Table C5 Quarterly Budget Statement - Capital Expenditure by Standard Classification and Funding for 1st Quarter ended 30 September 2016 (Figures Finalised as at 2016/11/02)</t>
  </si>
  <si>
    <t>Western Cape: Central Karoo(DC5) - Table C5 Quarterly Budget Statement - Capital Expenditure by Standard Classification and Funding for 1st Quarter ended 30 September 2016 (Figures Finalised as at 2016/11/02)</t>
  </si>
  <si>
    <t>Summary - Table C5 Quarterly Budget Statement - Capital Expenditure by Standard Classification and Funding for 1st Quarter ended 30 September 2016 (Figures Finalised as at 2016/11/02)</t>
  </si>
  <si>
    <t>Standard Classification Description</t>
  </si>
  <si>
    <t>References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</si>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</sst>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 * #,##0.00_ ;_ * \(#,##0.00\)_ ;_ * &quot;-&quot;??_ ;_ @_ "/>
    <numFmt numFmtId="171" formatCode="_(* #,##0,_);_(* \(#,##0,\);_(* &quot;–&quot;?_);_(@_)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21" fillId="0" borderId="10" xfId="0" applyFont="1" applyFill="1" applyBorder="1" applyAlignment="1">
      <alignment vertical="center"/>
    </xf>
    <xf numFmtId="0" fontId="24" fillId="0" borderId="11" xfId="0" applyNumberFormat="1" applyFont="1" applyFill="1" applyBorder="1" applyAlignment="1" applyProtection="1">
      <alignment horizontal="left" indent="1"/>
      <protection/>
    </xf>
    <xf numFmtId="0" fontId="23" fillId="0" borderId="12" xfId="0" applyNumberFormat="1" applyFont="1" applyBorder="1" applyAlignment="1" applyProtection="1">
      <alignment horizontal="center"/>
      <protection/>
    </xf>
    <xf numFmtId="170" fontId="21" fillId="0" borderId="12" xfId="0" applyNumberFormat="1" applyFont="1" applyFill="1" applyBorder="1" applyAlignment="1" applyProtection="1">
      <alignment/>
      <protection/>
    </xf>
    <xf numFmtId="0" fontId="23" fillId="0" borderId="11" xfId="0" applyNumberFormat="1" applyFont="1" applyFill="1" applyBorder="1" applyAlignment="1" applyProtection="1">
      <alignment horizontal="left" indent="2"/>
      <protection/>
    </xf>
    <xf numFmtId="170" fontId="23" fillId="0" borderId="12" xfId="0" applyNumberFormat="1" applyFont="1" applyFill="1" applyBorder="1" applyAlignment="1" applyProtection="1">
      <alignment/>
      <protection/>
    </xf>
    <xf numFmtId="170" fontId="23" fillId="0" borderId="12" xfId="42" applyNumberFormat="1" applyFont="1" applyFill="1" applyBorder="1" applyAlignment="1" applyProtection="1">
      <alignment/>
      <protection/>
    </xf>
    <xf numFmtId="0" fontId="23" fillId="0" borderId="12" xfId="0" applyNumberFormat="1" applyFont="1" applyFill="1" applyBorder="1" applyAlignment="1" applyProtection="1">
      <alignment horizontal="center"/>
      <protection/>
    </xf>
    <xf numFmtId="0" fontId="21" fillId="0" borderId="13" xfId="0" applyNumberFormat="1" applyFont="1" applyBorder="1" applyAlignment="1" applyProtection="1">
      <alignment/>
      <protection/>
    </xf>
    <xf numFmtId="0" fontId="23" fillId="0" borderId="14" xfId="0" applyNumberFormat="1" applyFont="1" applyBorder="1" applyAlignment="1" applyProtection="1">
      <alignment horizontal="center"/>
      <protection/>
    </xf>
    <xf numFmtId="0" fontId="23" fillId="0" borderId="11" xfId="0" applyNumberFormat="1" applyFont="1" applyBorder="1" applyAlignment="1" applyProtection="1">
      <alignment/>
      <protection/>
    </xf>
    <xf numFmtId="0" fontId="25" fillId="0" borderId="12" xfId="0" applyNumberFormat="1" applyFont="1" applyBorder="1" applyAlignment="1" applyProtection="1">
      <alignment horizontal="center"/>
      <protection/>
    </xf>
    <xf numFmtId="170" fontId="21" fillId="0" borderId="15" xfId="0" applyNumberFormat="1" applyFont="1" applyFill="1" applyBorder="1" applyAlignment="1" applyProtection="1">
      <alignment/>
      <protection/>
    </xf>
    <xf numFmtId="0" fontId="26" fillId="0" borderId="16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172" fontId="21" fillId="0" borderId="17" xfId="0" applyNumberFormat="1" applyFont="1" applyFill="1" applyBorder="1" applyAlignment="1" applyProtection="1">
      <alignment/>
      <protection/>
    </xf>
    <xf numFmtId="172" fontId="21" fillId="0" borderId="18" xfId="0" applyNumberFormat="1" applyFont="1" applyFill="1" applyBorder="1" applyAlignment="1" applyProtection="1">
      <alignment/>
      <protection/>
    </xf>
    <xf numFmtId="172" fontId="21" fillId="0" borderId="12" xfId="0" applyNumberFormat="1" applyFont="1" applyFill="1" applyBorder="1" applyAlignment="1" applyProtection="1">
      <alignment/>
      <protection/>
    </xf>
    <xf numFmtId="172" fontId="23" fillId="0" borderId="17" xfId="0" applyNumberFormat="1" applyFont="1" applyFill="1" applyBorder="1" applyAlignment="1" applyProtection="1">
      <alignment/>
      <protection/>
    </xf>
    <xf numFmtId="172" fontId="23" fillId="0" borderId="18" xfId="0" applyNumberFormat="1" applyFont="1" applyFill="1" applyBorder="1" applyAlignment="1" applyProtection="1">
      <alignment/>
      <protection/>
    </xf>
    <xf numFmtId="172" fontId="23" fillId="0" borderId="12" xfId="0" applyNumberFormat="1" applyFont="1" applyFill="1" applyBorder="1" applyAlignment="1" applyProtection="1">
      <alignment/>
      <protection/>
    </xf>
    <xf numFmtId="172" fontId="23" fillId="0" borderId="17" xfId="42" applyNumberFormat="1" applyFont="1" applyFill="1" applyBorder="1" applyAlignment="1" applyProtection="1">
      <alignment/>
      <protection/>
    </xf>
    <xf numFmtId="172" fontId="23" fillId="0" borderId="18" xfId="42" applyNumberFormat="1" applyFont="1" applyFill="1" applyBorder="1" applyAlignment="1" applyProtection="1">
      <alignment/>
      <protection/>
    </xf>
    <xf numFmtId="172" fontId="23" fillId="0" borderId="12" xfId="42" applyNumberFormat="1" applyFont="1" applyFill="1" applyBorder="1" applyAlignment="1" applyProtection="1">
      <alignment/>
      <protection/>
    </xf>
    <xf numFmtId="172" fontId="21" fillId="0" borderId="19" xfId="0" applyNumberFormat="1" applyFont="1" applyFill="1" applyBorder="1" applyAlignment="1" applyProtection="1">
      <alignment/>
      <protection/>
    </xf>
    <xf numFmtId="172" fontId="21" fillId="0" borderId="20" xfId="0" applyNumberFormat="1" applyFont="1" applyFill="1" applyBorder="1" applyAlignment="1" applyProtection="1">
      <alignment/>
      <protection/>
    </xf>
    <xf numFmtId="172" fontId="21" fillId="0" borderId="15" xfId="0" applyNumberFormat="1" applyFont="1" applyFill="1" applyBorder="1" applyAlignment="1" applyProtection="1">
      <alignment/>
      <protection/>
    </xf>
    <xf numFmtId="172" fontId="23" fillId="0" borderId="21" xfId="0" applyNumberFormat="1" applyFont="1" applyFill="1" applyBorder="1" applyAlignment="1" applyProtection="1">
      <alignment/>
      <protection/>
    </xf>
    <xf numFmtId="172" fontId="23" fillId="0" borderId="21" xfId="42" applyNumberFormat="1" applyFont="1" applyFill="1" applyBorder="1" applyAlignment="1" applyProtection="1">
      <alignment/>
      <protection/>
    </xf>
    <xf numFmtId="172" fontId="21" fillId="0" borderId="21" xfId="0" applyNumberFormat="1" applyFont="1" applyFill="1" applyBorder="1" applyAlignment="1" applyProtection="1">
      <alignment/>
      <protection/>
    </xf>
    <xf numFmtId="172" fontId="21" fillId="0" borderId="22" xfId="0" applyNumberFormat="1" applyFont="1" applyFill="1" applyBorder="1" applyAlignment="1" applyProtection="1">
      <alignment/>
      <protection/>
    </xf>
    <xf numFmtId="0" fontId="20" fillId="0" borderId="23" xfId="0" applyFont="1" applyBorder="1" applyAlignment="1" applyProtection="1">
      <alignment horizontal="left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/>
      <protection/>
    </xf>
    <xf numFmtId="0" fontId="21" fillId="0" borderId="28" xfId="0" applyFont="1" applyFill="1" applyBorder="1" applyAlignment="1" applyProtection="1">
      <alignment horizontal="center" vertical="center"/>
      <protection/>
    </xf>
    <xf numFmtId="0" fontId="21" fillId="0" borderId="29" xfId="0" applyFont="1" applyFill="1" applyBorder="1" applyAlignment="1" applyProtection="1">
      <alignment horizontal="left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33" xfId="0" applyFont="1" applyFill="1" applyBorder="1" applyAlignment="1" applyProtection="1">
      <alignment horizontal="center" vertical="center" wrapText="1"/>
      <protection/>
    </xf>
    <xf numFmtId="0" fontId="22" fillId="0" borderId="11" xfId="0" applyNumberFormat="1" applyFont="1" applyBorder="1" applyAlignment="1" applyProtection="1">
      <alignment/>
      <protection/>
    </xf>
    <xf numFmtId="172" fontId="21" fillId="0" borderId="34" xfId="0" applyNumberFormat="1" applyFont="1" applyBorder="1" applyAlignment="1" applyProtection="1">
      <alignment horizontal="center"/>
      <protection/>
    </xf>
    <xf numFmtId="172" fontId="21" fillId="0" borderId="24" xfId="0" applyNumberFormat="1" applyFont="1" applyBorder="1" applyAlignment="1" applyProtection="1">
      <alignment horizontal="center"/>
      <protection/>
    </xf>
    <xf numFmtId="172" fontId="21" fillId="0" borderId="10" xfId="0" applyNumberFormat="1" applyFont="1" applyBorder="1" applyAlignment="1" applyProtection="1">
      <alignment horizontal="center"/>
      <protection/>
    </xf>
    <xf numFmtId="170" fontId="21" fillId="0" borderId="10" xfId="0" applyNumberFormat="1" applyFont="1" applyBorder="1" applyAlignment="1" applyProtection="1">
      <alignment horizontal="center"/>
      <protection/>
    </xf>
    <xf numFmtId="172" fontId="21" fillId="0" borderId="35" xfId="0" applyNumberFormat="1" applyFont="1" applyBorder="1" applyAlignment="1" applyProtection="1">
      <alignment horizontal="center"/>
      <protection/>
    </xf>
    <xf numFmtId="172" fontId="21" fillId="0" borderId="33" xfId="0" applyNumberFormat="1" applyFont="1" applyFill="1" applyBorder="1" applyAlignment="1" applyProtection="1">
      <alignment/>
      <protection/>
    </xf>
    <xf numFmtId="172" fontId="21" fillId="0" borderId="32" xfId="0" applyNumberFormat="1" applyFont="1" applyFill="1" applyBorder="1" applyAlignment="1" applyProtection="1">
      <alignment/>
      <protection/>
    </xf>
    <xf numFmtId="172" fontId="21" fillId="0" borderId="14" xfId="0" applyNumberFormat="1" applyFont="1" applyFill="1" applyBorder="1" applyAlignment="1" applyProtection="1">
      <alignment/>
      <protection/>
    </xf>
    <xf numFmtId="170" fontId="21" fillId="0" borderId="14" xfId="0" applyNumberFormat="1" applyFont="1" applyFill="1" applyBorder="1" applyAlignment="1" applyProtection="1">
      <alignment/>
      <protection/>
    </xf>
    <xf numFmtId="172" fontId="21" fillId="0" borderId="36" xfId="0" applyNumberFormat="1" applyFont="1" applyFill="1" applyBorder="1" applyAlignment="1" applyProtection="1">
      <alignment/>
      <protection/>
    </xf>
    <xf numFmtId="0" fontId="22" fillId="0" borderId="11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 horizontal="left" indent="2"/>
      <protection/>
    </xf>
    <xf numFmtId="0" fontId="23" fillId="0" borderId="11" xfId="0" applyFont="1" applyFill="1" applyBorder="1" applyAlignment="1" applyProtection="1">
      <alignment horizontal="left" indent="2"/>
      <protection/>
    </xf>
    <xf numFmtId="0" fontId="21" fillId="0" borderId="11" xfId="0" applyFont="1" applyFill="1" applyBorder="1" applyAlignment="1" applyProtection="1">
      <alignment horizontal="left" indent="1"/>
      <protection/>
    </xf>
    <xf numFmtId="0" fontId="21" fillId="0" borderId="11" xfId="0" applyFont="1" applyBorder="1" applyAlignment="1" applyProtection="1">
      <alignment horizontal="left" indent="1"/>
      <protection/>
    </xf>
    <xf numFmtId="0" fontId="21" fillId="0" borderId="13" xfId="0" applyFont="1" applyBorder="1" applyAlignment="1" applyProtection="1">
      <alignment/>
      <protection/>
    </xf>
    <xf numFmtId="172" fontId="21" fillId="0" borderId="33" xfId="0" applyNumberFormat="1" applyFont="1" applyBorder="1" applyAlignment="1" applyProtection="1">
      <alignment/>
      <protection/>
    </xf>
    <xf numFmtId="172" fontId="21" fillId="0" borderId="32" xfId="0" applyNumberFormat="1" applyFont="1" applyBorder="1" applyAlignment="1" applyProtection="1">
      <alignment/>
      <protection/>
    </xf>
    <xf numFmtId="172" fontId="21" fillId="0" borderId="14" xfId="0" applyNumberFormat="1" applyFont="1" applyBorder="1" applyAlignment="1" applyProtection="1">
      <alignment/>
      <protection/>
    </xf>
    <xf numFmtId="170" fontId="21" fillId="0" borderId="14" xfId="0" applyNumberFormat="1" applyFont="1" applyBorder="1" applyAlignment="1" applyProtection="1">
      <alignment/>
      <protection/>
    </xf>
    <xf numFmtId="172" fontId="21" fillId="0" borderId="36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7" fillId="0" borderId="0" xfId="0" applyFont="1" applyBorder="1" applyAlignment="1" applyProtection="1" quotePrefix="1">
      <alignment horizontal="left"/>
      <protection/>
    </xf>
    <xf numFmtId="0" fontId="23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520726091</v>
      </c>
      <c r="D5" s="16">
        <f>SUM(D6:D8)</f>
        <v>0</v>
      </c>
      <c r="E5" s="17">
        <f t="shared" si="0"/>
        <v>571965905</v>
      </c>
      <c r="F5" s="18">
        <f t="shared" si="0"/>
        <v>585655499</v>
      </c>
      <c r="G5" s="18">
        <f t="shared" si="0"/>
        <v>5011042</v>
      </c>
      <c r="H5" s="18">
        <f t="shared" si="0"/>
        <v>11600182</v>
      </c>
      <c r="I5" s="18">
        <f t="shared" si="0"/>
        <v>21557706</v>
      </c>
      <c r="J5" s="18">
        <f t="shared" si="0"/>
        <v>38168930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38168930</v>
      </c>
      <c r="X5" s="18">
        <f t="shared" si="0"/>
        <v>46733561</v>
      </c>
      <c r="Y5" s="18">
        <f t="shared" si="0"/>
        <v>-8564631</v>
      </c>
      <c r="Z5" s="4">
        <f>+IF(X5&lt;&gt;0,+(Y5/X5)*100,0)</f>
        <v>-18.326510577698112</v>
      </c>
      <c r="AA5" s="16">
        <f>SUM(AA6:AA8)</f>
        <v>585655499</v>
      </c>
    </row>
    <row r="6" spans="1:27" ht="12.75">
      <c r="A6" s="5" t="s">
        <v>32</v>
      </c>
      <c r="B6" s="3"/>
      <c r="C6" s="19">
        <v>45770828</v>
      </c>
      <c r="D6" s="19"/>
      <c r="E6" s="20">
        <v>39348648</v>
      </c>
      <c r="F6" s="21">
        <v>41243450</v>
      </c>
      <c r="G6" s="21">
        <v>1434456</v>
      </c>
      <c r="H6" s="21">
        <v>1701723</v>
      </c>
      <c r="I6" s="21">
        <v>4416044</v>
      </c>
      <c r="J6" s="21">
        <v>7552223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7552223</v>
      </c>
      <c r="X6" s="21">
        <v>4476162</v>
      </c>
      <c r="Y6" s="21">
        <v>3076061</v>
      </c>
      <c r="Z6" s="6">
        <v>68.72</v>
      </c>
      <c r="AA6" s="28">
        <v>41243450</v>
      </c>
    </row>
    <row r="7" spans="1:27" ht="12.75">
      <c r="A7" s="5" t="s">
        <v>33</v>
      </c>
      <c r="B7" s="3"/>
      <c r="C7" s="22">
        <v>15366891</v>
      </c>
      <c r="D7" s="22"/>
      <c r="E7" s="23">
        <v>15997295</v>
      </c>
      <c r="F7" s="24">
        <v>16134766</v>
      </c>
      <c r="G7" s="24">
        <v>39389</v>
      </c>
      <c r="H7" s="24">
        <v>437370</v>
      </c>
      <c r="I7" s="24">
        <v>1176670</v>
      </c>
      <c r="J7" s="24">
        <v>1653429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1653429</v>
      </c>
      <c r="X7" s="24">
        <v>1828975</v>
      </c>
      <c r="Y7" s="24">
        <v>-175546</v>
      </c>
      <c r="Z7" s="7">
        <v>-9.6</v>
      </c>
      <c r="AA7" s="29">
        <v>16134766</v>
      </c>
    </row>
    <row r="8" spans="1:27" ht="12.75">
      <c r="A8" s="5" t="s">
        <v>34</v>
      </c>
      <c r="B8" s="3"/>
      <c r="C8" s="19">
        <v>459588372</v>
      </c>
      <c r="D8" s="19"/>
      <c r="E8" s="20">
        <v>516619962</v>
      </c>
      <c r="F8" s="21">
        <v>528277283</v>
      </c>
      <c r="G8" s="21">
        <v>3537197</v>
      </c>
      <c r="H8" s="21">
        <v>9461089</v>
      </c>
      <c r="I8" s="21">
        <v>15964992</v>
      </c>
      <c r="J8" s="21">
        <v>28963278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28963278</v>
      </c>
      <c r="X8" s="21">
        <v>40428424</v>
      </c>
      <c r="Y8" s="21">
        <v>-11465146</v>
      </c>
      <c r="Z8" s="6">
        <v>-28.36</v>
      </c>
      <c r="AA8" s="28">
        <v>528277283</v>
      </c>
    </row>
    <row r="9" spans="1:27" ht="12.75">
      <c r="A9" s="2" t="s">
        <v>35</v>
      </c>
      <c r="B9" s="3"/>
      <c r="C9" s="16">
        <f aca="true" t="shared" si="1" ref="C9:Y9">SUM(C10:C14)</f>
        <v>770004084</v>
      </c>
      <c r="D9" s="16">
        <f>SUM(D10:D14)</f>
        <v>0</v>
      </c>
      <c r="E9" s="17">
        <f t="shared" si="1"/>
        <v>936452763</v>
      </c>
      <c r="F9" s="18">
        <f t="shared" si="1"/>
        <v>970023081</v>
      </c>
      <c r="G9" s="18">
        <f t="shared" si="1"/>
        <v>-2660133</v>
      </c>
      <c r="H9" s="18">
        <f t="shared" si="1"/>
        <v>34133604</v>
      </c>
      <c r="I9" s="18">
        <f t="shared" si="1"/>
        <v>47723971</v>
      </c>
      <c r="J9" s="18">
        <f t="shared" si="1"/>
        <v>79197442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79197442</v>
      </c>
      <c r="X9" s="18">
        <f t="shared" si="1"/>
        <v>42714275</v>
      </c>
      <c r="Y9" s="18">
        <f t="shared" si="1"/>
        <v>36483167</v>
      </c>
      <c r="Z9" s="4">
        <f>+IF(X9&lt;&gt;0,+(Y9/X9)*100,0)</f>
        <v>85.41211807996272</v>
      </c>
      <c r="AA9" s="30">
        <f>SUM(AA10:AA14)</f>
        <v>970023081</v>
      </c>
    </row>
    <row r="10" spans="1:27" ht="12.75">
      <c r="A10" s="5" t="s">
        <v>36</v>
      </c>
      <c r="B10" s="3"/>
      <c r="C10" s="19">
        <v>85336890</v>
      </c>
      <c r="D10" s="19"/>
      <c r="E10" s="20">
        <v>69742077</v>
      </c>
      <c r="F10" s="21">
        <v>69950992</v>
      </c>
      <c r="G10" s="21">
        <v>559948</v>
      </c>
      <c r="H10" s="21">
        <v>3514538</v>
      </c>
      <c r="I10" s="21">
        <v>6116306</v>
      </c>
      <c r="J10" s="21">
        <v>10190792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10190792</v>
      </c>
      <c r="X10" s="21">
        <v>3642000</v>
      </c>
      <c r="Y10" s="21">
        <v>6548792</v>
      </c>
      <c r="Z10" s="6">
        <v>179.81</v>
      </c>
      <c r="AA10" s="28">
        <v>69950992</v>
      </c>
    </row>
    <row r="11" spans="1:27" ht="12.75">
      <c r="A11" s="5" t="s">
        <v>37</v>
      </c>
      <c r="B11" s="3"/>
      <c r="C11" s="19">
        <v>142703581</v>
      </c>
      <c r="D11" s="19"/>
      <c r="E11" s="20">
        <v>148512502</v>
      </c>
      <c r="F11" s="21">
        <v>151622253</v>
      </c>
      <c r="G11" s="21">
        <v>1112847</v>
      </c>
      <c r="H11" s="21">
        <v>9106966</v>
      </c>
      <c r="I11" s="21">
        <v>8527241</v>
      </c>
      <c r="J11" s="21">
        <v>18747054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18747054</v>
      </c>
      <c r="X11" s="21">
        <v>6707028</v>
      </c>
      <c r="Y11" s="21">
        <v>12040026</v>
      </c>
      <c r="Z11" s="6">
        <v>179.51</v>
      </c>
      <c r="AA11" s="28">
        <v>151622253</v>
      </c>
    </row>
    <row r="12" spans="1:27" ht="12.75">
      <c r="A12" s="5" t="s">
        <v>38</v>
      </c>
      <c r="B12" s="3"/>
      <c r="C12" s="19">
        <v>187892193</v>
      </c>
      <c r="D12" s="19"/>
      <c r="E12" s="20">
        <v>185098115</v>
      </c>
      <c r="F12" s="21">
        <v>185098115</v>
      </c>
      <c r="G12" s="21">
        <v>1166534</v>
      </c>
      <c r="H12" s="21">
        <v>11289782</v>
      </c>
      <c r="I12" s="21">
        <v>14724108</v>
      </c>
      <c r="J12" s="21">
        <v>27180424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27180424</v>
      </c>
      <c r="X12" s="21">
        <v>11508135</v>
      </c>
      <c r="Y12" s="21">
        <v>15672289</v>
      </c>
      <c r="Z12" s="6">
        <v>136.18</v>
      </c>
      <c r="AA12" s="28">
        <v>185098115</v>
      </c>
    </row>
    <row r="13" spans="1:27" ht="12.75">
      <c r="A13" s="5" t="s">
        <v>39</v>
      </c>
      <c r="B13" s="3"/>
      <c r="C13" s="19">
        <v>336949305</v>
      </c>
      <c r="D13" s="19"/>
      <c r="E13" s="20">
        <v>499610519</v>
      </c>
      <c r="F13" s="21">
        <v>527924139</v>
      </c>
      <c r="G13" s="21">
        <v>-5494377</v>
      </c>
      <c r="H13" s="21">
        <v>9935530</v>
      </c>
      <c r="I13" s="21">
        <v>17199937</v>
      </c>
      <c r="J13" s="21">
        <v>21641090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21641090</v>
      </c>
      <c r="X13" s="21">
        <v>20857112</v>
      </c>
      <c r="Y13" s="21">
        <v>783978</v>
      </c>
      <c r="Z13" s="6">
        <v>3.76</v>
      </c>
      <c r="AA13" s="28">
        <v>527924139</v>
      </c>
    </row>
    <row r="14" spans="1:27" ht="12.75">
      <c r="A14" s="5" t="s">
        <v>40</v>
      </c>
      <c r="B14" s="3"/>
      <c r="C14" s="22">
        <v>17122115</v>
      </c>
      <c r="D14" s="22"/>
      <c r="E14" s="23">
        <v>33489550</v>
      </c>
      <c r="F14" s="24">
        <v>35427582</v>
      </c>
      <c r="G14" s="24">
        <v>-5085</v>
      </c>
      <c r="H14" s="24">
        <v>286788</v>
      </c>
      <c r="I14" s="24">
        <v>1156379</v>
      </c>
      <c r="J14" s="24">
        <v>1438082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>
        <v>1438082</v>
      </c>
      <c r="X14" s="24"/>
      <c r="Y14" s="24">
        <v>1438082</v>
      </c>
      <c r="Z14" s="7"/>
      <c r="AA14" s="29">
        <v>35427582</v>
      </c>
    </row>
    <row r="15" spans="1:27" ht="12.75">
      <c r="A15" s="2" t="s">
        <v>41</v>
      </c>
      <c r="B15" s="8"/>
      <c r="C15" s="16">
        <f aca="true" t="shared" si="2" ref="C15:Y15">SUM(C16:C18)</f>
        <v>1593568549</v>
      </c>
      <c r="D15" s="16">
        <f>SUM(D16:D18)</f>
        <v>0</v>
      </c>
      <c r="E15" s="17">
        <f t="shared" si="2"/>
        <v>1534556833</v>
      </c>
      <c r="F15" s="18">
        <f t="shared" si="2"/>
        <v>1598009630</v>
      </c>
      <c r="G15" s="18">
        <f t="shared" si="2"/>
        <v>-2232090</v>
      </c>
      <c r="H15" s="18">
        <f t="shared" si="2"/>
        <v>111333923</v>
      </c>
      <c r="I15" s="18">
        <f t="shared" si="2"/>
        <v>152502204</v>
      </c>
      <c r="J15" s="18">
        <f t="shared" si="2"/>
        <v>261604037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261604037</v>
      </c>
      <c r="X15" s="18">
        <f t="shared" si="2"/>
        <v>214739365</v>
      </c>
      <c r="Y15" s="18">
        <f t="shared" si="2"/>
        <v>46864672</v>
      </c>
      <c r="Z15" s="4">
        <f>+IF(X15&lt;&gt;0,+(Y15/X15)*100,0)</f>
        <v>21.82397810480626</v>
      </c>
      <c r="AA15" s="30">
        <f>SUM(AA16:AA18)</f>
        <v>1598009630</v>
      </c>
    </row>
    <row r="16" spans="1:27" ht="12.75">
      <c r="A16" s="5" t="s">
        <v>42</v>
      </c>
      <c r="B16" s="3"/>
      <c r="C16" s="19">
        <v>58169188</v>
      </c>
      <c r="D16" s="19"/>
      <c r="E16" s="20">
        <v>70523557</v>
      </c>
      <c r="F16" s="21">
        <v>70809582</v>
      </c>
      <c r="G16" s="21">
        <v>183823</v>
      </c>
      <c r="H16" s="21">
        <v>2221421</v>
      </c>
      <c r="I16" s="21">
        <v>2167924</v>
      </c>
      <c r="J16" s="21">
        <v>4573168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4573168</v>
      </c>
      <c r="X16" s="21">
        <v>14294365</v>
      </c>
      <c r="Y16" s="21">
        <v>-9721197</v>
      </c>
      <c r="Z16" s="6">
        <v>-68.01</v>
      </c>
      <c r="AA16" s="28">
        <v>70809582</v>
      </c>
    </row>
    <row r="17" spans="1:27" ht="12.75">
      <c r="A17" s="5" t="s">
        <v>43</v>
      </c>
      <c r="B17" s="3"/>
      <c r="C17" s="19">
        <v>1518364433</v>
      </c>
      <c r="D17" s="19"/>
      <c r="E17" s="20">
        <v>1448117159</v>
      </c>
      <c r="F17" s="21">
        <v>1511283931</v>
      </c>
      <c r="G17" s="21">
        <v>-2430913</v>
      </c>
      <c r="H17" s="21">
        <v>109080912</v>
      </c>
      <c r="I17" s="21">
        <v>150235496</v>
      </c>
      <c r="J17" s="21">
        <v>256885495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256885495</v>
      </c>
      <c r="X17" s="21">
        <v>200445000</v>
      </c>
      <c r="Y17" s="21">
        <v>56440495</v>
      </c>
      <c r="Z17" s="6">
        <v>28.16</v>
      </c>
      <c r="AA17" s="28">
        <v>1511283931</v>
      </c>
    </row>
    <row r="18" spans="1:27" ht="12.75">
      <c r="A18" s="5" t="s">
        <v>44</v>
      </c>
      <c r="B18" s="3"/>
      <c r="C18" s="19">
        <v>17034928</v>
      </c>
      <c r="D18" s="19"/>
      <c r="E18" s="20">
        <v>15916117</v>
      </c>
      <c r="F18" s="21">
        <v>15916117</v>
      </c>
      <c r="G18" s="21">
        <v>15000</v>
      </c>
      <c r="H18" s="21">
        <v>31590</v>
      </c>
      <c r="I18" s="21">
        <v>98784</v>
      </c>
      <c r="J18" s="21">
        <v>145374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>
        <v>145374</v>
      </c>
      <c r="X18" s="21"/>
      <c r="Y18" s="21">
        <v>145374</v>
      </c>
      <c r="Z18" s="6"/>
      <c r="AA18" s="28">
        <v>15916117</v>
      </c>
    </row>
    <row r="19" spans="1:27" ht="12.75">
      <c r="A19" s="2" t="s">
        <v>45</v>
      </c>
      <c r="B19" s="8"/>
      <c r="C19" s="16">
        <f aca="true" t="shared" si="3" ref="C19:Y19">SUM(C20:C23)</f>
        <v>2669180646</v>
      </c>
      <c r="D19" s="16">
        <f>SUM(D20:D23)</f>
        <v>0</v>
      </c>
      <c r="E19" s="17">
        <f t="shared" si="3"/>
        <v>3458301016</v>
      </c>
      <c r="F19" s="18">
        <f t="shared" si="3"/>
        <v>3478055952</v>
      </c>
      <c r="G19" s="18">
        <f t="shared" si="3"/>
        <v>63118132</v>
      </c>
      <c r="H19" s="18">
        <f t="shared" si="3"/>
        <v>138188925</v>
      </c>
      <c r="I19" s="18">
        <f t="shared" si="3"/>
        <v>185085230</v>
      </c>
      <c r="J19" s="18">
        <f t="shared" si="3"/>
        <v>386392287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386392287</v>
      </c>
      <c r="X19" s="18">
        <f t="shared" si="3"/>
        <v>347012038</v>
      </c>
      <c r="Y19" s="18">
        <f t="shared" si="3"/>
        <v>39380249</v>
      </c>
      <c r="Z19" s="4">
        <f>+IF(X19&lt;&gt;0,+(Y19/X19)*100,0)</f>
        <v>11.348381233967451</v>
      </c>
      <c r="AA19" s="30">
        <f>SUM(AA20:AA23)</f>
        <v>3478055952</v>
      </c>
    </row>
    <row r="20" spans="1:27" ht="12.75">
      <c r="A20" s="5" t="s">
        <v>46</v>
      </c>
      <c r="B20" s="3"/>
      <c r="C20" s="19">
        <v>1016911220</v>
      </c>
      <c r="D20" s="19"/>
      <c r="E20" s="20">
        <v>1536811700</v>
      </c>
      <c r="F20" s="21">
        <v>1541511200</v>
      </c>
      <c r="G20" s="21">
        <v>26845244</v>
      </c>
      <c r="H20" s="21">
        <v>62151358</v>
      </c>
      <c r="I20" s="21">
        <v>63196888</v>
      </c>
      <c r="J20" s="21">
        <v>152193490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152193490</v>
      </c>
      <c r="X20" s="21">
        <v>183951000</v>
      </c>
      <c r="Y20" s="21">
        <v>-31757510</v>
      </c>
      <c r="Z20" s="6">
        <v>-17.26</v>
      </c>
      <c r="AA20" s="28">
        <v>1541511200</v>
      </c>
    </row>
    <row r="21" spans="1:27" ht="12.75">
      <c r="A21" s="5" t="s">
        <v>47</v>
      </c>
      <c r="B21" s="3"/>
      <c r="C21" s="19">
        <v>719005228</v>
      </c>
      <c r="D21" s="19"/>
      <c r="E21" s="20">
        <v>883224600</v>
      </c>
      <c r="F21" s="21">
        <v>883224600</v>
      </c>
      <c r="G21" s="21">
        <v>20231927</v>
      </c>
      <c r="H21" s="21">
        <v>37689902</v>
      </c>
      <c r="I21" s="21">
        <v>50916209</v>
      </c>
      <c r="J21" s="21">
        <v>108838038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108838038</v>
      </c>
      <c r="X21" s="21">
        <v>50780000</v>
      </c>
      <c r="Y21" s="21">
        <v>58058038</v>
      </c>
      <c r="Z21" s="6">
        <v>114.33</v>
      </c>
      <c r="AA21" s="28">
        <v>883224600</v>
      </c>
    </row>
    <row r="22" spans="1:27" ht="12.75">
      <c r="A22" s="5" t="s">
        <v>48</v>
      </c>
      <c r="B22" s="3"/>
      <c r="C22" s="22">
        <v>680773207</v>
      </c>
      <c r="D22" s="22"/>
      <c r="E22" s="23">
        <v>800774213</v>
      </c>
      <c r="F22" s="24">
        <v>810926750</v>
      </c>
      <c r="G22" s="24">
        <v>16040961</v>
      </c>
      <c r="H22" s="24">
        <v>33708814</v>
      </c>
      <c r="I22" s="24">
        <v>56863483</v>
      </c>
      <c r="J22" s="24">
        <v>106613258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106613258</v>
      </c>
      <c r="X22" s="24">
        <v>87381038</v>
      </c>
      <c r="Y22" s="24">
        <v>19232220</v>
      </c>
      <c r="Z22" s="7">
        <v>22.01</v>
      </c>
      <c r="AA22" s="29">
        <v>810926750</v>
      </c>
    </row>
    <row r="23" spans="1:27" ht="12.75">
      <c r="A23" s="5" t="s">
        <v>49</v>
      </c>
      <c r="B23" s="3"/>
      <c r="C23" s="19">
        <v>252490991</v>
      </c>
      <c r="D23" s="19"/>
      <c r="E23" s="20">
        <v>237490503</v>
      </c>
      <c r="F23" s="21">
        <v>242393402</v>
      </c>
      <c r="G23" s="21"/>
      <c r="H23" s="21">
        <v>4638851</v>
      </c>
      <c r="I23" s="21">
        <v>14108650</v>
      </c>
      <c r="J23" s="21">
        <v>18747501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18747501</v>
      </c>
      <c r="X23" s="21">
        <v>24900000</v>
      </c>
      <c r="Y23" s="21">
        <v>-6152499</v>
      </c>
      <c r="Z23" s="6">
        <v>-24.71</v>
      </c>
      <c r="AA23" s="28">
        <v>242393402</v>
      </c>
    </row>
    <row r="24" spans="1:27" ht="12.75">
      <c r="A24" s="2" t="s">
        <v>50</v>
      </c>
      <c r="B24" s="8"/>
      <c r="C24" s="16">
        <v>380806315</v>
      </c>
      <c r="D24" s="16"/>
      <c r="E24" s="17">
        <v>272979639</v>
      </c>
      <c r="F24" s="18">
        <v>272979639</v>
      </c>
      <c r="G24" s="18">
        <v>439161</v>
      </c>
      <c r="H24" s="18">
        <v>29440733</v>
      </c>
      <c r="I24" s="18">
        <v>47350746</v>
      </c>
      <c r="J24" s="18">
        <v>77230640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>
        <v>77230640</v>
      </c>
      <c r="X24" s="18">
        <v>146990942</v>
      </c>
      <c r="Y24" s="18">
        <v>-69760302</v>
      </c>
      <c r="Z24" s="4">
        <v>-47.46</v>
      </c>
      <c r="AA24" s="30">
        <v>272979639</v>
      </c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5934285685</v>
      </c>
      <c r="D25" s="51">
        <f>+D5+D9+D15+D19+D24</f>
        <v>0</v>
      </c>
      <c r="E25" s="52">
        <f t="shared" si="4"/>
        <v>6774256156</v>
      </c>
      <c r="F25" s="53">
        <f t="shared" si="4"/>
        <v>6904723801</v>
      </c>
      <c r="G25" s="53">
        <f t="shared" si="4"/>
        <v>63676112</v>
      </c>
      <c r="H25" s="53">
        <f t="shared" si="4"/>
        <v>324697367</v>
      </c>
      <c r="I25" s="53">
        <f t="shared" si="4"/>
        <v>454219857</v>
      </c>
      <c r="J25" s="53">
        <f t="shared" si="4"/>
        <v>842593336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842593336</v>
      </c>
      <c r="X25" s="53">
        <f t="shared" si="4"/>
        <v>798190181</v>
      </c>
      <c r="Y25" s="53">
        <f t="shared" si="4"/>
        <v>44403155</v>
      </c>
      <c r="Z25" s="54">
        <f>+IF(X25&lt;&gt;0,+(Y25/X25)*100,0)</f>
        <v>5.56297935717152</v>
      </c>
      <c r="AA25" s="55">
        <f>+AA5+AA9+AA15+AA19+AA24</f>
        <v>6904723801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2030362485</v>
      </c>
      <c r="D28" s="19"/>
      <c r="E28" s="20">
        <v>2079121609</v>
      </c>
      <c r="F28" s="21">
        <v>2079121609</v>
      </c>
      <c r="G28" s="21">
        <v>5905434</v>
      </c>
      <c r="H28" s="21">
        <v>127377187</v>
      </c>
      <c r="I28" s="21">
        <v>187438290</v>
      </c>
      <c r="J28" s="21">
        <v>320720911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320720911</v>
      </c>
      <c r="X28" s="21">
        <v>228734600</v>
      </c>
      <c r="Y28" s="21">
        <v>91986311</v>
      </c>
      <c r="Z28" s="6">
        <v>40.22</v>
      </c>
      <c r="AA28" s="19">
        <v>2079121609</v>
      </c>
    </row>
    <row r="29" spans="1:27" ht="12.75">
      <c r="A29" s="57" t="s">
        <v>55</v>
      </c>
      <c r="B29" s="3"/>
      <c r="C29" s="19">
        <v>156729196</v>
      </c>
      <c r="D29" s="19"/>
      <c r="E29" s="20">
        <v>97918489</v>
      </c>
      <c r="F29" s="21">
        <v>107355616</v>
      </c>
      <c r="G29" s="21">
        <v>490278</v>
      </c>
      <c r="H29" s="21">
        <v>379074</v>
      </c>
      <c r="I29" s="21">
        <v>5842274</v>
      </c>
      <c r="J29" s="21">
        <v>6711626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6711626</v>
      </c>
      <c r="X29" s="21">
        <v>2800000</v>
      </c>
      <c r="Y29" s="21">
        <v>3911626</v>
      </c>
      <c r="Z29" s="6">
        <v>139.7</v>
      </c>
      <c r="AA29" s="28">
        <v>107355616</v>
      </c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>
        <v>332969</v>
      </c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2187424650</v>
      </c>
      <c r="D32" s="25">
        <f>SUM(D28:D31)</f>
        <v>0</v>
      </c>
      <c r="E32" s="26">
        <f t="shared" si="5"/>
        <v>2177040098</v>
      </c>
      <c r="F32" s="27">
        <f t="shared" si="5"/>
        <v>2186477225</v>
      </c>
      <c r="G32" s="27">
        <f t="shared" si="5"/>
        <v>6395712</v>
      </c>
      <c r="H32" s="27">
        <f t="shared" si="5"/>
        <v>127756261</v>
      </c>
      <c r="I32" s="27">
        <f t="shared" si="5"/>
        <v>193280564</v>
      </c>
      <c r="J32" s="27">
        <f t="shared" si="5"/>
        <v>327432537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327432537</v>
      </c>
      <c r="X32" s="27">
        <f t="shared" si="5"/>
        <v>231534600</v>
      </c>
      <c r="Y32" s="27">
        <f t="shared" si="5"/>
        <v>95897937</v>
      </c>
      <c r="Z32" s="13">
        <f>+IF(X32&lt;&gt;0,+(Y32/X32)*100,0)</f>
        <v>41.41840441990096</v>
      </c>
      <c r="AA32" s="31">
        <f>SUM(AA28:AA31)</f>
        <v>2186477225</v>
      </c>
    </row>
    <row r="33" spans="1:27" ht="12.75">
      <c r="A33" s="60" t="s">
        <v>59</v>
      </c>
      <c r="B33" s="3" t="s">
        <v>60</v>
      </c>
      <c r="C33" s="19">
        <v>125633878</v>
      </c>
      <c r="D33" s="19"/>
      <c r="E33" s="20">
        <v>87800000</v>
      </c>
      <c r="F33" s="21">
        <v>87800000</v>
      </c>
      <c r="G33" s="21">
        <v>3204375</v>
      </c>
      <c r="H33" s="21">
        <v>6101037</v>
      </c>
      <c r="I33" s="21">
        <v>7959794</v>
      </c>
      <c r="J33" s="21">
        <v>17265206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17265206</v>
      </c>
      <c r="X33" s="21">
        <v>16020000</v>
      </c>
      <c r="Y33" s="21">
        <v>1245206</v>
      </c>
      <c r="Z33" s="6">
        <v>7.77</v>
      </c>
      <c r="AA33" s="28">
        <v>87800000</v>
      </c>
    </row>
    <row r="34" spans="1:27" ht="12.75">
      <c r="A34" s="60" t="s">
        <v>61</v>
      </c>
      <c r="B34" s="3" t="s">
        <v>62</v>
      </c>
      <c r="C34" s="19">
        <v>2441422621</v>
      </c>
      <c r="D34" s="19"/>
      <c r="E34" s="20">
        <v>2988696192</v>
      </c>
      <c r="F34" s="21">
        <v>3065340765</v>
      </c>
      <c r="G34" s="21">
        <v>44097004</v>
      </c>
      <c r="H34" s="21">
        <v>133689435</v>
      </c>
      <c r="I34" s="21">
        <v>166350262</v>
      </c>
      <c r="J34" s="21">
        <v>344136701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344136701</v>
      </c>
      <c r="X34" s="21">
        <v>326591352</v>
      </c>
      <c r="Y34" s="21">
        <v>17545349</v>
      </c>
      <c r="Z34" s="6">
        <v>5.37</v>
      </c>
      <c r="AA34" s="28">
        <v>3065340765</v>
      </c>
    </row>
    <row r="35" spans="1:27" ht="12.75">
      <c r="A35" s="60" t="s">
        <v>63</v>
      </c>
      <c r="B35" s="3"/>
      <c r="C35" s="19">
        <v>1179804522</v>
      </c>
      <c r="D35" s="19"/>
      <c r="E35" s="20">
        <v>1520719867</v>
      </c>
      <c r="F35" s="21">
        <v>1565105812</v>
      </c>
      <c r="G35" s="21">
        <v>9979022</v>
      </c>
      <c r="H35" s="21">
        <v>57150635</v>
      </c>
      <c r="I35" s="21">
        <v>86629237</v>
      </c>
      <c r="J35" s="21">
        <v>153758894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153758894</v>
      </c>
      <c r="X35" s="21">
        <v>224044229</v>
      </c>
      <c r="Y35" s="21">
        <v>-70285335</v>
      </c>
      <c r="Z35" s="6">
        <v>-31.37</v>
      </c>
      <c r="AA35" s="28">
        <v>1565105812</v>
      </c>
    </row>
    <row r="36" spans="1:27" ht="12.75">
      <c r="A36" s="61" t="s">
        <v>64</v>
      </c>
      <c r="B36" s="10"/>
      <c r="C36" s="62">
        <f aca="true" t="shared" si="6" ref="C36:Y36">SUM(C32:C35)</f>
        <v>5934285671</v>
      </c>
      <c r="D36" s="62">
        <f>SUM(D32:D35)</f>
        <v>0</v>
      </c>
      <c r="E36" s="63">
        <f t="shared" si="6"/>
        <v>6774256157</v>
      </c>
      <c r="F36" s="64">
        <f t="shared" si="6"/>
        <v>6904723802</v>
      </c>
      <c r="G36" s="64">
        <f t="shared" si="6"/>
        <v>63676113</v>
      </c>
      <c r="H36" s="64">
        <f t="shared" si="6"/>
        <v>324697368</v>
      </c>
      <c r="I36" s="64">
        <f t="shared" si="6"/>
        <v>454219857</v>
      </c>
      <c r="J36" s="64">
        <f t="shared" si="6"/>
        <v>842593338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842593338</v>
      </c>
      <c r="X36" s="64">
        <f t="shared" si="6"/>
        <v>798190181</v>
      </c>
      <c r="Y36" s="64">
        <f t="shared" si="6"/>
        <v>44403157</v>
      </c>
      <c r="Z36" s="65">
        <f>+IF(X36&lt;&gt;0,+(Y36/X36)*100,0)</f>
        <v>5.562979607738372</v>
      </c>
      <c r="AA36" s="66">
        <f>SUM(AA32:AA35)</f>
        <v>6904723802</v>
      </c>
    </row>
    <row r="37" spans="1:27" ht="12.75">
      <c r="A37" s="14" t="s">
        <v>96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29187850</v>
      </c>
      <c r="F5" s="18">
        <f t="shared" si="0"/>
        <v>32569028</v>
      </c>
      <c r="G5" s="18">
        <f t="shared" si="0"/>
        <v>0</v>
      </c>
      <c r="H5" s="18">
        <f t="shared" si="0"/>
        <v>1011921</v>
      </c>
      <c r="I5" s="18">
        <f t="shared" si="0"/>
        <v>1433278</v>
      </c>
      <c r="J5" s="18">
        <f t="shared" si="0"/>
        <v>2445199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2445199</v>
      </c>
      <c r="X5" s="18">
        <f t="shared" si="0"/>
        <v>3928182</v>
      </c>
      <c r="Y5" s="18">
        <f t="shared" si="0"/>
        <v>-1482983</v>
      </c>
      <c r="Z5" s="4">
        <f>+IF(X5&lt;&gt;0,+(Y5/X5)*100,0)</f>
        <v>-37.75240047431611</v>
      </c>
      <c r="AA5" s="16">
        <f>SUM(AA6:AA8)</f>
        <v>32569028</v>
      </c>
    </row>
    <row r="6" spans="1:27" ht="12.75">
      <c r="A6" s="5" t="s">
        <v>32</v>
      </c>
      <c r="B6" s="3"/>
      <c r="C6" s="19"/>
      <c r="D6" s="19"/>
      <c r="E6" s="20">
        <v>35000</v>
      </c>
      <c r="F6" s="21">
        <v>35000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4200</v>
      </c>
      <c r="Y6" s="21">
        <v>-4200</v>
      </c>
      <c r="Z6" s="6">
        <v>-100</v>
      </c>
      <c r="AA6" s="28">
        <v>35000</v>
      </c>
    </row>
    <row r="7" spans="1:27" ht="12.75">
      <c r="A7" s="5" t="s">
        <v>33</v>
      </c>
      <c r="B7" s="3"/>
      <c r="C7" s="22"/>
      <c r="D7" s="22"/>
      <c r="E7" s="23">
        <v>879850</v>
      </c>
      <c r="F7" s="24">
        <v>879850</v>
      </c>
      <c r="G7" s="24"/>
      <c r="H7" s="24">
        <v>25877</v>
      </c>
      <c r="I7" s="24">
        <v>38460</v>
      </c>
      <c r="J7" s="24">
        <v>64337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64337</v>
      </c>
      <c r="X7" s="24">
        <v>105582</v>
      </c>
      <c r="Y7" s="24">
        <v>-41245</v>
      </c>
      <c r="Z7" s="7">
        <v>-39.06</v>
      </c>
      <c r="AA7" s="29">
        <v>879850</v>
      </c>
    </row>
    <row r="8" spans="1:27" ht="12.75">
      <c r="A8" s="5" t="s">
        <v>34</v>
      </c>
      <c r="B8" s="3"/>
      <c r="C8" s="19"/>
      <c r="D8" s="19"/>
      <c r="E8" s="20">
        <v>28273000</v>
      </c>
      <c r="F8" s="21">
        <v>31654178</v>
      </c>
      <c r="G8" s="21"/>
      <c r="H8" s="21">
        <v>986044</v>
      </c>
      <c r="I8" s="21">
        <v>1394818</v>
      </c>
      <c r="J8" s="21">
        <v>2380862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2380862</v>
      </c>
      <c r="X8" s="21">
        <v>3818400</v>
      </c>
      <c r="Y8" s="21">
        <v>-1437538</v>
      </c>
      <c r="Z8" s="6">
        <v>-37.65</v>
      </c>
      <c r="AA8" s="28">
        <v>31654178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56090370</v>
      </c>
      <c r="F9" s="18">
        <f t="shared" si="1"/>
        <v>83627215</v>
      </c>
      <c r="G9" s="18">
        <f t="shared" si="1"/>
        <v>57000</v>
      </c>
      <c r="H9" s="18">
        <f t="shared" si="1"/>
        <v>72229</v>
      </c>
      <c r="I9" s="18">
        <f t="shared" si="1"/>
        <v>737530</v>
      </c>
      <c r="J9" s="18">
        <f t="shared" si="1"/>
        <v>866759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866759</v>
      </c>
      <c r="X9" s="18">
        <f t="shared" si="1"/>
        <v>6672404</v>
      </c>
      <c r="Y9" s="18">
        <f t="shared" si="1"/>
        <v>-5805645</v>
      </c>
      <c r="Z9" s="4">
        <f>+IF(X9&lt;&gt;0,+(Y9/X9)*100,0)</f>
        <v>-87.00979437096434</v>
      </c>
      <c r="AA9" s="30">
        <f>SUM(AA10:AA14)</f>
        <v>83627215</v>
      </c>
    </row>
    <row r="10" spans="1:27" ht="12.75">
      <c r="A10" s="5" t="s">
        <v>36</v>
      </c>
      <c r="B10" s="3"/>
      <c r="C10" s="19"/>
      <c r="D10" s="19"/>
      <c r="E10" s="20">
        <v>2917000</v>
      </c>
      <c r="F10" s="21">
        <v>17706572</v>
      </c>
      <c r="G10" s="21"/>
      <c r="H10" s="21">
        <v>4790</v>
      </c>
      <c r="I10" s="21">
        <v>295915</v>
      </c>
      <c r="J10" s="21">
        <v>300705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300705</v>
      </c>
      <c r="X10" s="21">
        <v>350040</v>
      </c>
      <c r="Y10" s="21">
        <v>-49335</v>
      </c>
      <c r="Z10" s="6">
        <v>-14.09</v>
      </c>
      <c r="AA10" s="28">
        <v>17706572</v>
      </c>
    </row>
    <row r="11" spans="1:27" ht="12.75">
      <c r="A11" s="5" t="s">
        <v>37</v>
      </c>
      <c r="B11" s="3"/>
      <c r="C11" s="19"/>
      <c r="D11" s="19"/>
      <c r="E11" s="20">
        <v>12713370</v>
      </c>
      <c r="F11" s="21">
        <v>13425056</v>
      </c>
      <c r="G11" s="21"/>
      <c r="H11" s="21">
        <v>42000</v>
      </c>
      <c r="I11" s="21">
        <v>326656</v>
      </c>
      <c r="J11" s="21">
        <v>368656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368656</v>
      </c>
      <c r="X11" s="21">
        <v>1467164</v>
      </c>
      <c r="Y11" s="21">
        <v>-1098508</v>
      </c>
      <c r="Z11" s="6">
        <v>-74.87</v>
      </c>
      <c r="AA11" s="28">
        <v>13425056</v>
      </c>
    </row>
    <row r="12" spans="1:27" ht="12.75">
      <c r="A12" s="5" t="s">
        <v>38</v>
      </c>
      <c r="B12" s="3"/>
      <c r="C12" s="19"/>
      <c r="D12" s="19"/>
      <c r="E12" s="20">
        <v>2900000</v>
      </c>
      <c r="F12" s="21">
        <v>8916694</v>
      </c>
      <c r="G12" s="21"/>
      <c r="H12" s="21"/>
      <c r="I12" s="21">
        <v>15203</v>
      </c>
      <c r="J12" s="21">
        <v>15203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15203</v>
      </c>
      <c r="X12" s="21">
        <v>348000</v>
      </c>
      <c r="Y12" s="21">
        <v>-332797</v>
      </c>
      <c r="Z12" s="6">
        <v>-95.63</v>
      </c>
      <c r="AA12" s="28">
        <v>8916694</v>
      </c>
    </row>
    <row r="13" spans="1:27" ht="12.75">
      <c r="A13" s="5" t="s">
        <v>39</v>
      </c>
      <c r="B13" s="3"/>
      <c r="C13" s="19"/>
      <c r="D13" s="19"/>
      <c r="E13" s="20">
        <v>37560000</v>
      </c>
      <c r="F13" s="21">
        <v>43578893</v>
      </c>
      <c r="G13" s="21">
        <v>57000</v>
      </c>
      <c r="H13" s="21">
        <v>25439</v>
      </c>
      <c r="I13" s="21">
        <v>99756</v>
      </c>
      <c r="J13" s="21">
        <v>182195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182195</v>
      </c>
      <c r="X13" s="21">
        <v>4507200</v>
      </c>
      <c r="Y13" s="21">
        <v>-4325005</v>
      </c>
      <c r="Z13" s="6">
        <v>-95.96</v>
      </c>
      <c r="AA13" s="28">
        <v>43578893</v>
      </c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52637683</v>
      </c>
      <c r="F15" s="18">
        <f t="shared" si="2"/>
        <v>59458913</v>
      </c>
      <c r="G15" s="18">
        <f t="shared" si="2"/>
        <v>0</v>
      </c>
      <c r="H15" s="18">
        <f t="shared" si="2"/>
        <v>1080407</v>
      </c>
      <c r="I15" s="18">
        <f t="shared" si="2"/>
        <v>464933</v>
      </c>
      <c r="J15" s="18">
        <f t="shared" si="2"/>
        <v>1545340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1545340</v>
      </c>
      <c r="X15" s="18">
        <f t="shared" si="2"/>
        <v>6348231</v>
      </c>
      <c r="Y15" s="18">
        <f t="shared" si="2"/>
        <v>-4802891</v>
      </c>
      <c r="Z15" s="4">
        <f>+IF(X15&lt;&gt;0,+(Y15/X15)*100,0)</f>
        <v>-75.65715551308702</v>
      </c>
      <c r="AA15" s="30">
        <f>SUM(AA16:AA18)</f>
        <v>59458913</v>
      </c>
    </row>
    <row r="16" spans="1:27" ht="12.75">
      <c r="A16" s="5" t="s">
        <v>42</v>
      </c>
      <c r="B16" s="3"/>
      <c r="C16" s="19"/>
      <c r="D16" s="19"/>
      <c r="E16" s="20">
        <v>3076749</v>
      </c>
      <c r="F16" s="21">
        <v>4182732</v>
      </c>
      <c r="G16" s="21"/>
      <c r="H16" s="21">
        <v>28772</v>
      </c>
      <c r="I16" s="21">
        <v>43834</v>
      </c>
      <c r="J16" s="21">
        <v>72606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72606</v>
      </c>
      <c r="X16" s="21">
        <v>321600</v>
      </c>
      <c r="Y16" s="21">
        <v>-248994</v>
      </c>
      <c r="Z16" s="6">
        <v>-77.42</v>
      </c>
      <c r="AA16" s="28">
        <v>4182732</v>
      </c>
    </row>
    <row r="17" spans="1:27" ht="12.75">
      <c r="A17" s="5" t="s">
        <v>43</v>
      </c>
      <c r="B17" s="3"/>
      <c r="C17" s="19"/>
      <c r="D17" s="19"/>
      <c r="E17" s="20">
        <v>48080934</v>
      </c>
      <c r="F17" s="21">
        <v>53796181</v>
      </c>
      <c r="G17" s="21"/>
      <c r="H17" s="21">
        <v>1051635</v>
      </c>
      <c r="I17" s="21">
        <v>419783</v>
      </c>
      <c r="J17" s="21">
        <v>1471418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1471418</v>
      </c>
      <c r="X17" s="21">
        <v>5900631</v>
      </c>
      <c r="Y17" s="21">
        <v>-4429213</v>
      </c>
      <c r="Z17" s="6">
        <v>-75.06</v>
      </c>
      <c r="AA17" s="28">
        <v>53796181</v>
      </c>
    </row>
    <row r="18" spans="1:27" ht="12.75">
      <c r="A18" s="5" t="s">
        <v>44</v>
      </c>
      <c r="B18" s="3"/>
      <c r="C18" s="19"/>
      <c r="D18" s="19"/>
      <c r="E18" s="20">
        <v>1480000</v>
      </c>
      <c r="F18" s="21">
        <v>1480000</v>
      </c>
      <c r="G18" s="21"/>
      <c r="H18" s="21"/>
      <c r="I18" s="21">
        <v>1316</v>
      </c>
      <c r="J18" s="21">
        <v>1316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>
        <v>1316</v>
      </c>
      <c r="X18" s="21">
        <v>126000</v>
      </c>
      <c r="Y18" s="21">
        <v>-124684</v>
      </c>
      <c r="Z18" s="6">
        <v>-98.96</v>
      </c>
      <c r="AA18" s="28">
        <v>1480000</v>
      </c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325875810</v>
      </c>
      <c r="F19" s="18">
        <f t="shared" si="3"/>
        <v>363544887</v>
      </c>
      <c r="G19" s="18">
        <f t="shared" si="3"/>
        <v>8989</v>
      </c>
      <c r="H19" s="18">
        <f t="shared" si="3"/>
        <v>6393111</v>
      </c>
      <c r="I19" s="18">
        <f t="shared" si="3"/>
        <v>18054985</v>
      </c>
      <c r="J19" s="18">
        <f t="shared" si="3"/>
        <v>24457085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24457085</v>
      </c>
      <c r="X19" s="18">
        <f t="shared" si="3"/>
        <v>39105097</v>
      </c>
      <c r="Y19" s="18">
        <f t="shared" si="3"/>
        <v>-14648012</v>
      </c>
      <c r="Z19" s="4">
        <f>+IF(X19&lt;&gt;0,+(Y19/X19)*100,0)</f>
        <v>-37.45806333123276</v>
      </c>
      <c r="AA19" s="30">
        <f>SUM(AA20:AA23)</f>
        <v>363544887</v>
      </c>
    </row>
    <row r="20" spans="1:27" ht="12.75">
      <c r="A20" s="5" t="s">
        <v>46</v>
      </c>
      <c r="B20" s="3"/>
      <c r="C20" s="19"/>
      <c r="D20" s="19"/>
      <c r="E20" s="20">
        <v>49590000</v>
      </c>
      <c r="F20" s="21">
        <v>63374541</v>
      </c>
      <c r="G20" s="21">
        <v>8989</v>
      </c>
      <c r="H20" s="21">
        <v>21331</v>
      </c>
      <c r="I20" s="21">
        <v>159070</v>
      </c>
      <c r="J20" s="21">
        <v>189390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189390</v>
      </c>
      <c r="X20" s="21">
        <v>5950800</v>
      </c>
      <c r="Y20" s="21">
        <v>-5761410</v>
      </c>
      <c r="Z20" s="6">
        <v>-96.82</v>
      </c>
      <c r="AA20" s="28">
        <v>63374541</v>
      </c>
    </row>
    <row r="21" spans="1:27" ht="12.75">
      <c r="A21" s="5" t="s">
        <v>47</v>
      </c>
      <c r="B21" s="3"/>
      <c r="C21" s="19"/>
      <c r="D21" s="19"/>
      <c r="E21" s="20">
        <v>59719000</v>
      </c>
      <c r="F21" s="21">
        <v>66966069</v>
      </c>
      <c r="G21" s="21"/>
      <c r="H21" s="21">
        <v>3286754</v>
      </c>
      <c r="I21" s="21">
        <v>2690425</v>
      </c>
      <c r="J21" s="21">
        <v>5977179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5977179</v>
      </c>
      <c r="X21" s="21">
        <v>7166280</v>
      </c>
      <c r="Y21" s="21">
        <v>-1189101</v>
      </c>
      <c r="Z21" s="6">
        <v>-16.59</v>
      </c>
      <c r="AA21" s="28">
        <v>66966069</v>
      </c>
    </row>
    <row r="22" spans="1:27" ht="12.75">
      <c r="A22" s="5" t="s">
        <v>48</v>
      </c>
      <c r="B22" s="3"/>
      <c r="C22" s="22"/>
      <c r="D22" s="22"/>
      <c r="E22" s="23">
        <v>200566810</v>
      </c>
      <c r="F22" s="24">
        <v>208269277</v>
      </c>
      <c r="G22" s="24"/>
      <c r="H22" s="24">
        <v>3085026</v>
      </c>
      <c r="I22" s="24">
        <v>15121990</v>
      </c>
      <c r="J22" s="24">
        <v>18207016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18207016</v>
      </c>
      <c r="X22" s="24">
        <v>24068017</v>
      </c>
      <c r="Y22" s="24">
        <v>-5861001</v>
      </c>
      <c r="Z22" s="7">
        <v>-24.35</v>
      </c>
      <c r="AA22" s="29">
        <v>208269277</v>
      </c>
    </row>
    <row r="23" spans="1:27" ht="12.75">
      <c r="A23" s="5" t="s">
        <v>49</v>
      </c>
      <c r="B23" s="3"/>
      <c r="C23" s="19"/>
      <c r="D23" s="19"/>
      <c r="E23" s="20">
        <v>16000000</v>
      </c>
      <c r="F23" s="21">
        <v>24935000</v>
      </c>
      <c r="G23" s="21"/>
      <c r="H23" s="21"/>
      <c r="I23" s="21">
        <v>83500</v>
      </c>
      <c r="J23" s="21">
        <v>83500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83500</v>
      </c>
      <c r="X23" s="21">
        <v>1920000</v>
      </c>
      <c r="Y23" s="21">
        <v>-1836500</v>
      </c>
      <c r="Z23" s="6">
        <v>-95.65</v>
      </c>
      <c r="AA23" s="28">
        <v>24935000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463791713</v>
      </c>
      <c r="F25" s="53">
        <f t="shared" si="4"/>
        <v>539200043</v>
      </c>
      <c r="G25" s="53">
        <f t="shared" si="4"/>
        <v>65989</v>
      </c>
      <c r="H25" s="53">
        <f t="shared" si="4"/>
        <v>8557668</v>
      </c>
      <c r="I25" s="53">
        <f t="shared" si="4"/>
        <v>20690726</v>
      </c>
      <c r="J25" s="53">
        <f t="shared" si="4"/>
        <v>29314383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29314383</v>
      </c>
      <c r="X25" s="53">
        <f t="shared" si="4"/>
        <v>56053914</v>
      </c>
      <c r="Y25" s="53">
        <f t="shared" si="4"/>
        <v>-26739531</v>
      </c>
      <c r="Z25" s="54">
        <f>+IF(X25&lt;&gt;0,+(Y25/X25)*100,0)</f>
        <v>-47.70323620933946</v>
      </c>
      <c r="AA25" s="55">
        <f>+AA5+AA9+AA15+AA19+AA24</f>
        <v>539200043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80106000</v>
      </c>
      <c r="F28" s="21">
        <v>80106000</v>
      </c>
      <c r="G28" s="21"/>
      <c r="H28" s="21">
        <v>6308429</v>
      </c>
      <c r="I28" s="21">
        <v>15225349</v>
      </c>
      <c r="J28" s="21">
        <v>21533778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21533778</v>
      </c>
      <c r="X28" s="21">
        <v>10000000</v>
      </c>
      <c r="Y28" s="21">
        <v>11533778</v>
      </c>
      <c r="Z28" s="6">
        <v>115.34</v>
      </c>
      <c r="AA28" s="19">
        <v>80106000</v>
      </c>
    </row>
    <row r="29" spans="1:27" ht="12.75">
      <c r="A29" s="57" t="s">
        <v>55</v>
      </c>
      <c r="B29" s="3"/>
      <c r="C29" s="19"/>
      <c r="D29" s="19"/>
      <c r="E29" s="20">
        <v>36430000</v>
      </c>
      <c r="F29" s="21">
        <v>36430000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>
        <v>5000000</v>
      </c>
      <c r="Y29" s="21">
        <v>-5000000</v>
      </c>
      <c r="Z29" s="6">
        <v>-100</v>
      </c>
      <c r="AA29" s="28">
        <v>36430000</v>
      </c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116536000</v>
      </c>
      <c r="F32" s="27">
        <f t="shared" si="5"/>
        <v>116536000</v>
      </c>
      <c r="G32" s="27">
        <f t="shared" si="5"/>
        <v>0</v>
      </c>
      <c r="H32" s="27">
        <f t="shared" si="5"/>
        <v>6308429</v>
      </c>
      <c r="I32" s="27">
        <f t="shared" si="5"/>
        <v>15225349</v>
      </c>
      <c r="J32" s="27">
        <f t="shared" si="5"/>
        <v>21533778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21533778</v>
      </c>
      <c r="X32" s="27">
        <f t="shared" si="5"/>
        <v>15000000</v>
      </c>
      <c r="Y32" s="27">
        <f t="shared" si="5"/>
        <v>6533778</v>
      </c>
      <c r="Z32" s="13">
        <f>+IF(X32&lt;&gt;0,+(Y32/X32)*100,0)</f>
        <v>43.55852</v>
      </c>
      <c r="AA32" s="31">
        <f>SUM(AA28:AA31)</f>
        <v>116536000</v>
      </c>
    </row>
    <row r="33" spans="1:27" ht="12.75">
      <c r="A33" s="60" t="s">
        <v>59</v>
      </c>
      <c r="B33" s="3" t="s">
        <v>60</v>
      </c>
      <c r="C33" s="19"/>
      <c r="D33" s="19"/>
      <c r="E33" s="20">
        <v>11024320</v>
      </c>
      <c r="F33" s="21">
        <v>11024320</v>
      </c>
      <c r="G33" s="21">
        <v>8989</v>
      </c>
      <c r="H33" s="21">
        <v>1114966</v>
      </c>
      <c r="I33" s="21">
        <v>2701987</v>
      </c>
      <c r="J33" s="21">
        <v>3825942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3825942</v>
      </c>
      <c r="X33" s="21">
        <v>1600000</v>
      </c>
      <c r="Y33" s="21">
        <v>2225942</v>
      </c>
      <c r="Z33" s="6">
        <v>139.12</v>
      </c>
      <c r="AA33" s="28">
        <v>11024320</v>
      </c>
    </row>
    <row r="34" spans="1:27" ht="12.75">
      <c r="A34" s="60" t="s">
        <v>61</v>
      </c>
      <c r="B34" s="3" t="s">
        <v>62</v>
      </c>
      <c r="C34" s="19"/>
      <c r="D34" s="19"/>
      <c r="E34" s="20">
        <v>161000000</v>
      </c>
      <c r="F34" s="21">
        <v>161000000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>
        <v>161000000</v>
      </c>
    </row>
    <row r="35" spans="1:27" ht="12.75">
      <c r="A35" s="60" t="s">
        <v>63</v>
      </c>
      <c r="B35" s="3"/>
      <c r="C35" s="19"/>
      <c r="D35" s="19"/>
      <c r="E35" s="20">
        <v>175231393</v>
      </c>
      <c r="F35" s="21">
        <v>250639723</v>
      </c>
      <c r="G35" s="21">
        <v>57000</v>
      </c>
      <c r="H35" s="21">
        <v>1134273</v>
      </c>
      <c r="I35" s="21">
        <v>2763392</v>
      </c>
      <c r="J35" s="21">
        <v>3954665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3954665</v>
      </c>
      <c r="X35" s="21">
        <v>39453914</v>
      </c>
      <c r="Y35" s="21">
        <v>-35499249</v>
      </c>
      <c r="Z35" s="6">
        <v>-89.98</v>
      </c>
      <c r="AA35" s="28">
        <v>250639723</v>
      </c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463791713</v>
      </c>
      <c r="F36" s="64">
        <f t="shared" si="6"/>
        <v>539200043</v>
      </c>
      <c r="G36" s="64">
        <f t="shared" si="6"/>
        <v>65989</v>
      </c>
      <c r="H36" s="64">
        <f t="shared" si="6"/>
        <v>8557668</v>
      </c>
      <c r="I36" s="64">
        <f t="shared" si="6"/>
        <v>20690728</v>
      </c>
      <c r="J36" s="64">
        <f t="shared" si="6"/>
        <v>29314385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29314385</v>
      </c>
      <c r="X36" s="64">
        <f t="shared" si="6"/>
        <v>56053914</v>
      </c>
      <c r="Y36" s="64">
        <f t="shared" si="6"/>
        <v>-26739529</v>
      </c>
      <c r="Z36" s="65">
        <f>+IF(X36&lt;&gt;0,+(Y36/X36)*100,0)</f>
        <v>-47.70323264134597</v>
      </c>
      <c r="AA36" s="66">
        <f>SUM(AA32:AA35)</f>
        <v>539200043</v>
      </c>
    </row>
    <row r="37" spans="1:27" ht="12.75">
      <c r="A37" s="14" t="s">
        <v>96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16646967</v>
      </c>
      <c r="D5" s="16">
        <f>SUM(D6:D8)</f>
        <v>0</v>
      </c>
      <c r="E5" s="17">
        <f t="shared" si="0"/>
        <v>14369370</v>
      </c>
      <c r="F5" s="18">
        <f t="shared" si="0"/>
        <v>14968068</v>
      </c>
      <c r="G5" s="18">
        <f t="shared" si="0"/>
        <v>1678246</v>
      </c>
      <c r="H5" s="18">
        <f t="shared" si="0"/>
        <v>156784</v>
      </c>
      <c r="I5" s="18">
        <f t="shared" si="0"/>
        <v>3861</v>
      </c>
      <c r="J5" s="18">
        <f t="shared" si="0"/>
        <v>1838891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1838891</v>
      </c>
      <c r="X5" s="18">
        <f t="shared" si="0"/>
        <v>4075000</v>
      </c>
      <c r="Y5" s="18">
        <f t="shared" si="0"/>
        <v>-2236109</v>
      </c>
      <c r="Z5" s="4">
        <f>+IF(X5&lt;&gt;0,+(Y5/X5)*100,0)</f>
        <v>-54.87384049079754</v>
      </c>
      <c r="AA5" s="16">
        <f>SUM(AA6:AA8)</f>
        <v>14968068</v>
      </c>
    </row>
    <row r="6" spans="1:27" ht="12.75">
      <c r="A6" s="5" t="s">
        <v>32</v>
      </c>
      <c r="B6" s="3"/>
      <c r="C6" s="19">
        <v>195186</v>
      </c>
      <c r="D6" s="19"/>
      <c r="E6" s="20">
        <v>14000</v>
      </c>
      <c r="F6" s="21">
        <v>14000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>
        <v>14000</v>
      </c>
    </row>
    <row r="7" spans="1:27" ht="12.75">
      <c r="A7" s="5" t="s">
        <v>33</v>
      </c>
      <c r="B7" s="3"/>
      <c r="C7" s="22">
        <v>1369576</v>
      </c>
      <c r="D7" s="22"/>
      <c r="E7" s="23">
        <v>802000</v>
      </c>
      <c r="F7" s="24">
        <v>802000</v>
      </c>
      <c r="G7" s="24"/>
      <c r="H7" s="24"/>
      <c r="I7" s="24">
        <v>1736</v>
      </c>
      <c r="J7" s="24">
        <v>1736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1736</v>
      </c>
      <c r="X7" s="24">
        <v>75000</v>
      </c>
      <c r="Y7" s="24">
        <v>-73264</v>
      </c>
      <c r="Z7" s="7">
        <v>-97.69</v>
      </c>
      <c r="AA7" s="29">
        <v>802000</v>
      </c>
    </row>
    <row r="8" spans="1:27" ht="12.75">
      <c r="A8" s="5" t="s">
        <v>34</v>
      </c>
      <c r="B8" s="3"/>
      <c r="C8" s="19">
        <v>15082205</v>
      </c>
      <c r="D8" s="19"/>
      <c r="E8" s="20">
        <v>13553370</v>
      </c>
      <c r="F8" s="21">
        <v>14152068</v>
      </c>
      <c r="G8" s="21">
        <v>1678246</v>
      </c>
      <c r="H8" s="21">
        <v>156784</v>
      </c>
      <c r="I8" s="21">
        <v>2125</v>
      </c>
      <c r="J8" s="21">
        <v>1837155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1837155</v>
      </c>
      <c r="X8" s="21">
        <v>4000000</v>
      </c>
      <c r="Y8" s="21">
        <v>-2162845</v>
      </c>
      <c r="Z8" s="6">
        <v>-54.07</v>
      </c>
      <c r="AA8" s="28">
        <v>14152068</v>
      </c>
    </row>
    <row r="9" spans="1:27" ht="12.75">
      <c r="A9" s="2" t="s">
        <v>35</v>
      </c>
      <c r="B9" s="3"/>
      <c r="C9" s="16">
        <f aca="true" t="shared" si="1" ref="C9:Y9">SUM(C10:C14)</f>
        <v>11764559</v>
      </c>
      <c r="D9" s="16">
        <f>SUM(D10:D14)</f>
        <v>0</v>
      </c>
      <c r="E9" s="17">
        <f t="shared" si="1"/>
        <v>14852444</v>
      </c>
      <c r="F9" s="18">
        <f t="shared" si="1"/>
        <v>17243185</v>
      </c>
      <c r="G9" s="18">
        <f t="shared" si="1"/>
        <v>0</v>
      </c>
      <c r="H9" s="18">
        <f t="shared" si="1"/>
        <v>0</v>
      </c>
      <c r="I9" s="18">
        <f t="shared" si="1"/>
        <v>3100</v>
      </c>
      <c r="J9" s="18">
        <f t="shared" si="1"/>
        <v>3100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3100</v>
      </c>
      <c r="X9" s="18">
        <f t="shared" si="1"/>
        <v>4806944</v>
      </c>
      <c r="Y9" s="18">
        <f t="shared" si="1"/>
        <v>-4803844</v>
      </c>
      <c r="Z9" s="4">
        <f>+IF(X9&lt;&gt;0,+(Y9/X9)*100,0)</f>
        <v>-99.93550996225461</v>
      </c>
      <c r="AA9" s="30">
        <f>SUM(AA10:AA14)</f>
        <v>17243185</v>
      </c>
    </row>
    <row r="10" spans="1:27" ht="12.75">
      <c r="A10" s="5" t="s">
        <v>36</v>
      </c>
      <c r="B10" s="3"/>
      <c r="C10" s="19">
        <v>5162717</v>
      </c>
      <c r="D10" s="19"/>
      <c r="E10" s="20">
        <v>3030000</v>
      </c>
      <c r="F10" s="21">
        <v>3030000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1500000</v>
      </c>
      <c r="Y10" s="21">
        <v>-1500000</v>
      </c>
      <c r="Z10" s="6">
        <v>-100</v>
      </c>
      <c r="AA10" s="28">
        <v>3030000</v>
      </c>
    </row>
    <row r="11" spans="1:27" ht="12.75">
      <c r="A11" s="5" t="s">
        <v>37</v>
      </c>
      <c r="B11" s="3"/>
      <c r="C11" s="19">
        <v>4059464</v>
      </c>
      <c r="D11" s="19"/>
      <c r="E11" s="20">
        <v>2966944</v>
      </c>
      <c r="F11" s="21">
        <v>3214292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2316944</v>
      </c>
      <c r="Y11" s="21">
        <v>-2316944</v>
      </c>
      <c r="Z11" s="6">
        <v>-100</v>
      </c>
      <c r="AA11" s="28">
        <v>3214292</v>
      </c>
    </row>
    <row r="12" spans="1:27" ht="12.75">
      <c r="A12" s="5" t="s">
        <v>38</v>
      </c>
      <c r="B12" s="3"/>
      <c r="C12" s="19">
        <v>2498553</v>
      </c>
      <c r="D12" s="19"/>
      <c r="E12" s="20">
        <v>8855500</v>
      </c>
      <c r="F12" s="21">
        <v>10998893</v>
      </c>
      <c r="G12" s="21"/>
      <c r="H12" s="21"/>
      <c r="I12" s="21">
        <v>3100</v>
      </c>
      <c r="J12" s="21">
        <v>3100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3100</v>
      </c>
      <c r="X12" s="21">
        <v>990000</v>
      </c>
      <c r="Y12" s="21">
        <v>-986900</v>
      </c>
      <c r="Z12" s="6">
        <v>-99.69</v>
      </c>
      <c r="AA12" s="28">
        <v>10998893</v>
      </c>
    </row>
    <row r="13" spans="1:27" ht="12.75">
      <c r="A13" s="5" t="s">
        <v>39</v>
      </c>
      <c r="B13" s="3"/>
      <c r="C13" s="19">
        <v>43825</v>
      </c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18843775</v>
      </c>
      <c r="D15" s="16">
        <f>SUM(D16:D18)</f>
        <v>0</v>
      </c>
      <c r="E15" s="17">
        <f t="shared" si="2"/>
        <v>4861101</v>
      </c>
      <c r="F15" s="18">
        <f t="shared" si="2"/>
        <v>10237239</v>
      </c>
      <c r="G15" s="18">
        <f t="shared" si="2"/>
        <v>0</v>
      </c>
      <c r="H15" s="18">
        <f t="shared" si="2"/>
        <v>1352070</v>
      </c>
      <c r="I15" s="18">
        <f t="shared" si="2"/>
        <v>105907</v>
      </c>
      <c r="J15" s="18">
        <f t="shared" si="2"/>
        <v>1457977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1457977</v>
      </c>
      <c r="X15" s="18">
        <f t="shared" si="2"/>
        <v>230214</v>
      </c>
      <c r="Y15" s="18">
        <f t="shared" si="2"/>
        <v>1227763</v>
      </c>
      <c r="Z15" s="4">
        <f>+IF(X15&lt;&gt;0,+(Y15/X15)*100,0)</f>
        <v>533.3137863031789</v>
      </c>
      <c r="AA15" s="30">
        <f>SUM(AA16:AA18)</f>
        <v>10237239</v>
      </c>
    </row>
    <row r="16" spans="1:27" ht="12.75">
      <c r="A16" s="5" t="s">
        <v>42</v>
      </c>
      <c r="B16" s="3"/>
      <c r="C16" s="19">
        <v>35198</v>
      </c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18808577</v>
      </c>
      <c r="D17" s="19"/>
      <c r="E17" s="20">
        <v>4861101</v>
      </c>
      <c r="F17" s="21">
        <v>10237239</v>
      </c>
      <c r="G17" s="21"/>
      <c r="H17" s="21">
        <v>1352070</v>
      </c>
      <c r="I17" s="21">
        <v>105907</v>
      </c>
      <c r="J17" s="21">
        <v>1457977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1457977</v>
      </c>
      <c r="X17" s="21">
        <v>230214</v>
      </c>
      <c r="Y17" s="21">
        <v>1227763</v>
      </c>
      <c r="Z17" s="6">
        <v>533.31</v>
      </c>
      <c r="AA17" s="28">
        <v>10237239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36315094</v>
      </c>
      <c r="D19" s="16">
        <f>SUM(D20:D23)</f>
        <v>0</v>
      </c>
      <c r="E19" s="17">
        <f t="shared" si="3"/>
        <v>54395192</v>
      </c>
      <c r="F19" s="18">
        <f t="shared" si="3"/>
        <v>66861445</v>
      </c>
      <c r="G19" s="18">
        <f t="shared" si="3"/>
        <v>1240278</v>
      </c>
      <c r="H19" s="18">
        <f t="shared" si="3"/>
        <v>1458544</v>
      </c>
      <c r="I19" s="18">
        <f t="shared" si="3"/>
        <v>2063615</v>
      </c>
      <c r="J19" s="18">
        <f t="shared" si="3"/>
        <v>4762437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4762437</v>
      </c>
      <c r="X19" s="18">
        <f t="shared" si="3"/>
        <v>7772679</v>
      </c>
      <c r="Y19" s="18">
        <f t="shared" si="3"/>
        <v>-3010242</v>
      </c>
      <c r="Z19" s="4">
        <f>+IF(X19&lt;&gt;0,+(Y19/X19)*100,0)</f>
        <v>-38.7285001734923</v>
      </c>
      <c r="AA19" s="30">
        <f>SUM(AA20:AA23)</f>
        <v>66861445</v>
      </c>
    </row>
    <row r="20" spans="1:27" ht="12.75">
      <c r="A20" s="5" t="s">
        <v>46</v>
      </c>
      <c r="B20" s="3"/>
      <c r="C20" s="19">
        <v>6731898</v>
      </c>
      <c r="D20" s="19"/>
      <c r="E20" s="20">
        <v>3856720</v>
      </c>
      <c r="F20" s="21">
        <v>8850348</v>
      </c>
      <c r="G20" s="21">
        <v>1013686</v>
      </c>
      <c r="H20" s="21">
        <v>37669</v>
      </c>
      <c r="I20" s="21">
        <v>92369</v>
      </c>
      <c r="J20" s="21">
        <v>1143724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1143724</v>
      </c>
      <c r="X20" s="21">
        <v>600000</v>
      </c>
      <c r="Y20" s="21">
        <v>543724</v>
      </c>
      <c r="Z20" s="6">
        <v>90.62</v>
      </c>
      <c r="AA20" s="28">
        <v>8850348</v>
      </c>
    </row>
    <row r="21" spans="1:27" ht="12.75">
      <c r="A21" s="5" t="s">
        <v>47</v>
      </c>
      <c r="B21" s="3"/>
      <c r="C21" s="19">
        <v>19788346</v>
      </c>
      <c r="D21" s="19"/>
      <c r="E21" s="20">
        <v>17760912</v>
      </c>
      <c r="F21" s="21">
        <v>19945343</v>
      </c>
      <c r="G21" s="21">
        <v>158900</v>
      </c>
      <c r="H21" s="21">
        <v>1172963</v>
      </c>
      <c r="I21" s="21">
        <v>494971</v>
      </c>
      <c r="J21" s="21">
        <v>1826834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1826834</v>
      </c>
      <c r="X21" s="21">
        <v>4192249</v>
      </c>
      <c r="Y21" s="21">
        <v>-2365415</v>
      </c>
      <c r="Z21" s="6">
        <v>-56.42</v>
      </c>
      <c r="AA21" s="28">
        <v>19945343</v>
      </c>
    </row>
    <row r="22" spans="1:27" ht="12.75">
      <c r="A22" s="5" t="s">
        <v>48</v>
      </c>
      <c r="B22" s="3"/>
      <c r="C22" s="22">
        <v>4921990</v>
      </c>
      <c r="D22" s="22"/>
      <c r="E22" s="23">
        <v>28980560</v>
      </c>
      <c r="F22" s="24">
        <v>33868754</v>
      </c>
      <c r="G22" s="24">
        <v>67692</v>
      </c>
      <c r="H22" s="24">
        <v>247912</v>
      </c>
      <c r="I22" s="24">
        <v>1476275</v>
      </c>
      <c r="J22" s="24">
        <v>1791879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1791879</v>
      </c>
      <c r="X22" s="24">
        <v>2980430</v>
      </c>
      <c r="Y22" s="24">
        <v>-1188551</v>
      </c>
      <c r="Z22" s="7">
        <v>-39.88</v>
      </c>
      <c r="AA22" s="29">
        <v>33868754</v>
      </c>
    </row>
    <row r="23" spans="1:27" ht="12.75">
      <c r="A23" s="5" t="s">
        <v>49</v>
      </c>
      <c r="B23" s="3"/>
      <c r="C23" s="19">
        <v>4872860</v>
      </c>
      <c r="D23" s="19"/>
      <c r="E23" s="20">
        <v>3797000</v>
      </c>
      <c r="F23" s="21">
        <v>4197000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>
        <v>4197000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83570395</v>
      </c>
      <c r="D25" s="51">
        <f>+D5+D9+D15+D19+D24</f>
        <v>0</v>
      </c>
      <c r="E25" s="52">
        <f t="shared" si="4"/>
        <v>88478107</v>
      </c>
      <c r="F25" s="53">
        <f t="shared" si="4"/>
        <v>109309937</v>
      </c>
      <c r="G25" s="53">
        <f t="shared" si="4"/>
        <v>2918524</v>
      </c>
      <c r="H25" s="53">
        <f t="shared" si="4"/>
        <v>2967398</v>
      </c>
      <c r="I25" s="53">
        <f t="shared" si="4"/>
        <v>2176483</v>
      </c>
      <c r="J25" s="53">
        <f t="shared" si="4"/>
        <v>8062405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8062405</v>
      </c>
      <c r="X25" s="53">
        <f t="shared" si="4"/>
        <v>16884837</v>
      </c>
      <c r="Y25" s="53">
        <f t="shared" si="4"/>
        <v>-8822432</v>
      </c>
      <c r="Z25" s="54">
        <f>+IF(X25&lt;&gt;0,+(Y25/X25)*100,0)</f>
        <v>-52.25061989049702</v>
      </c>
      <c r="AA25" s="55">
        <f>+AA5+AA9+AA15+AA19+AA24</f>
        <v>109309937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32456618</v>
      </c>
      <c r="D28" s="19"/>
      <c r="E28" s="20">
        <v>36884500</v>
      </c>
      <c r="F28" s="21">
        <v>36885000</v>
      </c>
      <c r="G28" s="21">
        <v>67692</v>
      </c>
      <c r="H28" s="21">
        <v>145584</v>
      </c>
      <c r="I28" s="21">
        <v>1245334</v>
      </c>
      <c r="J28" s="21">
        <v>1458610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1458610</v>
      </c>
      <c r="X28" s="21">
        <v>8899763</v>
      </c>
      <c r="Y28" s="21">
        <v>-7441153</v>
      </c>
      <c r="Z28" s="6">
        <v>-83.61</v>
      </c>
      <c r="AA28" s="19">
        <v>36885000</v>
      </c>
    </row>
    <row r="29" spans="1:27" ht="12.75">
      <c r="A29" s="57" t="s">
        <v>55</v>
      </c>
      <c r="B29" s="3"/>
      <c r="C29" s="19">
        <v>5624154</v>
      </c>
      <c r="D29" s="19"/>
      <c r="E29" s="20">
        <v>15075037</v>
      </c>
      <c r="F29" s="21">
        <v>15074537</v>
      </c>
      <c r="G29" s="21"/>
      <c r="H29" s="21">
        <v>156784</v>
      </c>
      <c r="I29" s="21"/>
      <c r="J29" s="21">
        <v>156784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156784</v>
      </c>
      <c r="X29" s="21">
        <v>2651074</v>
      </c>
      <c r="Y29" s="21">
        <v>-2494290</v>
      </c>
      <c r="Z29" s="6">
        <v>-94.09</v>
      </c>
      <c r="AA29" s="28">
        <v>15074537</v>
      </c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38080772</v>
      </c>
      <c r="D32" s="25">
        <f>SUM(D28:D31)</f>
        <v>0</v>
      </c>
      <c r="E32" s="26">
        <f t="shared" si="5"/>
        <v>51959537</v>
      </c>
      <c r="F32" s="27">
        <f t="shared" si="5"/>
        <v>51959537</v>
      </c>
      <c r="G32" s="27">
        <f t="shared" si="5"/>
        <v>67692</v>
      </c>
      <c r="H32" s="27">
        <f t="shared" si="5"/>
        <v>302368</v>
      </c>
      <c r="I32" s="27">
        <f t="shared" si="5"/>
        <v>1245334</v>
      </c>
      <c r="J32" s="27">
        <f t="shared" si="5"/>
        <v>1615394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1615394</v>
      </c>
      <c r="X32" s="27">
        <f t="shared" si="5"/>
        <v>11550837</v>
      </c>
      <c r="Y32" s="27">
        <f t="shared" si="5"/>
        <v>-9935443</v>
      </c>
      <c r="Z32" s="13">
        <f>+IF(X32&lt;&gt;0,+(Y32/X32)*100,0)</f>
        <v>-86.01491822627226</v>
      </c>
      <c r="AA32" s="31">
        <f>SUM(AA28:AA31)</f>
        <v>51959537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>
        <v>23296855</v>
      </c>
      <c r="D34" s="19"/>
      <c r="E34" s="20">
        <v>20227500</v>
      </c>
      <c r="F34" s="21">
        <v>37300493</v>
      </c>
      <c r="G34" s="21">
        <v>1163652</v>
      </c>
      <c r="H34" s="21">
        <v>2423652</v>
      </c>
      <c r="I34" s="21">
        <v>827810</v>
      </c>
      <c r="J34" s="21">
        <v>4415114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4415114</v>
      </c>
      <c r="X34" s="21">
        <v>250000</v>
      </c>
      <c r="Y34" s="21">
        <v>4165114</v>
      </c>
      <c r="Z34" s="6">
        <v>1666.05</v>
      </c>
      <c r="AA34" s="28">
        <v>37300493</v>
      </c>
    </row>
    <row r="35" spans="1:27" ht="12.75">
      <c r="A35" s="60" t="s">
        <v>63</v>
      </c>
      <c r="B35" s="3"/>
      <c r="C35" s="19">
        <v>22192770</v>
      </c>
      <c r="D35" s="19"/>
      <c r="E35" s="20">
        <v>16291070</v>
      </c>
      <c r="F35" s="21">
        <v>20049907</v>
      </c>
      <c r="G35" s="21">
        <v>1687180</v>
      </c>
      <c r="H35" s="21">
        <v>241378</v>
      </c>
      <c r="I35" s="21">
        <v>103339</v>
      </c>
      <c r="J35" s="21">
        <v>2031897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2031897</v>
      </c>
      <c r="X35" s="21">
        <v>5084000</v>
      </c>
      <c r="Y35" s="21">
        <v>-3052103</v>
      </c>
      <c r="Z35" s="6">
        <v>-60.03</v>
      </c>
      <c r="AA35" s="28">
        <v>20049907</v>
      </c>
    </row>
    <row r="36" spans="1:27" ht="12.75">
      <c r="A36" s="61" t="s">
        <v>64</v>
      </c>
      <c r="B36" s="10"/>
      <c r="C36" s="62">
        <f aca="true" t="shared" si="6" ref="C36:Y36">SUM(C32:C35)</f>
        <v>83570397</v>
      </c>
      <c r="D36" s="62">
        <f>SUM(D32:D35)</f>
        <v>0</v>
      </c>
      <c r="E36" s="63">
        <f t="shared" si="6"/>
        <v>88478107</v>
      </c>
      <c r="F36" s="64">
        <f t="shared" si="6"/>
        <v>109309937</v>
      </c>
      <c r="G36" s="64">
        <f t="shared" si="6"/>
        <v>2918524</v>
      </c>
      <c r="H36" s="64">
        <f t="shared" si="6"/>
        <v>2967398</v>
      </c>
      <c r="I36" s="64">
        <f t="shared" si="6"/>
        <v>2176483</v>
      </c>
      <c r="J36" s="64">
        <f t="shared" si="6"/>
        <v>8062405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8062405</v>
      </c>
      <c r="X36" s="64">
        <f t="shared" si="6"/>
        <v>16884837</v>
      </c>
      <c r="Y36" s="64">
        <f t="shared" si="6"/>
        <v>-8822432</v>
      </c>
      <c r="Z36" s="65">
        <f>+IF(X36&lt;&gt;0,+(Y36/X36)*100,0)</f>
        <v>-52.25061989049702</v>
      </c>
      <c r="AA36" s="66">
        <f>SUM(AA32:AA35)</f>
        <v>109309937</v>
      </c>
    </row>
    <row r="37" spans="1:27" ht="12.75">
      <c r="A37" s="14" t="s">
        <v>96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4486256</v>
      </c>
      <c r="D5" s="16">
        <f>SUM(D6:D8)</f>
        <v>0</v>
      </c>
      <c r="E5" s="17">
        <f t="shared" si="0"/>
        <v>4130000</v>
      </c>
      <c r="F5" s="18">
        <f t="shared" si="0"/>
        <v>4130000</v>
      </c>
      <c r="G5" s="18">
        <f t="shared" si="0"/>
        <v>59707</v>
      </c>
      <c r="H5" s="18">
        <f t="shared" si="0"/>
        <v>150763</v>
      </c>
      <c r="I5" s="18">
        <f t="shared" si="0"/>
        <v>61147</v>
      </c>
      <c r="J5" s="18">
        <f t="shared" si="0"/>
        <v>271617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271617</v>
      </c>
      <c r="X5" s="18">
        <f t="shared" si="0"/>
        <v>1032480</v>
      </c>
      <c r="Y5" s="18">
        <f t="shared" si="0"/>
        <v>-760863</v>
      </c>
      <c r="Z5" s="4">
        <f>+IF(X5&lt;&gt;0,+(Y5/X5)*100,0)</f>
        <v>-73.69275918177591</v>
      </c>
      <c r="AA5" s="16">
        <f>SUM(AA6:AA8)</f>
        <v>4130000</v>
      </c>
    </row>
    <row r="6" spans="1:27" ht="12.75">
      <c r="A6" s="5" t="s">
        <v>32</v>
      </c>
      <c r="B6" s="3"/>
      <c r="C6" s="19">
        <v>924059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3629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>
        <v>3558568</v>
      </c>
      <c r="D8" s="19"/>
      <c r="E8" s="20">
        <v>4130000</v>
      </c>
      <c r="F8" s="21">
        <v>4130000</v>
      </c>
      <c r="G8" s="21">
        <v>59707</v>
      </c>
      <c r="H8" s="21">
        <v>150763</v>
      </c>
      <c r="I8" s="21">
        <v>61147</v>
      </c>
      <c r="J8" s="21">
        <v>271617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271617</v>
      </c>
      <c r="X8" s="21">
        <v>1032480</v>
      </c>
      <c r="Y8" s="21">
        <v>-760863</v>
      </c>
      <c r="Z8" s="6">
        <v>-73.69</v>
      </c>
      <c r="AA8" s="28">
        <v>4130000</v>
      </c>
    </row>
    <row r="9" spans="1:27" ht="12.75">
      <c r="A9" s="2" t="s">
        <v>35</v>
      </c>
      <c r="B9" s="3"/>
      <c r="C9" s="16">
        <f aca="true" t="shared" si="1" ref="C9:Y9">SUM(C10:C14)</f>
        <v>27420814</v>
      </c>
      <c r="D9" s="16">
        <f>SUM(D10:D14)</f>
        <v>0</v>
      </c>
      <c r="E9" s="17">
        <f t="shared" si="1"/>
        <v>6759920</v>
      </c>
      <c r="F9" s="18">
        <f t="shared" si="1"/>
        <v>6759920</v>
      </c>
      <c r="G9" s="18">
        <f t="shared" si="1"/>
        <v>130040</v>
      </c>
      <c r="H9" s="18">
        <f t="shared" si="1"/>
        <v>85803</v>
      </c>
      <c r="I9" s="18">
        <f t="shared" si="1"/>
        <v>369982</v>
      </c>
      <c r="J9" s="18">
        <f t="shared" si="1"/>
        <v>585825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585825</v>
      </c>
      <c r="X9" s="18">
        <f t="shared" si="1"/>
        <v>1690020</v>
      </c>
      <c r="Y9" s="18">
        <f t="shared" si="1"/>
        <v>-1104195</v>
      </c>
      <c r="Z9" s="4">
        <f>+IF(X9&lt;&gt;0,+(Y9/X9)*100,0)</f>
        <v>-65.33620903894628</v>
      </c>
      <c r="AA9" s="30">
        <f>SUM(AA10:AA14)</f>
        <v>6759920</v>
      </c>
    </row>
    <row r="10" spans="1:27" ht="12.75">
      <c r="A10" s="5" t="s">
        <v>36</v>
      </c>
      <c r="B10" s="3"/>
      <c r="C10" s="19">
        <v>3484781</v>
      </c>
      <c r="D10" s="19"/>
      <c r="E10" s="20">
        <v>5317920</v>
      </c>
      <c r="F10" s="21">
        <v>5317920</v>
      </c>
      <c r="G10" s="21">
        <v>130040</v>
      </c>
      <c r="H10" s="21">
        <v>85803</v>
      </c>
      <c r="I10" s="21">
        <v>369982</v>
      </c>
      <c r="J10" s="21">
        <v>585825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585825</v>
      </c>
      <c r="X10" s="21">
        <v>1329510</v>
      </c>
      <c r="Y10" s="21">
        <v>-743685</v>
      </c>
      <c r="Z10" s="6">
        <v>-55.94</v>
      </c>
      <c r="AA10" s="28">
        <v>5317920</v>
      </c>
    </row>
    <row r="11" spans="1:27" ht="12.75">
      <c r="A11" s="5" t="s">
        <v>37</v>
      </c>
      <c r="B11" s="3"/>
      <c r="C11" s="19">
        <v>88451</v>
      </c>
      <c r="D11" s="19"/>
      <c r="E11" s="20">
        <v>682000</v>
      </c>
      <c r="F11" s="21">
        <v>682000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170490</v>
      </c>
      <c r="Y11" s="21">
        <v>-170490</v>
      </c>
      <c r="Z11" s="6">
        <v>-100</v>
      </c>
      <c r="AA11" s="28">
        <v>682000</v>
      </c>
    </row>
    <row r="12" spans="1:27" ht="12.75">
      <c r="A12" s="5" t="s">
        <v>38</v>
      </c>
      <c r="B12" s="3"/>
      <c r="C12" s="19">
        <v>8114</v>
      </c>
      <c r="D12" s="19"/>
      <c r="E12" s="20">
        <v>760000</v>
      </c>
      <c r="F12" s="21">
        <v>760000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190020</v>
      </c>
      <c r="Y12" s="21">
        <v>-190020</v>
      </c>
      <c r="Z12" s="6">
        <v>-100</v>
      </c>
      <c r="AA12" s="28">
        <v>760000</v>
      </c>
    </row>
    <row r="13" spans="1:27" ht="12.75">
      <c r="A13" s="5" t="s">
        <v>39</v>
      </c>
      <c r="B13" s="3"/>
      <c r="C13" s="19">
        <v>23839468</v>
      </c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5793995</v>
      </c>
      <c r="D15" s="16">
        <f>SUM(D16:D18)</f>
        <v>0</v>
      </c>
      <c r="E15" s="17">
        <f t="shared" si="2"/>
        <v>13351120</v>
      </c>
      <c r="F15" s="18">
        <f t="shared" si="2"/>
        <v>13351120</v>
      </c>
      <c r="G15" s="18">
        <f t="shared" si="2"/>
        <v>2469</v>
      </c>
      <c r="H15" s="18">
        <f t="shared" si="2"/>
        <v>0</v>
      </c>
      <c r="I15" s="18">
        <f t="shared" si="2"/>
        <v>0</v>
      </c>
      <c r="J15" s="18">
        <f t="shared" si="2"/>
        <v>2469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2469</v>
      </c>
      <c r="X15" s="18">
        <f t="shared" si="2"/>
        <v>3337680</v>
      </c>
      <c r="Y15" s="18">
        <f t="shared" si="2"/>
        <v>-3335211</v>
      </c>
      <c r="Z15" s="4">
        <f>+IF(X15&lt;&gt;0,+(Y15/X15)*100,0)</f>
        <v>-99.92602646149422</v>
      </c>
      <c r="AA15" s="30">
        <f>SUM(AA16:AA18)</f>
        <v>13351120</v>
      </c>
    </row>
    <row r="16" spans="1:27" ht="12.75">
      <c r="A16" s="5" t="s">
        <v>42</v>
      </c>
      <c r="B16" s="3"/>
      <c r="C16" s="19"/>
      <c r="D16" s="19"/>
      <c r="E16" s="20">
        <v>11303120</v>
      </c>
      <c r="F16" s="21">
        <v>11303120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2825670</v>
      </c>
      <c r="Y16" s="21">
        <v>-2825670</v>
      </c>
      <c r="Z16" s="6">
        <v>-100</v>
      </c>
      <c r="AA16" s="28">
        <v>11303120</v>
      </c>
    </row>
    <row r="17" spans="1:27" ht="12.75">
      <c r="A17" s="5" t="s">
        <v>43</v>
      </c>
      <c r="B17" s="3"/>
      <c r="C17" s="19">
        <v>4406336</v>
      </c>
      <c r="D17" s="19"/>
      <c r="E17" s="20">
        <v>1000000</v>
      </c>
      <c r="F17" s="21">
        <v>1000000</v>
      </c>
      <c r="G17" s="21">
        <v>2469</v>
      </c>
      <c r="H17" s="21"/>
      <c r="I17" s="21"/>
      <c r="J17" s="21">
        <v>2469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2469</v>
      </c>
      <c r="X17" s="21">
        <v>249990</v>
      </c>
      <c r="Y17" s="21">
        <v>-247521</v>
      </c>
      <c r="Z17" s="6">
        <v>-99.01</v>
      </c>
      <c r="AA17" s="28">
        <v>1000000</v>
      </c>
    </row>
    <row r="18" spans="1:27" ht="12.75">
      <c r="A18" s="5" t="s">
        <v>44</v>
      </c>
      <c r="B18" s="3"/>
      <c r="C18" s="19">
        <v>1387659</v>
      </c>
      <c r="D18" s="19"/>
      <c r="E18" s="20">
        <v>1048000</v>
      </c>
      <c r="F18" s="21">
        <v>1048000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262020</v>
      </c>
      <c r="Y18" s="21">
        <v>-262020</v>
      </c>
      <c r="Z18" s="6">
        <v>-100</v>
      </c>
      <c r="AA18" s="28">
        <v>1048000</v>
      </c>
    </row>
    <row r="19" spans="1:27" ht="12.75">
      <c r="A19" s="2" t="s">
        <v>45</v>
      </c>
      <c r="B19" s="8"/>
      <c r="C19" s="16">
        <f aca="true" t="shared" si="3" ref="C19:Y19">SUM(C20:C23)</f>
        <v>36694278</v>
      </c>
      <c r="D19" s="16">
        <f>SUM(D20:D23)</f>
        <v>0</v>
      </c>
      <c r="E19" s="17">
        <f t="shared" si="3"/>
        <v>28995090</v>
      </c>
      <c r="F19" s="18">
        <f t="shared" si="3"/>
        <v>30485090</v>
      </c>
      <c r="G19" s="18">
        <f t="shared" si="3"/>
        <v>5716516</v>
      </c>
      <c r="H19" s="18">
        <f t="shared" si="3"/>
        <v>399672</v>
      </c>
      <c r="I19" s="18">
        <f t="shared" si="3"/>
        <v>2817346</v>
      </c>
      <c r="J19" s="18">
        <f t="shared" si="3"/>
        <v>8933534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8933534</v>
      </c>
      <c r="X19" s="18">
        <f t="shared" si="3"/>
        <v>7248840</v>
      </c>
      <c r="Y19" s="18">
        <f t="shared" si="3"/>
        <v>1684694</v>
      </c>
      <c r="Z19" s="4">
        <f>+IF(X19&lt;&gt;0,+(Y19/X19)*100,0)</f>
        <v>23.24087716103542</v>
      </c>
      <c r="AA19" s="30">
        <f>SUM(AA20:AA23)</f>
        <v>30485090</v>
      </c>
    </row>
    <row r="20" spans="1:27" ht="12.75">
      <c r="A20" s="5" t="s">
        <v>46</v>
      </c>
      <c r="B20" s="3"/>
      <c r="C20" s="19">
        <v>5916680</v>
      </c>
      <c r="D20" s="19"/>
      <c r="E20" s="20">
        <v>4622060</v>
      </c>
      <c r="F20" s="21">
        <v>4622060</v>
      </c>
      <c r="G20" s="21">
        <v>35108</v>
      </c>
      <c r="H20" s="21">
        <v>79261</v>
      </c>
      <c r="I20" s="21">
        <v>235937</v>
      </c>
      <c r="J20" s="21">
        <v>350306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350306</v>
      </c>
      <c r="X20" s="21">
        <v>1155540</v>
      </c>
      <c r="Y20" s="21">
        <v>-805234</v>
      </c>
      <c r="Z20" s="6">
        <v>-69.68</v>
      </c>
      <c r="AA20" s="28">
        <v>4622060</v>
      </c>
    </row>
    <row r="21" spans="1:27" ht="12.75">
      <c r="A21" s="5" t="s">
        <v>47</v>
      </c>
      <c r="B21" s="3"/>
      <c r="C21" s="19">
        <v>1077706</v>
      </c>
      <c r="D21" s="19"/>
      <c r="E21" s="20">
        <v>7285480</v>
      </c>
      <c r="F21" s="21">
        <v>7285480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1821390</v>
      </c>
      <c r="Y21" s="21">
        <v>-1821390</v>
      </c>
      <c r="Z21" s="6">
        <v>-100</v>
      </c>
      <c r="AA21" s="28">
        <v>7285480</v>
      </c>
    </row>
    <row r="22" spans="1:27" ht="12.75">
      <c r="A22" s="5" t="s">
        <v>48</v>
      </c>
      <c r="B22" s="3"/>
      <c r="C22" s="22">
        <v>21959067</v>
      </c>
      <c r="D22" s="22"/>
      <c r="E22" s="23">
        <v>8875700</v>
      </c>
      <c r="F22" s="24">
        <v>10365700</v>
      </c>
      <c r="G22" s="24">
        <v>4166419</v>
      </c>
      <c r="H22" s="24">
        <v>16200</v>
      </c>
      <c r="I22" s="24">
        <v>1381276</v>
      </c>
      <c r="J22" s="24">
        <v>5563895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5563895</v>
      </c>
      <c r="X22" s="24">
        <v>2218920</v>
      </c>
      <c r="Y22" s="24">
        <v>3344975</v>
      </c>
      <c r="Z22" s="7">
        <v>150.75</v>
      </c>
      <c r="AA22" s="29">
        <v>10365700</v>
      </c>
    </row>
    <row r="23" spans="1:27" ht="12.75">
      <c r="A23" s="5" t="s">
        <v>49</v>
      </c>
      <c r="B23" s="3"/>
      <c r="C23" s="19">
        <v>7740825</v>
      </c>
      <c r="D23" s="19"/>
      <c r="E23" s="20">
        <v>8211850</v>
      </c>
      <c r="F23" s="21">
        <v>8211850</v>
      </c>
      <c r="G23" s="21">
        <v>1514989</v>
      </c>
      <c r="H23" s="21">
        <v>304211</v>
      </c>
      <c r="I23" s="21">
        <v>1200133</v>
      </c>
      <c r="J23" s="21">
        <v>3019333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3019333</v>
      </c>
      <c r="X23" s="21">
        <v>2052990</v>
      </c>
      <c r="Y23" s="21">
        <v>966343</v>
      </c>
      <c r="Z23" s="6">
        <v>47.07</v>
      </c>
      <c r="AA23" s="28">
        <v>8211850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74395343</v>
      </c>
      <c r="D25" s="51">
        <f>+D5+D9+D15+D19+D24</f>
        <v>0</v>
      </c>
      <c r="E25" s="52">
        <f t="shared" si="4"/>
        <v>53236130</v>
      </c>
      <c r="F25" s="53">
        <f t="shared" si="4"/>
        <v>54726130</v>
      </c>
      <c r="G25" s="53">
        <f t="shared" si="4"/>
        <v>5908732</v>
      </c>
      <c r="H25" s="53">
        <f t="shared" si="4"/>
        <v>636238</v>
      </c>
      <c r="I25" s="53">
        <f t="shared" si="4"/>
        <v>3248475</v>
      </c>
      <c r="J25" s="53">
        <f t="shared" si="4"/>
        <v>9793445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9793445</v>
      </c>
      <c r="X25" s="53">
        <f t="shared" si="4"/>
        <v>13309020</v>
      </c>
      <c r="Y25" s="53">
        <f t="shared" si="4"/>
        <v>-3515575</v>
      </c>
      <c r="Z25" s="54">
        <f>+IF(X25&lt;&gt;0,+(Y25/X25)*100,0)</f>
        <v>-26.41498021642465</v>
      </c>
      <c r="AA25" s="55">
        <f>+AA5+AA9+AA15+AA19+AA24</f>
        <v>54726130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22004695</v>
      </c>
      <c r="D28" s="19"/>
      <c r="E28" s="20">
        <v>19477210</v>
      </c>
      <c r="F28" s="21">
        <v>19477210</v>
      </c>
      <c r="G28" s="21">
        <v>5681408</v>
      </c>
      <c r="H28" s="21">
        <v>304211</v>
      </c>
      <c r="I28" s="21">
        <v>1200133</v>
      </c>
      <c r="J28" s="21">
        <v>7185752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7185752</v>
      </c>
      <c r="X28" s="21">
        <v>4869300</v>
      </c>
      <c r="Y28" s="21">
        <v>2316452</v>
      </c>
      <c r="Z28" s="6">
        <v>47.57</v>
      </c>
      <c r="AA28" s="19">
        <v>19477210</v>
      </c>
    </row>
    <row r="29" spans="1:27" ht="12.75">
      <c r="A29" s="57" t="s">
        <v>55</v>
      </c>
      <c r="B29" s="3"/>
      <c r="C29" s="19">
        <v>24343250</v>
      </c>
      <c r="D29" s="19"/>
      <c r="E29" s="20">
        <v>2342800</v>
      </c>
      <c r="F29" s="21">
        <v>2342800</v>
      </c>
      <c r="G29" s="21">
        <v>71237</v>
      </c>
      <c r="H29" s="21">
        <v>85803</v>
      </c>
      <c r="I29" s="21">
        <v>369982</v>
      </c>
      <c r="J29" s="21">
        <v>527022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527022</v>
      </c>
      <c r="X29" s="21">
        <v>585729</v>
      </c>
      <c r="Y29" s="21">
        <v>-58707</v>
      </c>
      <c r="Z29" s="6">
        <v>-10.02</v>
      </c>
      <c r="AA29" s="28">
        <v>2342800</v>
      </c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46347945</v>
      </c>
      <c r="D32" s="25">
        <f>SUM(D28:D31)</f>
        <v>0</v>
      </c>
      <c r="E32" s="26">
        <f t="shared" si="5"/>
        <v>21820010</v>
      </c>
      <c r="F32" s="27">
        <f t="shared" si="5"/>
        <v>21820010</v>
      </c>
      <c r="G32" s="27">
        <f t="shared" si="5"/>
        <v>5752645</v>
      </c>
      <c r="H32" s="27">
        <f t="shared" si="5"/>
        <v>390014</v>
      </c>
      <c r="I32" s="27">
        <f t="shared" si="5"/>
        <v>1570115</v>
      </c>
      <c r="J32" s="27">
        <f t="shared" si="5"/>
        <v>7712774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7712774</v>
      </c>
      <c r="X32" s="27">
        <f t="shared" si="5"/>
        <v>5455029</v>
      </c>
      <c r="Y32" s="27">
        <f t="shared" si="5"/>
        <v>2257745</v>
      </c>
      <c r="Z32" s="13">
        <f>+IF(X32&lt;&gt;0,+(Y32/X32)*100,0)</f>
        <v>41.3883225918689</v>
      </c>
      <c r="AA32" s="31">
        <f>SUM(AA28:AA31)</f>
        <v>21820010</v>
      </c>
    </row>
    <row r="33" spans="1:27" ht="12.75">
      <c r="A33" s="60" t="s">
        <v>59</v>
      </c>
      <c r="B33" s="3" t="s">
        <v>60</v>
      </c>
      <c r="C33" s="19">
        <v>72330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>
        <v>1841847</v>
      </c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>
        <v>26133222</v>
      </c>
      <c r="D35" s="19"/>
      <c r="E35" s="20">
        <v>31416120</v>
      </c>
      <c r="F35" s="21">
        <v>32906120</v>
      </c>
      <c r="G35" s="21">
        <v>156087</v>
      </c>
      <c r="H35" s="21">
        <v>246224</v>
      </c>
      <c r="I35" s="21">
        <v>1678360</v>
      </c>
      <c r="J35" s="21">
        <v>2080671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2080671</v>
      </c>
      <c r="X35" s="21">
        <v>7853991</v>
      </c>
      <c r="Y35" s="21">
        <v>-5773320</v>
      </c>
      <c r="Z35" s="6">
        <v>-73.51</v>
      </c>
      <c r="AA35" s="28">
        <v>32906120</v>
      </c>
    </row>
    <row r="36" spans="1:27" ht="12.75">
      <c r="A36" s="61" t="s">
        <v>64</v>
      </c>
      <c r="B36" s="10"/>
      <c r="C36" s="62">
        <f aca="true" t="shared" si="6" ref="C36:Y36">SUM(C32:C35)</f>
        <v>74395344</v>
      </c>
      <c r="D36" s="62">
        <f>SUM(D32:D35)</f>
        <v>0</v>
      </c>
      <c r="E36" s="63">
        <f t="shared" si="6"/>
        <v>53236130</v>
      </c>
      <c r="F36" s="64">
        <f t="shared" si="6"/>
        <v>54726130</v>
      </c>
      <c r="G36" s="64">
        <f t="shared" si="6"/>
        <v>5908732</v>
      </c>
      <c r="H36" s="64">
        <f t="shared" si="6"/>
        <v>636238</v>
      </c>
      <c r="I36" s="64">
        <f t="shared" si="6"/>
        <v>3248475</v>
      </c>
      <c r="J36" s="64">
        <f t="shared" si="6"/>
        <v>9793445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9793445</v>
      </c>
      <c r="X36" s="64">
        <f t="shared" si="6"/>
        <v>13309020</v>
      </c>
      <c r="Y36" s="64">
        <f t="shared" si="6"/>
        <v>-3515575</v>
      </c>
      <c r="Z36" s="65">
        <f>+IF(X36&lt;&gt;0,+(Y36/X36)*100,0)</f>
        <v>-26.41498021642465</v>
      </c>
      <c r="AA36" s="66">
        <f>SUM(AA32:AA35)</f>
        <v>54726130</v>
      </c>
    </row>
    <row r="37" spans="1:27" ht="12.75">
      <c r="A37" s="14" t="s">
        <v>96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2894230</v>
      </c>
      <c r="D5" s="16">
        <f>SUM(D6:D8)</f>
        <v>0</v>
      </c>
      <c r="E5" s="17">
        <f t="shared" si="0"/>
        <v>10851200</v>
      </c>
      <c r="F5" s="18">
        <f t="shared" si="0"/>
        <v>10851200</v>
      </c>
      <c r="G5" s="18">
        <f t="shared" si="0"/>
        <v>964</v>
      </c>
      <c r="H5" s="18">
        <f t="shared" si="0"/>
        <v>92711</v>
      </c>
      <c r="I5" s="18">
        <f t="shared" si="0"/>
        <v>378159</v>
      </c>
      <c r="J5" s="18">
        <f t="shared" si="0"/>
        <v>471834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471834</v>
      </c>
      <c r="X5" s="18">
        <f t="shared" si="0"/>
        <v>1764000</v>
      </c>
      <c r="Y5" s="18">
        <f t="shared" si="0"/>
        <v>-1292166</v>
      </c>
      <c r="Z5" s="4">
        <f>+IF(X5&lt;&gt;0,+(Y5/X5)*100,0)</f>
        <v>-73.25204081632654</v>
      </c>
      <c r="AA5" s="16">
        <f>SUM(AA6:AA8)</f>
        <v>10851200</v>
      </c>
    </row>
    <row r="6" spans="1:27" ht="12.75">
      <c r="A6" s="5" t="s">
        <v>32</v>
      </c>
      <c r="B6" s="3"/>
      <c r="C6" s="19">
        <v>3014</v>
      </c>
      <c r="D6" s="19"/>
      <c r="E6" s="20">
        <v>4000</v>
      </c>
      <c r="F6" s="21">
        <v>4000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>
        <v>4000</v>
      </c>
    </row>
    <row r="7" spans="1:27" ht="12.75">
      <c r="A7" s="5" t="s">
        <v>33</v>
      </c>
      <c r="B7" s="3"/>
      <c r="C7" s="22">
        <v>137577</v>
      </c>
      <c r="D7" s="22"/>
      <c r="E7" s="23">
        <v>203000</v>
      </c>
      <c r="F7" s="24">
        <v>203000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>
        <v>203000</v>
      </c>
    </row>
    <row r="8" spans="1:27" ht="12.75">
      <c r="A8" s="5" t="s">
        <v>34</v>
      </c>
      <c r="B8" s="3"/>
      <c r="C8" s="19">
        <v>2753639</v>
      </c>
      <c r="D8" s="19"/>
      <c r="E8" s="20">
        <v>10644200</v>
      </c>
      <c r="F8" s="21">
        <v>10644200</v>
      </c>
      <c r="G8" s="21">
        <v>964</v>
      </c>
      <c r="H8" s="21">
        <v>92711</v>
      </c>
      <c r="I8" s="21">
        <v>378159</v>
      </c>
      <c r="J8" s="21">
        <v>471834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471834</v>
      </c>
      <c r="X8" s="21">
        <v>1764000</v>
      </c>
      <c r="Y8" s="21">
        <v>-1292166</v>
      </c>
      <c r="Z8" s="6">
        <v>-73.25</v>
      </c>
      <c r="AA8" s="28">
        <v>10644200</v>
      </c>
    </row>
    <row r="9" spans="1:27" ht="12.75">
      <c r="A9" s="2" t="s">
        <v>35</v>
      </c>
      <c r="B9" s="3"/>
      <c r="C9" s="16">
        <f aca="true" t="shared" si="1" ref="C9:Y9">SUM(C10:C14)</f>
        <v>1425041</v>
      </c>
      <c r="D9" s="16">
        <f>SUM(D10:D14)</f>
        <v>0</v>
      </c>
      <c r="E9" s="17">
        <f t="shared" si="1"/>
        <v>5988660</v>
      </c>
      <c r="F9" s="18">
        <f t="shared" si="1"/>
        <v>8182360</v>
      </c>
      <c r="G9" s="18">
        <f t="shared" si="1"/>
        <v>0</v>
      </c>
      <c r="H9" s="18">
        <f t="shared" si="1"/>
        <v>74035</v>
      </c>
      <c r="I9" s="18">
        <f t="shared" si="1"/>
        <v>455023</v>
      </c>
      <c r="J9" s="18">
        <f t="shared" si="1"/>
        <v>529058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529058</v>
      </c>
      <c r="X9" s="18">
        <f t="shared" si="1"/>
        <v>210000</v>
      </c>
      <c r="Y9" s="18">
        <f t="shared" si="1"/>
        <v>319058</v>
      </c>
      <c r="Z9" s="4">
        <f>+IF(X9&lt;&gt;0,+(Y9/X9)*100,0)</f>
        <v>151.93238095238095</v>
      </c>
      <c r="AA9" s="30">
        <f>SUM(AA10:AA14)</f>
        <v>8182360</v>
      </c>
    </row>
    <row r="10" spans="1:27" ht="12.75">
      <c r="A10" s="5" t="s">
        <v>36</v>
      </c>
      <c r="B10" s="3"/>
      <c r="C10" s="19"/>
      <c r="D10" s="19"/>
      <c r="E10" s="20">
        <v>15000</v>
      </c>
      <c r="F10" s="21">
        <v>15000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>
        <v>15000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>
        <v>1404053</v>
      </c>
      <c r="D12" s="19"/>
      <c r="E12" s="20">
        <v>5949000</v>
      </c>
      <c r="F12" s="21">
        <v>8142700</v>
      </c>
      <c r="G12" s="21"/>
      <c r="H12" s="21">
        <v>74035</v>
      </c>
      <c r="I12" s="21">
        <v>455023</v>
      </c>
      <c r="J12" s="21">
        <v>529058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529058</v>
      </c>
      <c r="X12" s="21">
        <v>210000</v>
      </c>
      <c r="Y12" s="21">
        <v>319058</v>
      </c>
      <c r="Z12" s="6">
        <v>151.93</v>
      </c>
      <c r="AA12" s="28">
        <v>8142700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>
        <v>20988</v>
      </c>
      <c r="D14" s="22"/>
      <c r="E14" s="23">
        <v>24660</v>
      </c>
      <c r="F14" s="24">
        <v>24660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>
        <v>24660</v>
      </c>
    </row>
    <row r="15" spans="1:27" ht="12.75">
      <c r="A15" s="2" t="s">
        <v>41</v>
      </c>
      <c r="B15" s="8"/>
      <c r="C15" s="16">
        <f aca="true" t="shared" si="2" ref="C15:Y15">SUM(C16:C18)</f>
        <v>453972</v>
      </c>
      <c r="D15" s="16">
        <f>SUM(D16:D18)</f>
        <v>0</v>
      </c>
      <c r="E15" s="17">
        <f t="shared" si="2"/>
        <v>1654500</v>
      </c>
      <c r="F15" s="18">
        <f t="shared" si="2"/>
        <v>1654500</v>
      </c>
      <c r="G15" s="18">
        <f t="shared" si="2"/>
        <v>0</v>
      </c>
      <c r="H15" s="18">
        <f t="shared" si="2"/>
        <v>2850</v>
      </c>
      <c r="I15" s="18">
        <f t="shared" si="2"/>
        <v>2233</v>
      </c>
      <c r="J15" s="18">
        <f t="shared" si="2"/>
        <v>5083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5083</v>
      </c>
      <c r="X15" s="18">
        <f t="shared" si="2"/>
        <v>11700</v>
      </c>
      <c r="Y15" s="18">
        <f t="shared" si="2"/>
        <v>-6617</v>
      </c>
      <c r="Z15" s="4">
        <f>+IF(X15&lt;&gt;0,+(Y15/X15)*100,0)</f>
        <v>-56.55555555555556</v>
      </c>
      <c r="AA15" s="30">
        <f>SUM(AA16:AA18)</f>
        <v>1654500</v>
      </c>
    </row>
    <row r="16" spans="1:27" ht="12.75">
      <c r="A16" s="5" t="s">
        <v>42</v>
      </c>
      <c r="B16" s="3"/>
      <c r="C16" s="19">
        <v>35000</v>
      </c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418972</v>
      </c>
      <c r="D17" s="19"/>
      <c r="E17" s="20">
        <v>1654500</v>
      </c>
      <c r="F17" s="21">
        <v>1654500</v>
      </c>
      <c r="G17" s="21"/>
      <c r="H17" s="21">
        <v>2850</v>
      </c>
      <c r="I17" s="21">
        <v>2233</v>
      </c>
      <c r="J17" s="21">
        <v>5083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5083</v>
      </c>
      <c r="X17" s="21">
        <v>11700</v>
      </c>
      <c r="Y17" s="21">
        <v>-6617</v>
      </c>
      <c r="Z17" s="6">
        <v>-56.56</v>
      </c>
      <c r="AA17" s="28">
        <v>1654500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4773243</v>
      </c>
      <c r="D25" s="51">
        <f>+D5+D9+D15+D19+D24</f>
        <v>0</v>
      </c>
      <c r="E25" s="52">
        <f t="shared" si="4"/>
        <v>18494360</v>
      </c>
      <c r="F25" s="53">
        <f t="shared" si="4"/>
        <v>20688060</v>
      </c>
      <c r="G25" s="53">
        <f t="shared" si="4"/>
        <v>964</v>
      </c>
      <c r="H25" s="53">
        <f t="shared" si="4"/>
        <v>169596</v>
      </c>
      <c r="I25" s="53">
        <f t="shared" si="4"/>
        <v>835415</v>
      </c>
      <c r="J25" s="53">
        <f t="shared" si="4"/>
        <v>1005975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1005975</v>
      </c>
      <c r="X25" s="53">
        <f t="shared" si="4"/>
        <v>1985700</v>
      </c>
      <c r="Y25" s="53">
        <f t="shared" si="4"/>
        <v>-979725</v>
      </c>
      <c r="Z25" s="54">
        <f>+IF(X25&lt;&gt;0,+(Y25/X25)*100,0)</f>
        <v>-49.33902402175555</v>
      </c>
      <c r="AA25" s="55">
        <f>+AA5+AA9+AA15+AA19+AA24</f>
        <v>20688060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418972</v>
      </c>
      <c r="D28" s="19"/>
      <c r="E28" s="20"/>
      <c r="F28" s="21">
        <v>1645000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>
        <v>1645000</v>
      </c>
    </row>
    <row r="29" spans="1:27" ht="12.75">
      <c r="A29" s="57" t="s">
        <v>55</v>
      </c>
      <c r="B29" s="3"/>
      <c r="C29" s="19"/>
      <c r="D29" s="19"/>
      <c r="E29" s="20">
        <v>1645000</v>
      </c>
      <c r="F29" s="21"/>
      <c r="G29" s="21"/>
      <c r="H29" s="21">
        <v>2850</v>
      </c>
      <c r="I29" s="21">
        <v>2233</v>
      </c>
      <c r="J29" s="21">
        <v>5083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5083</v>
      </c>
      <c r="X29" s="21">
        <v>2200</v>
      </c>
      <c r="Y29" s="21">
        <v>2883</v>
      </c>
      <c r="Z29" s="6">
        <v>131.05</v>
      </c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418972</v>
      </c>
      <c r="D32" s="25">
        <f>SUM(D28:D31)</f>
        <v>0</v>
      </c>
      <c r="E32" s="26">
        <f t="shared" si="5"/>
        <v>1645000</v>
      </c>
      <c r="F32" s="27">
        <f t="shared" si="5"/>
        <v>1645000</v>
      </c>
      <c r="G32" s="27">
        <f t="shared" si="5"/>
        <v>0</v>
      </c>
      <c r="H32" s="27">
        <f t="shared" si="5"/>
        <v>2850</v>
      </c>
      <c r="I32" s="27">
        <f t="shared" si="5"/>
        <v>2233</v>
      </c>
      <c r="J32" s="27">
        <f t="shared" si="5"/>
        <v>5083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5083</v>
      </c>
      <c r="X32" s="27">
        <f t="shared" si="5"/>
        <v>2200</v>
      </c>
      <c r="Y32" s="27">
        <f t="shared" si="5"/>
        <v>2883</v>
      </c>
      <c r="Z32" s="13">
        <f>+IF(X32&lt;&gt;0,+(Y32/X32)*100,0)</f>
        <v>131.04545454545456</v>
      </c>
      <c r="AA32" s="31">
        <f>SUM(AA28:AA31)</f>
        <v>1645000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>
        <v>15294</v>
      </c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>
        <v>4338977</v>
      </c>
      <c r="D35" s="19"/>
      <c r="E35" s="20">
        <v>16849360</v>
      </c>
      <c r="F35" s="21">
        <v>19043060</v>
      </c>
      <c r="G35" s="21">
        <v>964</v>
      </c>
      <c r="H35" s="21">
        <v>166746</v>
      </c>
      <c r="I35" s="21">
        <v>833182</v>
      </c>
      <c r="J35" s="21">
        <v>1000892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1000892</v>
      </c>
      <c r="X35" s="21">
        <v>1983500</v>
      </c>
      <c r="Y35" s="21">
        <v>-982608</v>
      </c>
      <c r="Z35" s="6">
        <v>-49.54</v>
      </c>
      <c r="AA35" s="28">
        <v>19043060</v>
      </c>
    </row>
    <row r="36" spans="1:27" ht="12.75">
      <c r="A36" s="61" t="s">
        <v>64</v>
      </c>
      <c r="B36" s="10"/>
      <c r="C36" s="62">
        <f aca="true" t="shared" si="6" ref="C36:Y36">SUM(C32:C35)</f>
        <v>4773243</v>
      </c>
      <c r="D36" s="62">
        <f>SUM(D32:D35)</f>
        <v>0</v>
      </c>
      <c r="E36" s="63">
        <f t="shared" si="6"/>
        <v>18494360</v>
      </c>
      <c r="F36" s="64">
        <f t="shared" si="6"/>
        <v>20688060</v>
      </c>
      <c r="G36" s="64">
        <f t="shared" si="6"/>
        <v>964</v>
      </c>
      <c r="H36" s="64">
        <f t="shared" si="6"/>
        <v>169596</v>
      </c>
      <c r="I36" s="64">
        <f t="shared" si="6"/>
        <v>835415</v>
      </c>
      <c r="J36" s="64">
        <f t="shared" si="6"/>
        <v>1005975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1005975</v>
      </c>
      <c r="X36" s="64">
        <f t="shared" si="6"/>
        <v>1985700</v>
      </c>
      <c r="Y36" s="64">
        <f t="shared" si="6"/>
        <v>-979725</v>
      </c>
      <c r="Z36" s="65">
        <f>+IF(X36&lt;&gt;0,+(Y36/X36)*100,0)</f>
        <v>-49.33902402175555</v>
      </c>
      <c r="AA36" s="66">
        <f>SUM(AA32:AA35)</f>
        <v>20688060</v>
      </c>
    </row>
    <row r="37" spans="1:27" ht="12.75">
      <c r="A37" s="14" t="s">
        <v>96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8703484</v>
      </c>
      <c r="D5" s="16">
        <f>SUM(D6:D8)</f>
        <v>0</v>
      </c>
      <c r="E5" s="17">
        <f t="shared" si="0"/>
        <v>2680597</v>
      </c>
      <c r="F5" s="18">
        <f t="shared" si="0"/>
        <v>3974714</v>
      </c>
      <c r="G5" s="18">
        <f t="shared" si="0"/>
        <v>0</v>
      </c>
      <c r="H5" s="18">
        <f t="shared" si="0"/>
        <v>16321</v>
      </c>
      <c r="I5" s="18">
        <f t="shared" si="0"/>
        <v>1005837</v>
      </c>
      <c r="J5" s="18">
        <f t="shared" si="0"/>
        <v>1022158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1022158</v>
      </c>
      <c r="X5" s="18">
        <f t="shared" si="0"/>
        <v>0</v>
      </c>
      <c r="Y5" s="18">
        <f t="shared" si="0"/>
        <v>1022158</v>
      </c>
      <c r="Z5" s="4">
        <f>+IF(X5&lt;&gt;0,+(Y5/X5)*100,0)</f>
        <v>0</v>
      </c>
      <c r="AA5" s="16">
        <f>SUM(AA6:AA8)</f>
        <v>3974714</v>
      </c>
    </row>
    <row r="6" spans="1:27" ht="12.75">
      <c r="A6" s="5" t="s">
        <v>32</v>
      </c>
      <c r="B6" s="3"/>
      <c r="C6" s="19">
        <v>1376866</v>
      </c>
      <c r="D6" s="19"/>
      <c r="E6" s="20">
        <v>1797500</v>
      </c>
      <c r="F6" s="21">
        <v>1797500</v>
      </c>
      <c r="G6" s="21"/>
      <c r="H6" s="21">
        <v>1345</v>
      </c>
      <c r="I6" s="21">
        <v>26743</v>
      </c>
      <c r="J6" s="21">
        <v>28088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28088</v>
      </c>
      <c r="X6" s="21"/>
      <c r="Y6" s="21">
        <v>28088</v>
      </c>
      <c r="Z6" s="6"/>
      <c r="AA6" s="28">
        <v>1797500</v>
      </c>
    </row>
    <row r="7" spans="1:27" ht="12.75">
      <c r="A7" s="5" t="s">
        <v>33</v>
      </c>
      <c r="B7" s="3"/>
      <c r="C7" s="22">
        <v>32152</v>
      </c>
      <c r="D7" s="22"/>
      <c r="E7" s="23">
        <v>40297</v>
      </c>
      <c r="F7" s="24">
        <v>40297</v>
      </c>
      <c r="G7" s="24"/>
      <c r="H7" s="24">
        <v>4230</v>
      </c>
      <c r="I7" s="24"/>
      <c r="J7" s="24">
        <v>4230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4230</v>
      </c>
      <c r="X7" s="24"/>
      <c r="Y7" s="24">
        <v>4230</v>
      </c>
      <c r="Z7" s="7"/>
      <c r="AA7" s="29">
        <v>40297</v>
      </c>
    </row>
    <row r="8" spans="1:27" ht="12.75">
      <c r="A8" s="5" t="s">
        <v>34</v>
      </c>
      <c r="B8" s="3"/>
      <c r="C8" s="19">
        <v>7294466</v>
      </c>
      <c r="D8" s="19"/>
      <c r="E8" s="20">
        <v>842800</v>
      </c>
      <c r="F8" s="21">
        <v>2136917</v>
      </c>
      <c r="G8" s="21"/>
      <c r="H8" s="21">
        <v>10746</v>
      </c>
      <c r="I8" s="21">
        <v>979094</v>
      </c>
      <c r="J8" s="21">
        <v>989840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989840</v>
      </c>
      <c r="X8" s="21"/>
      <c r="Y8" s="21">
        <v>989840</v>
      </c>
      <c r="Z8" s="6"/>
      <c r="AA8" s="28">
        <v>2136917</v>
      </c>
    </row>
    <row r="9" spans="1:27" ht="12.75">
      <c r="A9" s="2" t="s">
        <v>35</v>
      </c>
      <c r="B9" s="3"/>
      <c r="C9" s="16">
        <f aca="true" t="shared" si="1" ref="C9:Y9">SUM(C10:C14)</f>
        <v>11491308</v>
      </c>
      <c r="D9" s="16">
        <f>SUM(D10:D14)</f>
        <v>0</v>
      </c>
      <c r="E9" s="17">
        <f t="shared" si="1"/>
        <v>8948660</v>
      </c>
      <c r="F9" s="18">
        <f t="shared" si="1"/>
        <v>10530825</v>
      </c>
      <c r="G9" s="18">
        <f t="shared" si="1"/>
        <v>7995</v>
      </c>
      <c r="H9" s="18">
        <f t="shared" si="1"/>
        <v>284476</v>
      </c>
      <c r="I9" s="18">
        <f t="shared" si="1"/>
        <v>562718</v>
      </c>
      <c r="J9" s="18">
        <f t="shared" si="1"/>
        <v>855189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855189</v>
      </c>
      <c r="X9" s="18">
        <f t="shared" si="1"/>
        <v>0</v>
      </c>
      <c r="Y9" s="18">
        <f t="shared" si="1"/>
        <v>855189</v>
      </c>
      <c r="Z9" s="4">
        <f>+IF(X9&lt;&gt;0,+(Y9/X9)*100,0)</f>
        <v>0</v>
      </c>
      <c r="AA9" s="30">
        <f>SUM(AA10:AA14)</f>
        <v>10530825</v>
      </c>
    </row>
    <row r="10" spans="1:27" ht="12.75">
      <c r="A10" s="5" t="s">
        <v>36</v>
      </c>
      <c r="B10" s="3"/>
      <c r="C10" s="19">
        <v>444126</v>
      </c>
      <c r="D10" s="19"/>
      <c r="E10" s="20">
        <v>826000</v>
      </c>
      <c r="F10" s="21">
        <v>1606370</v>
      </c>
      <c r="G10" s="21"/>
      <c r="H10" s="21">
        <v>1670</v>
      </c>
      <c r="I10" s="21"/>
      <c r="J10" s="21">
        <v>1670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1670</v>
      </c>
      <c r="X10" s="21"/>
      <c r="Y10" s="21">
        <v>1670</v>
      </c>
      <c r="Z10" s="6"/>
      <c r="AA10" s="28">
        <v>1606370</v>
      </c>
    </row>
    <row r="11" spans="1:27" ht="12.75">
      <c r="A11" s="5" t="s">
        <v>37</v>
      </c>
      <c r="B11" s="3"/>
      <c r="C11" s="19">
        <v>3755328</v>
      </c>
      <c r="D11" s="19"/>
      <c r="E11" s="20">
        <v>750000</v>
      </c>
      <c r="F11" s="21">
        <v>1551795</v>
      </c>
      <c r="G11" s="21"/>
      <c r="H11" s="21">
        <v>282210</v>
      </c>
      <c r="I11" s="21">
        <v>29400</v>
      </c>
      <c r="J11" s="21">
        <v>311610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311610</v>
      </c>
      <c r="X11" s="21"/>
      <c r="Y11" s="21">
        <v>311610</v>
      </c>
      <c r="Z11" s="6"/>
      <c r="AA11" s="28">
        <v>1551795</v>
      </c>
    </row>
    <row r="12" spans="1:27" ht="12.75">
      <c r="A12" s="5" t="s">
        <v>38</v>
      </c>
      <c r="B12" s="3"/>
      <c r="C12" s="19">
        <v>222528</v>
      </c>
      <c r="D12" s="19"/>
      <c r="E12" s="20">
        <v>160000</v>
      </c>
      <c r="F12" s="21">
        <v>160000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>
        <v>160000</v>
      </c>
    </row>
    <row r="13" spans="1:27" ht="12.75">
      <c r="A13" s="5" t="s">
        <v>39</v>
      </c>
      <c r="B13" s="3"/>
      <c r="C13" s="19">
        <v>7069326</v>
      </c>
      <c r="D13" s="19"/>
      <c r="E13" s="20">
        <v>7212660</v>
      </c>
      <c r="F13" s="21">
        <v>7212660</v>
      </c>
      <c r="G13" s="21">
        <v>7995</v>
      </c>
      <c r="H13" s="21">
        <v>596</v>
      </c>
      <c r="I13" s="21">
        <v>533318</v>
      </c>
      <c r="J13" s="21">
        <v>541909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541909</v>
      </c>
      <c r="X13" s="21"/>
      <c r="Y13" s="21">
        <v>541909</v>
      </c>
      <c r="Z13" s="6"/>
      <c r="AA13" s="28">
        <v>7212660</v>
      </c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3517761</v>
      </c>
      <c r="D15" s="16">
        <f>SUM(D16:D18)</f>
        <v>0</v>
      </c>
      <c r="E15" s="17">
        <f t="shared" si="2"/>
        <v>1526320</v>
      </c>
      <c r="F15" s="18">
        <f t="shared" si="2"/>
        <v>6360849</v>
      </c>
      <c r="G15" s="18">
        <f t="shared" si="2"/>
        <v>0</v>
      </c>
      <c r="H15" s="18">
        <f t="shared" si="2"/>
        <v>0</v>
      </c>
      <c r="I15" s="18">
        <f t="shared" si="2"/>
        <v>194955</v>
      </c>
      <c r="J15" s="18">
        <f t="shared" si="2"/>
        <v>194955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194955</v>
      </c>
      <c r="X15" s="18">
        <f t="shared" si="2"/>
        <v>186320</v>
      </c>
      <c r="Y15" s="18">
        <f t="shared" si="2"/>
        <v>8635</v>
      </c>
      <c r="Z15" s="4">
        <f>+IF(X15&lt;&gt;0,+(Y15/X15)*100,0)</f>
        <v>4.634499785315587</v>
      </c>
      <c r="AA15" s="30">
        <f>SUM(AA16:AA18)</f>
        <v>6360849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3517761</v>
      </c>
      <c r="D17" s="19"/>
      <c r="E17" s="20">
        <v>1526320</v>
      </c>
      <c r="F17" s="21">
        <v>6360849</v>
      </c>
      <c r="G17" s="21"/>
      <c r="H17" s="21"/>
      <c r="I17" s="21">
        <v>194955</v>
      </c>
      <c r="J17" s="21">
        <v>194955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194955</v>
      </c>
      <c r="X17" s="21">
        <v>186320</v>
      </c>
      <c r="Y17" s="21">
        <v>8635</v>
      </c>
      <c r="Z17" s="6">
        <v>4.63</v>
      </c>
      <c r="AA17" s="28">
        <v>6360849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41518631</v>
      </c>
      <c r="D19" s="16">
        <f>SUM(D20:D23)</f>
        <v>0</v>
      </c>
      <c r="E19" s="17">
        <f t="shared" si="3"/>
        <v>44875463</v>
      </c>
      <c r="F19" s="18">
        <f t="shared" si="3"/>
        <v>47205561</v>
      </c>
      <c r="G19" s="18">
        <f t="shared" si="3"/>
        <v>209996</v>
      </c>
      <c r="H19" s="18">
        <f t="shared" si="3"/>
        <v>2643925</v>
      </c>
      <c r="I19" s="18">
        <f t="shared" si="3"/>
        <v>3387668</v>
      </c>
      <c r="J19" s="18">
        <f t="shared" si="3"/>
        <v>6241589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6241589</v>
      </c>
      <c r="X19" s="18">
        <f t="shared" si="3"/>
        <v>2430010</v>
      </c>
      <c r="Y19" s="18">
        <f t="shared" si="3"/>
        <v>3811579</v>
      </c>
      <c r="Z19" s="4">
        <f>+IF(X19&lt;&gt;0,+(Y19/X19)*100,0)</f>
        <v>156.85445738906424</v>
      </c>
      <c r="AA19" s="30">
        <f>SUM(AA20:AA23)</f>
        <v>47205561</v>
      </c>
    </row>
    <row r="20" spans="1:27" ht="12.75">
      <c r="A20" s="5" t="s">
        <v>46</v>
      </c>
      <c r="B20" s="3"/>
      <c r="C20" s="19">
        <v>13081242</v>
      </c>
      <c r="D20" s="19"/>
      <c r="E20" s="20">
        <v>11743410</v>
      </c>
      <c r="F20" s="21">
        <v>11960206</v>
      </c>
      <c r="G20" s="21"/>
      <c r="H20" s="21">
        <v>428142</v>
      </c>
      <c r="I20" s="21">
        <v>323347</v>
      </c>
      <c r="J20" s="21">
        <v>751489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751489</v>
      </c>
      <c r="X20" s="21">
        <v>493510</v>
      </c>
      <c r="Y20" s="21">
        <v>257979</v>
      </c>
      <c r="Z20" s="6">
        <v>52.27</v>
      </c>
      <c r="AA20" s="28">
        <v>11960206</v>
      </c>
    </row>
    <row r="21" spans="1:27" ht="12.75">
      <c r="A21" s="5" t="s">
        <v>47</v>
      </c>
      <c r="B21" s="3"/>
      <c r="C21" s="19">
        <v>6580831</v>
      </c>
      <c r="D21" s="19"/>
      <c r="E21" s="20">
        <v>8616481</v>
      </c>
      <c r="F21" s="21">
        <v>9935330</v>
      </c>
      <c r="G21" s="21">
        <v>209996</v>
      </c>
      <c r="H21" s="21">
        <v>1500589</v>
      </c>
      <c r="I21" s="21">
        <v>889454</v>
      </c>
      <c r="J21" s="21">
        <v>2600039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2600039</v>
      </c>
      <c r="X21" s="21">
        <v>436500</v>
      </c>
      <c r="Y21" s="21">
        <v>2163539</v>
      </c>
      <c r="Z21" s="6">
        <v>495.66</v>
      </c>
      <c r="AA21" s="28">
        <v>9935330</v>
      </c>
    </row>
    <row r="22" spans="1:27" ht="12.75">
      <c r="A22" s="5" t="s">
        <v>48</v>
      </c>
      <c r="B22" s="3"/>
      <c r="C22" s="22">
        <v>18856558</v>
      </c>
      <c r="D22" s="22"/>
      <c r="E22" s="23">
        <v>21129602</v>
      </c>
      <c r="F22" s="24">
        <v>21924055</v>
      </c>
      <c r="G22" s="24"/>
      <c r="H22" s="24">
        <v>674987</v>
      </c>
      <c r="I22" s="24">
        <v>1443376</v>
      </c>
      <c r="J22" s="24">
        <v>2118363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2118363</v>
      </c>
      <c r="X22" s="24">
        <v>1400000</v>
      </c>
      <c r="Y22" s="24">
        <v>718363</v>
      </c>
      <c r="Z22" s="7">
        <v>51.31</v>
      </c>
      <c r="AA22" s="29">
        <v>21924055</v>
      </c>
    </row>
    <row r="23" spans="1:27" ht="12.75">
      <c r="A23" s="5" t="s">
        <v>49</v>
      </c>
      <c r="B23" s="3"/>
      <c r="C23" s="19">
        <v>3000000</v>
      </c>
      <c r="D23" s="19"/>
      <c r="E23" s="20">
        <v>3385970</v>
      </c>
      <c r="F23" s="21">
        <v>3385970</v>
      </c>
      <c r="G23" s="21"/>
      <c r="H23" s="21">
        <v>40207</v>
      </c>
      <c r="I23" s="21">
        <v>731491</v>
      </c>
      <c r="J23" s="21">
        <v>771698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771698</v>
      </c>
      <c r="X23" s="21">
        <v>100000</v>
      </c>
      <c r="Y23" s="21">
        <v>671698</v>
      </c>
      <c r="Z23" s="6">
        <v>671.7</v>
      </c>
      <c r="AA23" s="28">
        <v>3385970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65231184</v>
      </c>
      <c r="D25" s="51">
        <f>+D5+D9+D15+D19+D24</f>
        <v>0</v>
      </c>
      <c r="E25" s="52">
        <f t="shared" si="4"/>
        <v>58031040</v>
      </c>
      <c r="F25" s="53">
        <f t="shared" si="4"/>
        <v>68071949</v>
      </c>
      <c r="G25" s="53">
        <f t="shared" si="4"/>
        <v>217991</v>
      </c>
      <c r="H25" s="53">
        <f t="shared" si="4"/>
        <v>2944722</v>
      </c>
      <c r="I25" s="53">
        <f t="shared" si="4"/>
        <v>5151178</v>
      </c>
      <c r="J25" s="53">
        <f t="shared" si="4"/>
        <v>8313891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8313891</v>
      </c>
      <c r="X25" s="53">
        <f t="shared" si="4"/>
        <v>2616330</v>
      </c>
      <c r="Y25" s="53">
        <f t="shared" si="4"/>
        <v>5697561</v>
      </c>
      <c r="Z25" s="54">
        <f>+IF(X25&lt;&gt;0,+(Y25/X25)*100,0)</f>
        <v>217.7692034261733</v>
      </c>
      <c r="AA25" s="55">
        <f>+AA5+AA9+AA15+AA19+AA24</f>
        <v>68071949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28830916</v>
      </c>
      <c r="D28" s="19"/>
      <c r="E28" s="20">
        <v>27152877</v>
      </c>
      <c r="F28" s="21">
        <v>31992873</v>
      </c>
      <c r="G28" s="21"/>
      <c r="H28" s="21">
        <v>988003</v>
      </c>
      <c r="I28" s="21">
        <v>1737822</v>
      </c>
      <c r="J28" s="21">
        <v>2725825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2725825</v>
      </c>
      <c r="X28" s="21">
        <v>2486330</v>
      </c>
      <c r="Y28" s="21">
        <v>239495</v>
      </c>
      <c r="Z28" s="6">
        <v>9.63</v>
      </c>
      <c r="AA28" s="19">
        <v>31992873</v>
      </c>
    </row>
    <row r="29" spans="1:27" ht="12.75">
      <c r="A29" s="57" t="s">
        <v>55</v>
      </c>
      <c r="B29" s="3"/>
      <c r="C29" s="19">
        <v>7379326</v>
      </c>
      <c r="D29" s="19"/>
      <c r="E29" s="20">
        <v>7212660</v>
      </c>
      <c r="F29" s="21">
        <v>7212660</v>
      </c>
      <c r="G29" s="21">
        <v>7995</v>
      </c>
      <c r="H29" s="21">
        <v>596</v>
      </c>
      <c r="I29" s="21">
        <v>533318</v>
      </c>
      <c r="J29" s="21">
        <v>541909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541909</v>
      </c>
      <c r="X29" s="21"/>
      <c r="Y29" s="21">
        <v>541909</v>
      </c>
      <c r="Z29" s="6"/>
      <c r="AA29" s="28">
        <v>7212660</v>
      </c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36210242</v>
      </c>
      <c r="D32" s="25">
        <f>SUM(D28:D31)</f>
        <v>0</v>
      </c>
      <c r="E32" s="26">
        <f t="shared" si="5"/>
        <v>34365537</v>
      </c>
      <c r="F32" s="27">
        <f t="shared" si="5"/>
        <v>39205533</v>
      </c>
      <c r="G32" s="27">
        <f t="shared" si="5"/>
        <v>7995</v>
      </c>
      <c r="H32" s="27">
        <f t="shared" si="5"/>
        <v>988599</v>
      </c>
      <c r="I32" s="27">
        <f t="shared" si="5"/>
        <v>2271140</v>
      </c>
      <c r="J32" s="27">
        <f t="shared" si="5"/>
        <v>3267734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3267734</v>
      </c>
      <c r="X32" s="27">
        <f t="shared" si="5"/>
        <v>2486330</v>
      </c>
      <c r="Y32" s="27">
        <f t="shared" si="5"/>
        <v>781404</v>
      </c>
      <c r="Z32" s="13">
        <f>+IF(X32&lt;&gt;0,+(Y32/X32)*100,0)</f>
        <v>31.42800834965592</v>
      </c>
      <c r="AA32" s="31">
        <f>SUM(AA28:AA31)</f>
        <v>39205533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>
        <v>7289219</v>
      </c>
      <c r="D34" s="19"/>
      <c r="E34" s="20">
        <v>11358965</v>
      </c>
      <c r="F34" s="21">
        <v>13789234</v>
      </c>
      <c r="G34" s="21">
        <v>209996</v>
      </c>
      <c r="H34" s="21">
        <v>1500589</v>
      </c>
      <c r="I34" s="21">
        <v>1969409</v>
      </c>
      <c r="J34" s="21">
        <v>3679994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3679994</v>
      </c>
      <c r="X34" s="21"/>
      <c r="Y34" s="21">
        <v>3679994</v>
      </c>
      <c r="Z34" s="6"/>
      <c r="AA34" s="28">
        <v>13789234</v>
      </c>
    </row>
    <row r="35" spans="1:27" ht="12.75">
      <c r="A35" s="60" t="s">
        <v>63</v>
      </c>
      <c r="B35" s="3"/>
      <c r="C35" s="19">
        <v>21731722</v>
      </c>
      <c r="D35" s="19"/>
      <c r="E35" s="20">
        <v>12306538</v>
      </c>
      <c r="F35" s="21">
        <v>15077182</v>
      </c>
      <c r="G35" s="21"/>
      <c r="H35" s="21">
        <v>455534</v>
      </c>
      <c r="I35" s="21">
        <v>910629</v>
      </c>
      <c r="J35" s="21">
        <v>1366163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1366163</v>
      </c>
      <c r="X35" s="21">
        <v>130000</v>
      </c>
      <c r="Y35" s="21">
        <v>1236163</v>
      </c>
      <c r="Z35" s="6">
        <v>950.89</v>
      </c>
      <c r="AA35" s="28">
        <v>15077182</v>
      </c>
    </row>
    <row r="36" spans="1:27" ht="12.75">
      <c r="A36" s="61" t="s">
        <v>64</v>
      </c>
      <c r="B36" s="10"/>
      <c r="C36" s="62">
        <f aca="true" t="shared" si="6" ref="C36:Y36">SUM(C32:C35)</f>
        <v>65231183</v>
      </c>
      <c r="D36" s="62">
        <f>SUM(D32:D35)</f>
        <v>0</v>
      </c>
      <c r="E36" s="63">
        <f t="shared" si="6"/>
        <v>58031040</v>
      </c>
      <c r="F36" s="64">
        <f t="shared" si="6"/>
        <v>68071949</v>
      </c>
      <c r="G36" s="64">
        <f t="shared" si="6"/>
        <v>217991</v>
      </c>
      <c r="H36" s="64">
        <f t="shared" si="6"/>
        <v>2944722</v>
      </c>
      <c r="I36" s="64">
        <f t="shared" si="6"/>
        <v>5151178</v>
      </c>
      <c r="J36" s="64">
        <f t="shared" si="6"/>
        <v>8313891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8313891</v>
      </c>
      <c r="X36" s="64">
        <f t="shared" si="6"/>
        <v>2616330</v>
      </c>
      <c r="Y36" s="64">
        <f t="shared" si="6"/>
        <v>5697561</v>
      </c>
      <c r="Z36" s="65">
        <f>+IF(X36&lt;&gt;0,+(Y36/X36)*100,0)</f>
        <v>217.7692034261733</v>
      </c>
      <c r="AA36" s="66">
        <f>SUM(AA32:AA35)</f>
        <v>68071949</v>
      </c>
    </row>
    <row r="37" spans="1:27" ht="12.75">
      <c r="A37" s="14" t="s">
        <v>96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4962149</v>
      </c>
      <c r="D5" s="16">
        <f>SUM(D6:D8)</f>
        <v>0</v>
      </c>
      <c r="E5" s="17">
        <f t="shared" si="0"/>
        <v>855000</v>
      </c>
      <c r="F5" s="18">
        <f t="shared" si="0"/>
        <v>855000</v>
      </c>
      <c r="G5" s="18">
        <f t="shared" si="0"/>
        <v>0</v>
      </c>
      <c r="H5" s="18">
        <f t="shared" si="0"/>
        <v>0</v>
      </c>
      <c r="I5" s="18">
        <f t="shared" si="0"/>
        <v>19695</v>
      </c>
      <c r="J5" s="18">
        <f t="shared" si="0"/>
        <v>19695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19695</v>
      </c>
      <c r="X5" s="18">
        <f t="shared" si="0"/>
        <v>0</v>
      </c>
      <c r="Y5" s="18">
        <f t="shared" si="0"/>
        <v>19695</v>
      </c>
      <c r="Z5" s="4">
        <f>+IF(X5&lt;&gt;0,+(Y5/X5)*100,0)</f>
        <v>0</v>
      </c>
      <c r="AA5" s="16">
        <f>SUM(AA6:AA8)</f>
        <v>855000</v>
      </c>
    </row>
    <row r="6" spans="1:27" ht="12.75">
      <c r="A6" s="5" t="s">
        <v>32</v>
      </c>
      <c r="B6" s="3"/>
      <c r="C6" s="19"/>
      <c r="D6" s="19"/>
      <c r="E6" s="20">
        <v>46000</v>
      </c>
      <c r="F6" s="21">
        <v>46000</v>
      </c>
      <c r="G6" s="21"/>
      <c r="H6" s="21"/>
      <c r="I6" s="21">
        <v>5665</v>
      </c>
      <c r="J6" s="21">
        <v>5665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5665</v>
      </c>
      <c r="X6" s="21"/>
      <c r="Y6" s="21">
        <v>5665</v>
      </c>
      <c r="Z6" s="6"/>
      <c r="AA6" s="28">
        <v>46000</v>
      </c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>
        <v>4962149</v>
      </c>
      <c r="D8" s="19"/>
      <c r="E8" s="20">
        <v>809000</v>
      </c>
      <c r="F8" s="21">
        <v>809000</v>
      </c>
      <c r="G8" s="21"/>
      <c r="H8" s="21"/>
      <c r="I8" s="21">
        <v>14030</v>
      </c>
      <c r="J8" s="21">
        <v>14030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14030</v>
      </c>
      <c r="X8" s="21"/>
      <c r="Y8" s="21">
        <v>14030</v>
      </c>
      <c r="Z8" s="6"/>
      <c r="AA8" s="28">
        <v>809000</v>
      </c>
    </row>
    <row r="9" spans="1:27" ht="12.75">
      <c r="A9" s="2" t="s">
        <v>35</v>
      </c>
      <c r="B9" s="3"/>
      <c r="C9" s="16">
        <f aca="true" t="shared" si="1" ref="C9:Y9">SUM(C10:C14)</f>
        <v>32729322</v>
      </c>
      <c r="D9" s="16">
        <f>SUM(D10:D14)</f>
        <v>0</v>
      </c>
      <c r="E9" s="17">
        <f t="shared" si="1"/>
        <v>19502378</v>
      </c>
      <c r="F9" s="18">
        <f t="shared" si="1"/>
        <v>19502378</v>
      </c>
      <c r="G9" s="18">
        <f t="shared" si="1"/>
        <v>0</v>
      </c>
      <c r="H9" s="18">
        <f t="shared" si="1"/>
        <v>0</v>
      </c>
      <c r="I9" s="18">
        <f t="shared" si="1"/>
        <v>101923</v>
      </c>
      <c r="J9" s="18">
        <f t="shared" si="1"/>
        <v>101923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101923</v>
      </c>
      <c r="X9" s="18">
        <f t="shared" si="1"/>
        <v>970000</v>
      </c>
      <c r="Y9" s="18">
        <f t="shared" si="1"/>
        <v>-868077</v>
      </c>
      <c r="Z9" s="4">
        <f>+IF(X9&lt;&gt;0,+(Y9/X9)*100,0)</f>
        <v>-89.49247422680412</v>
      </c>
      <c r="AA9" s="30">
        <f>SUM(AA10:AA14)</f>
        <v>19502378</v>
      </c>
    </row>
    <row r="10" spans="1:27" ht="12.75">
      <c r="A10" s="5" t="s">
        <v>36</v>
      </c>
      <c r="B10" s="3"/>
      <c r="C10" s="19">
        <v>3169253</v>
      </c>
      <c r="D10" s="19"/>
      <c r="E10" s="20">
        <v>2995000</v>
      </c>
      <c r="F10" s="21">
        <v>2995000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10000</v>
      </c>
      <c r="Y10" s="21">
        <v>-10000</v>
      </c>
      <c r="Z10" s="6">
        <v>-100</v>
      </c>
      <c r="AA10" s="28">
        <v>2995000</v>
      </c>
    </row>
    <row r="11" spans="1:27" ht="12.75">
      <c r="A11" s="5" t="s">
        <v>37</v>
      </c>
      <c r="B11" s="3"/>
      <c r="C11" s="19">
        <v>3310657</v>
      </c>
      <c r="D11" s="19"/>
      <c r="E11" s="20">
        <v>2545000</v>
      </c>
      <c r="F11" s="21">
        <v>2545000</v>
      </c>
      <c r="G11" s="21"/>
      <c r="H11" s="21"/>
      <c r="I11" s="21">
        <v>92230</v>
      </c>
      <c r="J11" s="21">
        <v>92230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92230</v>
      </c>
      <c r="X11" s="21">
        <v>850000</v>
      </c>
      <c r="Y11" s="21">
        <v>-757770</v>
      </c>
      <c r="Z11" s="6">
        <v>-89.15</v>
      </c>
      <c r="AA11" s="28">
        <v>2545000</v>
      </c>
    </row>
    <row r="12" spans="1:27" ht="12.75">
      <c r="A12" s="5" t="s">
        <v>38</v>
      </c>
      <c r="B12" s="3"/>
      <c r="C12" s="19">
        <v>264405</v>
      </c>
      <c r="D12" s="19"/>
      <c r="E12" s="20">
        <v>1080080</v>
      </c>
      <c r="F12" s="21">
        <v>1080080</v>
      </c>
      <c r="G12" s="21"/>
      <c r="H12" s="21"/>
      <c r="I12" s="21">
        <v>9693</v>
      </c>
      <c r="J12" s="21">
        <v>9693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9693</v>
      </c>
      <c r="X12" s="21">
        <v>110000</v>
      </c>
      <c r="Y12" s="21">
        <v>-100307</v>
      </c>
      <c r="Z12" s="6">
        <v>-91.19</v>
      </c>
      <c r="AA12" s="28">
        <v>1080080</v>
      </c>
    </row>
    <row r="13" spans="1:27" ht="12.75">
      <c r="A13" s="5" t="s">
        <v>39</v>
      </c>
      <c r="B13" s="3"/>
      <c r="C13" s="19">
        <v>25985007</v>
      </c>
      <c r="D13" s="19"/>
      <c r="E13" s="20">
        <v>12882298</v>
      </c>
      <c r="F13" s="21">
        <v>12882298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>
        <v>12882298</v>
      </c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13225609</v>
      </c>
      <c r="D15" s="16">
        <f>SUM(D16:D18)</f>
        <v>0</v>
      </c>
      <c r="E15" s="17">
        <f t="shared" si="2"/>
        <v>12932600</v>
      </c>
      <c r="F15" s="18">
        <f t="shared" si="2"/>
        <v>12932600</v>
      </c>
      <c r="G15" s="18">
        <f t="shared" si="2"/>
        <v>0</v>
      </c>
      <c r="H15" s="18">
        <f t="shared" si="2"/>
        <v>0</v>
      </c>
      <c r="I15" s="18">
        <f t="shared" si="2"/>
        <v>932315</v>
      </c>
      <c r="J15" s="18">
        <f t="shared" si="2"/>
        <v>932315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932315</v>
      </c>
      <c r="X15" s="18">
        <f t="shared" si="2"/>
        <v>1330000</v>
      </c>
      <c r="Y15" s="18">
        <f t="shared" si="2"/>
        <v>-397685</v>
      </c>
      <c r="Z15" s="4">
        <f>+IF(X15&lt;&gt;0,+(Y15/X15)*100,0)</f>
        <v>-29.901127819548872</v>
      </c>
      <c r="AA15" s="30">
        <f>SUM(AA16:AA18)</f>
        <v>12932600</v>
      </c>
    </row>
    <row r="16" spans="1:27" ht="12.75">
      <c r="A16" s="5" t="s">
        <v>42</v>
      </c>
      <c r="B16" s="3"/>
      <c r="C16" s="19"/>
      <c r="D16" s="19"/>
      <c r="E16" s="20">
        <v>183100</v>
      </c>
      <c r="F16" s="21">
        <v>183100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>
        <v>183100</v>
      </c>
    </row>
    <row r="17" spans="1:27" ht="12.75">
      <c r="A17" s="5" t="s">
        <v>43</v>
      </c>
      <c r="B17" s="3"/>
      <c r="C17" s="19">
        <v>13225609</v>
      </c>
      <c r="D17" s="19"/>
      <c r="E17" s="20">
        <v>12749500</v>
      </c>
      <c r="F17" s="21">
        <v>12749500</v>
      </c>
      <c r="G17" s="21"/>
      <c r="H17" s="21"/>
      <c r="I17" s="21">
        <v>932315</v>
      </c>
      <c r="J17" s="21">
        <v>932315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932315</v>
      </c>
      <c r="X17" s="21">
        <v>1330000</v>
      </c>
      <c r="Y17" s="21">
        <v>-397685</v>
      </c>
      <c r="Z17" s="6">
        <v>-29.9</v>
      </c>
      <c r="AA17" s="28">
        <v>12749500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44368959</v>
      </c>
      <c r="D19" s="16">
        <f>SUM(D20:D23)</f>
        <v>0</v>
      </c>
      <c r="E19" s="17">
        <f t="shared" si="3"/>
        <v>55066091</v>
      </c>
      <c r="F19" s="18">
        <f t="shared" si="3"/>
        <v>55066091</v>
      </c>
      <c r="G19" s="18">
        <f t="shared" si="3"/>
        <v>0</v>
      </c>
      <c r="H19" s="18">
        <f t="shared" si="3"/>
        <v>571483</v>
      </c>
      <c r="I19" s="18">
        <f t="shared" si="3"/>
        <v>4815058</v>
      </c>
      <c r="J19" s="18">
        <f t="shared" si="3"/>
        <v>5386541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5386541</v>
      </c>
      <c r="X19" s="18">
        <f t="shared" si="3"/>
        <v>2797500</v>
      </c>
      <c r="Y19" s="18">
        <f t="shared" si="3"/>
        <v>2589041</v>
      </c>
      <c r="Z19" s="4">
        <f>+IF(X19&lt;&gt;0,+(Y19/X19)*100,0)</f>
        <v>92.54838248436104</v>
      </c>
      <c r="AA19" s="30">
        <f>SUM(AA20:AA23)</f>
        <v>55066091</v>
      </c>
    </row>
    <row r="20" spans="1:27" ht="12.75">
      <c r="A20" s="5" t="s">
        <v>46</v>
      </c>
      <c r="B20" s="3"/>
      <c r="C20" s="19">
        <v>18237177</v>
      </c>
      <c r="D20" s="19"/>
      <c r="E20" s="20">
        <v>21799276</v>
      </c>
      <c r="F20" s="21">
        <v>21799276</v>
      </c>
      <c r="G20" s="21"/>
      <c r="H20" s="21"/>
      <c r="I20" s="21">
        <v>1367658</v>
      </c>
      <c r="J20" s="21">
        <v>1367658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1367658</v>
      </c>
      <c r="X20" s="21">
        <v>837000</v>
      </c>
      <c r="Y20" s="21">
        <v>530658</v>
      </c>
      <c r="Z20" s="6">
        <v>63.4</v>
      </c>
      <c r="AA20" s="28">
        <v>21799276</v>
      </c>
    </row>
    <row r="21" spans="1:27" ht="12.75">
      <c r="A21" s="5" t="s">
        <v>47</v>
      </c>
      <c r="B21" s="3"/>
      <c r="C21" s="19">
        <v>14232323</v>
      </c>
      <c r="D21" s="19"/>
      <c r="E21" s="20">
        <v>15021315</v>
      </c>
      <c r="F21" s="21">
        <v>15021315</v>
      </c>
      <c r="G21" s="21"/>
      <c r="H21" s="21">
        <v>75156</v>
      </c>
      <c r="I21" s="21">
        <v>1697517</v>
      </c>
      <c r="J21" s="21">
        <v>1772673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1772673</v>
      </c>
      <c r="X21" s="21">
        <v>610500</v>
      </c>
      <c r="Y21" s="21">
        <v>1162173</v>
      </c>
      <c r="Z21" s="6">
        <v>190.36</v>
      </c>
      <c r="AA21" s="28">
        <v>15021315</v>
      </c>
    </row>
    <row r="22" spans="1:27" ht="12.75">
      <c r="A22" s="5" t="s">
        <v>48</v>
      </c>
      <c r="B22" s="3"/>
      <c r="C22" s="22">
        <v>11874722</v>
      </c>
      <c r="D22" s="22"/>
      <c r="E22" s="23">
        <v>18230500</v>
      </c>
      <c r="F22" s="24">
        <v>18230500</v>
      </c>
      <c r="G22" s="24"/>
      <c r="H22" s="24">
        <v>496327</v>
      </c>
      <c r="I22" s="24">
        <v>1749883</v>
      </c>
      <c r="J22" s="24">
        <v>2246210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2246210</v>
      </c>
      <c r="X22" s="24">
        <v>1350000</v>
      </c>
      <c r="Y22" s="24">
        <v>896210</v>
      </c>
      <c r="Z22" s="7">
        <v>66.39</v>
      </c>
      <c r="AA22" s="29">
        <v>18230500</v>
      </c>
    </row>
    <row r="23" spans="1:27" ht="12.75">
      <c r="A23" s="5" t="s">
        <v>49</v>
      </c>
      <c r="B23" s="3"/>
      <c r="C23" s="19">
        <v>24737</v>
      </c>
      <c r="D23" s="19"/>
      <c r="E23" s="20">
        <v>15000</v>
      </c>
      <c r="F23" s="21">
        <v>15000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>
        <v>15000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95286039</v>
      </c>
      <c r="D25" s="51">
        <f>+D5+D9+D15+D19+D24</f>
        <v>0</v>
      </c>
      <c r="E25" s="52">
        <f t="shared" si="4"/>
        <v>88356069</v>
      </c>
      <c r="F25" s="53">
        <f t="shared" si="4"/>
        <v>88356069</v>
      </c>
      <c r="G25" s="53">
        <f t="shared" si="4"/>
        <v>0</v>
      </c>
      <c r="H25" s="53">
        <f t="shared" si="4"/>
        <v>571483</v>
      </c>
      <c r="I25" s="53">
        <f t="shared" si="4"/>
        <v>5868991</v>
      </c>
      <c r="J25" s="53">
        <f t="shared" si="4"/>
        <v>6440474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6440474</v>
      </c>
      <c r="X25" s="53">
        <f t="shared" si="4"/>
        <v>5097500</v>
      </c>
      <c r="Y25" s="53">
        <f t="shared" si="4"/>
        <v>1342974</v>
      </c>
      <c r="Z25" s="54">
        <f>+IF(X25&lt;&gt;0,+(Y25/X25)*100,0)</f>
        <v>26.345738106915157</v>
      </c>
      <c r="AA25" s="55">
        <f>+AA5+AA9+AA15+AA19+AA24</f>
        <v>88356069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31647000</v>
      </c>
      <c r="D28" s="19"/>
      <c r="E28" s="20">
        <v>26030000</v>
      </c>
      <c r="F28" s="21">
        <v>26030000</v>
      </c>
      <c r="G28" s="21"/>
      <c r="H28" s="21"/>
      <c r="I28" s="21">
        <v>2478956</v>
      </c>
      <c r="J28" s="21">
        <v>2478956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2478956</v>
      </c>
      <c r="X28" s="21">
        <v>2500000</v>
      </c>
      <c r="Y28" s="21">
        <v>-21044</v>
      </c>
      <c r="Z28" s="6">
        <v>-0.84</v>
      </c>
      <c r="AA28" s="19">
        <v>26030000</v>
      </c>
    </row>
    <row r="29" spans="1:27" ht="12.75">
      <c r="A29" s="57" t="s">
        <v>55</v>
      </c>
      <c r="B29" s="3"/>
      <c r="C29" s="19">
        <v>29004412</v>
      </c>
      <c r="D29" s="19"/>
      <c r="E29" s="20">
        <v>13932298</v>
      </c>
      <c r="F29" s="21">
        <v>13932298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13932298</v>
      </c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>
        <v>3500000</v>
      </c>
      <c r="F31" s="21">
        <v>3500000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>
        <v>3500000</v>
      </c>
    </row>
    <row r="32" spans="1:27" ht="12.75">
      <c r="A32" s="59" t="s">
        <v>58</v>
      </c>
      <c r="B32" s="3"/>
      <c r="C32" s="25">
        <f aca="true" t="shared" si="5" ref="C32:Y32">SUM(C28:C31)</f>
        <v>60651412</v>
      </c>
      <c r="D32" s="25">
        <f>SUM(D28:D31)</f>
        <v>0</v>
      </c>
      <c r="E32" s="26">
        <f t="shared" si="5"/>
        <v>43462298</v>
      </c>
      <c r="F32" s="27">
        <f t="shared" si="5"/>
        <v>43462298</v>
      </c>
      <c r="G32" s="27">
        <f t="shared" si="5"/>
        <v>0</v>
      </c>
      <c r="H32" s="27">
        <f t="shared" si="5"/>
        <v>0</v>
      </c>
      <c r="I32" s="27">
        <f t="shared" si="5"/>
        <v>2478956</v>
      </c>
      <c r="J32" s="27">
        <f t="shared" si="5"/>
        <v>2478956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2478956</v>
      </c>
      <c r="X32" s="27">
        <f t="shared" si="5"/>
        <v>2500000</v>
      </c>
      <c r="Y32" s="27">
        <f t="shared" si="5"/>
        <v>-21044</v>
      </c>
      <c r="Z32" s="13">
        <f>+IF(X32&lt;&gt;0,+(Y32/X32)*100,0)</f>
        <v>-0.8417600000000001</v>
      </c>
      <c r="AA32" s="31">
        <f>SUM(AA28:AA31)</f>
        <v>43462298</v>
      </c>
    </row>
    <row r="33" spans="1:27" ht="12.75">
      <c r="A33" s="60" t="s">
        <v>59</v>
      </c>
      <c r="B33" s="3" t="s">
        <v>60</v>
      </c>
      <c r="C33" s="19">
        <v>896000</v>
      </c>
      <c r="D33" s="19"/>
      <c r="E33" s="20">
        <v>1461517</v>
      </c>
      <c r="F33" s="21">
        <v>1461517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>
        <v>1461517</v>
      </c>
    </row>
    <row r="34" spans="1:27" ht="12.75">
      <c r="A34" s="60" t="s">
        <v>61</v>
      </c>
      <c r="B34" s="3" t="s">
        <v>62</v>
      </c>
      <c r="C34" s="19">
        <v>27189156</v>
      </c>
      <c r="D34" s="19"/>
      <c r="E34" s="20">
        <v>33824415</v>
      </c>
      <c r="F34" s="21">
        <v>33824415</v>
      </c>
      <c r="G34" s="21"/>
      <c r="H34" s="21">
        <v>571483</v>
      </c>
      <c r="I34" s="21">
        <v>3328348</v>
      </c>
      <c r="J34" s="21">
        <v>3899831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3899831</v>
      </c>
      <c r="X34" s="21">
        <v>2447500</v>
      </c>
      <c r="Y34" s="21">
        <v>1452331</v>
      </c>
      <c r="Z34" s="6">
        <v>59.34</v>
      </c>
      <c r="AA34" s="28">
        <v>33824415</v>
      </c>
    </row>
    <row r="35" spans="1:27" ht="12.75">
      <c r="A35" s="60" t="s">
        <v>63</v>
      </c>
      <c r="B35" s="3"/>
      <c r="C35" s="19">
        <v>6549471</v>
      </c>
      <c r="D35" s="19"/>
      <c r="E35" s="20">
        <v>9607839</v>
      </c>
      <c r="F35" s="21">
        <v>9607839</v>
      </c>
      <c r="G35" s="21"/>
      <c r="H35" s="21"/>
      <c r="I35" s="21">
        <v>61687</v>
      </c>
      <c r="J35" s="21">
        <v>61687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61687</v>
      </c>
      <c r="X35" s="21">
        <v>150000</v>
      </c>
      <c r="Y35" s="21">
        <v>-88313</v>
      </c>
      <c r="Z35" s="6">
        <v>-58.88</v>
      </c>
      <c r="AA35" s="28">
        <v>9607839</v>
      </c>
    </row>
    <row r="36" spans="1:27" ht="12.75">
      <c r="A36" s="61" t="s">
        <v>64</v>
      </c>
      <c r="B36" s="10"/>
      <c r="C36" s="62">
        <f aca="true" t="shared" si="6" ref="C36:Y36">SUM(C32:C35)</f>
        <v>95286039</v>
      </c>
      <c r="D36" s="62">
        <f>SUM(D32:D35)</f>
        <v>0</v>
      </c>
      <c r="E36" s="63">
        <f t="shared" si="6"/>
        <v>88356069</v>
      </c>
      <c r="F36" s="64">
        <f t="shared" si="6"/>
        <v>88356069</v>
      </c>
      <c r="G36" s="64">
        <f t="shared" si="6"/>
        <v>0</v>
      </c>
      <c r="H36" s="64">
        <f t="shared" si="6"/>
        <v>571483</v>
      </c>
      <c r="I36" s="64">
        <f t="shared" si="6"/>
        <v>5868991</v>
      </c>
      <c r="J36" s="64">
        <f t="shared" si="6"/>
        <v>6440474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6440474</v>
      </c>
      <c r="X36" s="64">
        <f t="shared" si="6"/>
        <v>5097500</v>
      </c>
      <c r="Y36" s="64">
        <f t="shared" si="6"/>
        <v>1342974</v>
      </c>
      <c r="Z36" s="65">
        <f>+IF(X36&lt;&gt;0,+(Y36/X36)*100,0)</f>
        <v>26.345738106915157</v>
      </c>
      <c r="AA36" s="66">
        <f>SUM(AA32:AA35)</f>
        <v>88356069</v>
      </c>
    </row>
    <row r="37" spans="1:27" ht="12.75">
      <c r="A37" s="14" t="s">
        <v>96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1768934</v>
      </c>
      <c r="D5" s="16">
        <f>SUM(D6:D8)</f>
        <v>0</v>
      </c>
      <c r="E5" s="17">
        <f t="shared" si="0"/>
        <v>3297665</v>
      </c>
      <c r="F5" s="18">
        <f t="shared" si="0"/>
        <v>3297665</v>
      </c>
      <c r="G5" s="18">
        <f t="shared" si="0"/>
        <v>85576</v>
      </c>
      <c r="H5" s="18">
        <f t="shared" si="0"/>
        <v>-32729</v>
      </c>
      <c r="I5" s="18">
        <f t="shared" si="0"/>
        <v>506765</v>
      </c>
      <c r="J5" s="18">
        <f t="shared" si="0"/>
        <v>559612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559612</v>
      </c>
      <c r="X5" s="18">
        <f t="shared" si="0"/>
        <v>366652</v>
      </c>
      <c r="Y5" s="18">
        <f t="shared" si="0"/>
        <v>192960</v>
      </c>
      <c r="Z5" s="4">
        <f>+IF(X5&lt;&gt;0,+(Y5/X5)*100,0)</f>
        <v>52.627559647840464</v>
      </c>
      <c r="AA5" s="16">
        <f>SUM(AA6:AA8)</f>
        <v>3297665</v>
      </c>
    </row>
    <row r="6" spans="1:27" ht="12.75">
      <c r="A6" s="5" t="s">
        <v>32</v>
      </c>
      <c r="B6" s="3"/>
      <c r="C6" s="19">
        <v>16029</v>
      </c>
      <c r="D6" s="19"/>
      <c r="E6" s="20">
        <v>520365</v>
      </c>
      <c r="F6" s="21">
        <v>520365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57857</v>
      </c>
      <c r="Y6" s="21">
        <v>-57857</v>
      </c>
      <c r="Z6" s="6">
        <v>-100</v>
      </c>
      <c r="AA6" s="28">
        <v>520365</v>
      </c>
    </row>
    <row r="7" spans="1:27" ht="12.75">
      <c r="A7" s="5" t="s">
        <v>33</v>
      </c>
      <c r="B7" s="3"/>
      <c r="C7" s="22">
        <v>25287</v>
      </c>
      <c r="D7" s="22"/>
      <c r="E7" s="23">
        <v>419100</v>
      </c>
      <c r="F7" s="24">
        <v>419100</v>
      </c>
      <c r="G7" s="24"/>
      <c r="H7" s="24">
        <v>2974</v>
      </c>
      <c r="I7" s="24">
        <v>240860</v>
      </c>
      <c r="J7" s="24">
        <v>243834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243834</v>
      </c>
      <c r="X7" s="24">
        <v>46598</v>
      </c>
      <c r="Y7" s="24">
        <v>197236</v>
      </c>
      <c r="Z7" s="7">
        <v>423.27</v>
      </c>
      <c r="AA7" s="29">
        <v>419100</v>
      </c>
    </row>
    <row r="8" spans="1:27" ht="12.75">
      <c r="A8" s="5" t="s">
        <v>34</v>
      </c>
      <c r="B8" s="3"/>
      <c r="C8" s="19">
        <v>1727618</v>
      </c>
      <c r="D8" s="19"/>
      <c r="E8" s="20">
        <v>2358200</v>
      </c>
      <c r="F8" s="21">
        <v>2358200</v>
      </c>
      <c r="G8" s="21">
        <v>85576</v>
      </c>
      <c r="H8" s="21">
        <v>-35703</v>
      </c>
      <c r="I8" s="21">
        <v>265905</v>
      </c>
      <c r="J8" s="21">
        <v>315778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315778</v>
      </c>
      <c r="X8" s="21">
        <v>262197</v>
      </c>
      <c r="Y8" s="21">
        <v>53581</v>
      </c>
      <c r="Z8" s="6">
        <v>20.44</v>
      </c>
      <c r="AA8" s="28">
        <v>2358200</v>
      </c>
    </row>
    <row r="9" spans="1:27" ht="12.75">
      <c r="A9" s="2" t="s">
        <v>35</v>
      </c>
      <c r="B9" s="3"/>
      <c r="C9" s="16">
        <f aca="true" t="shared" si="1" ref="C9:Y9">SUM(C10:C14)</f>
        <v>6666082</v>
      </c>
      <c r="D9" s="16">
        <f>SUM(D10:D14)</f>
        <v>0</v>
      </c>
      <c r="E9" s="17">
        <f t="shared" si="1"/>
        <v>3423050</v>
      </c>
      <c r="F9" s="18">
        <f t="shared" si="1"/>
        <v>3423050</v>
      </c>
      <c r="G9" s="18">
        <f t="shared" si="1"/>
        <v>0</v>
      </c>
      <c r="H9" s="18">
        <f t="shared" si="1"/>
        <v>5745</v>
      </c>
      <c r="I9" s="18">
        <f t="shared" si="1"/>
        <v>59683</v>
      </c>
      <c r="J9" s="18">
        <f t="shared" si="1"/>
        <v>65428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65428</v>
      </c>
      <c r="X9" s="18">
        <f t="shared" si="1"/>
        <v>380602</v>
      </c>
      <c r="Y9" s="18">
        <f t="shared" si="1"/>
        <v>-315174</v>
      </c>
      <c r="Z9" s="4">
        <f>+IF(X9&lt;&gt;0,+(Y9/X9)*100,0)</f>
        <v>-82.80933888944357</v>
      </c>
      <c r="AA9" s="30">
        <f>SUM(AA10:AA14)</f>
        <v>3423050</v>
      </c>
    </row>
    <row r="10" spans="1:27" ht="12.75">
      <c r="A10" s="5" t="s">
        <v>36</v>
      </c>
      <c r="B10" s="3"/>
      <c r="C10" s="19">
        <v>4808783</v>
      </c>
      <c r="D10" s="19"/>
      <c r="E10" s="20">
        <v>1452850</v>
      </c>
      <c r="F10" s="21">
        <v>1452850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161546</v>
      </c>
      <c r="Y10" s="21">
        <v>-161546</v>
      </c>
      <c r="Z10" s="6">
        <v>-100</v>
      </c>
      <c r="AA10" s="28">
        <v>1452850</v>
      </c>
    </row>
    <row r="11" spans="1:27" ht="12.75">
      <c r="A11" s="5" t="s">
        <v>37</v>
      </c>
      <c r="B11" s="3"/>
      <c r="C11" s="19">
        <v>1377241</v>
      </c>
      <c r="D11" s="19"/>
      <c r="E11" s="20">
        <v>1941200</v>
      </c>
      <c r="F11" s="21">
        <v>1941200</v>
      </c>
      <c r="G11" s="21"/>
      <c r="H11" s="21">
        <v>5745</v>
      </c>
      <c r="I11" s="21">
        <v>59683</v>
      </c>
      <c r="J11" s="21">
        <v>65428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65428</v>
      </c>
      <c r="X11" s="21">
        <v>215832</v>
      </c>
      <c r="Y11" s="21">
        <v>-150404</v>
      </c>
      <c r="Z11" s="6">
        <v>-69.69</v>
      </c>
      <c r="AA11" s="28">
        <v>1941200</v>
      </c>
    </row>
    <row r="12" spans="1:27" ht="12.75">
      <c r="A12" s="5" t="s">
        <v>38</v>
      </c>
      <c r="B12" s="3"/>
      <c r="C12" s="19">
        <v>325373</v>
      </c>
      <c r="D12" s="19"/>
      <c r="E12" s="20">
        <v>29000</v>
      </c>
      <c r="F12" s="21">
        <v>29000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3224</v>
      </c>
      <c r="Y12" s="21">
        <v>-3224</v>
      </c>
      <c r="Z12" s="6">
        <v>-100</v>
      </c>
      <c r="AA12" s="28">
        <v>29000</v>
      </c>
    </row>
    <row r="13" spans="1:27" ht="12.75">
      <c r="A13" s="5" t="s">
        <v>39</v>
      </c>
      <c r="B13" s="3"/>
      <c r="C13" s="19">
        <v>154685</v>
      </c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4248211</v>
      </c>
      <c r="D15" s="16">
        <f>SUM(D16:D18)</f>
        <v>0</v>
      </c>
      <c r="E15" s="17">
        <f t="shared" si="2"/>
        <v>9737297</v>
      </c>
      <c r="F15" s="18">
        <f t="shared" si="2"/>
        <v>9737297</v>
      </c>
      <c r="G15" s="18">
        <f t="shared" si="2"/>
        <v>337166</v>
      </c>
      <c r="H15" s="18">
        <f t="shared" si="2"/>
        <v>70073</v>
      </c>
      <c r="I15" s="18">
        <f t="shared" si="2"/>
        <v>648188</v>
      </c>
      <c r="J15" s="18">
        <f t="shared" si="2"/>
        <v>1055427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1055427</v>
      </c>
      <c r="X15" s="18">
        <f t="shared" si="2"/>
        <v>1082640</v>
      </c>
      <c r="Y15" s="18">
        <f t="shared" si="2"/>
        <v>-27213</v>
      </c>
      <c r="Z15" s="4">
        <f>+IF(X15&lt;&gt;0,+(Y15/X15)*100,0)</f>
        <v>-2.5135779206384394</v>
      </c>
      <c r="AA15" s="30">
        <f>SUM(AA16:AA18)</f>
        <v>9737297</v>
      </c>
    </row>
    <row r="16" spans="1:27" ht="12.75">
      <c r="A16" s="5" t="s">
        <v>42</v>
      </c>
      <c r="B16" s="3"/>
      <c r="C16" s="19">
        <v>4885</v>
      </c>
      <c r="D16" s="19"/>
      <c r="E16" s="20">
        <v>1702289</v>
      </c>
      <c r="F16" s="21">
        <v>1702289</v>
      </c>
      <c r="G16" s="21">
        <v>337166</v>
      </c>
      <c r="H16" s="21">
        <v>31902</v>
      </c>
      <c r="I16" s="21">
        <v>502983</v>
      </c>
      <c r="J16" s="21">
        <v>872051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872051</v>
      </c>
      <c r="X16" s="21">
        <v>189268</v>
      </c>
      <c r="Y16" s="21">
        <v>682783</v>
      </c>
      <c r="Z16" s="6">
        <v>360.75</v>
      </c>
      <c r="AA16" s="28">
        <v>1702289</v>
      </c>
    </row>
    <row r="17" spans="1:27" ht="12.75">
      <c r="A17" s="5" t="s">
        <v>43</v>
      </c>
      <c r="B17" s="3"/>
      <c r="C17" s="19">
        <v>4243326</v>
      </c>
      <c r="D17" s="19"/>
      <c r="E17" s="20">
        <v>8035008</v>
      </c>
      <c r="F17" s="21">
        <v>8035008</v>
      </c>
      <c r="G17" s="21"/>
      <c r="H17" s="21">
        <v>38171</v>
      </c>
      <c r="I17" s="21">
        <v>145205</v>
      </c>
      <c r="J17" s="21">
        <v>183376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183376</v>
      </c>
      <c r="X17" s="21">
        <v>893372</v>
      </c>
      <c r="Y17" s="21">
        <v>-709996</v>
      </c>
      <c r="Z17" s="6">
        <v>-79.47</v>
      </c>
      <c r="AA17" s="28">
        <v>8035008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8581972</v>
      </c>
      <c r="D19" s="16">
        <f>SUM(D20:D23)</f>
        <v>0</v>
      </c>
      <c r="E19" s="17">
        <f t="shared" si="3"/>
        <v>8173813</v>
      </c>
      <c r="F19" s="18">
        <f t="shared" si="3"/>
        <v>8173813</v>
      </c>
      <c r="G19" s="18">
        <f t="shared" si="3"/>
        <v>0</v>
      </c>
      <c r="H19" s="18">
        <f t="shared" si="3"/>
        <v>175699</v>
      </c>
      <c r="I19" s="18">
        <f t="shared" si="3"/>
        <v>450093</v>
      </c>
      <c r="J19" s="18">
        <f t="shared" si="3"/>
        <v>625792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625792</v>
      </c>
      <c r="X19" s="18">
        <f t="shared" si="3"/>
        <v>908805</v>
      </c>
      <c r="Y19" s="18">
        <f t="shared" si="3"/>
        <v>-283013</v>
      </c>
      <c r="Z19" s="4">
        <f>+IF(X19&lt;&gt;0,+(Y19/X19)*100,0)</f>
        <v>-31.14122391492124</v>
      </c>
      <c r="AA19" s="30">
        <f>SUM(AA20:AA23)</f>
        <v>8173813</v>
      </c>
    </row>
    <row r="20" spans="1:27" ht="12.75">
      <c r="A20" s="5" t="s">
        <v>46</v>
      </c>
      <c r="B20" s="3"/>
      <c r="C20" s="19">
        <v>4019936</v>
      </c>
      <c r="D20" s="19"/>
      <c r="E20" s="20">
        <v>3640429</v>
      </c>
      <c r="F20" s="21">
        <v>3640429</v>
      </c>
      <c r="G20" s="21"/>
      <c r="H20" s="21">
        <v>175699</v>
      </c>
      <c r="I20" s="21">
        <v>245745</v>
      </c>
      <c r="J20" s="21">
        <v>421444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421444</v>
      </c>
      <c r="X20" s="21">
        <v>404760</v>
      </c>
      <c r="Y20" s="21">
        <v>16684</v>
      </c>
      <c r="Z20" s="6">
        <v>4.12</v>
      </c>
      <c r="AA20" s="28">
        <v>3640429</v>
      </c>
    </row>
    <row r="21" spans="1:27" ht="12.75">
      <c r="A21" s="5" t="s">
        <v>47</v>
      </c>
      <c r="B21" s="3"/>
      <c r="C21" s="19">
        <v>337974</v>
      </c>
      <c r="D21" s="19"/>
      <c r="E21" s="20">
        <v>3656192</v>
      </c>
      <c r="F21" s="21">
        <v>3656192</v>
      </c>
      <c r="G21" s="21"/>
      <c r="H21" s="21"/>
      <c r="I21" s="21">
        <v>204348</v>
      </c>
      <c r="J21" s="21">
        <v>204348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204348</v>
      </c>
      <c r="X21" s="21">
        <v>406514</v>
      </c>
      <c r="Y21" s="21">
        <v>-202166</v>
      </c>
      <c r="Z21" s="6">
        <v>-49.73</v>
      </c>
      <c r="AA21" s="28">
        <v>3656192</v>
      </c>
    </row>
    <row r="22" spans="1:27" ht="12.75">
      <c r="A22" s="5" t="s">
        <v>48</v>
      </c>
      <c r="B22" s="3"/>
      <c r="C22" s="22">
        <v>3974069</v>
      </c>
      <c r="D22" s="22"/>
      <c r="E22" s="23">
        <v>877192</v>
      </c>
      <c r="F22" s="24">
        <v>877192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97531</v>
      </c>
      <c r="Y22" s="24">
        <v>-97531</v>
      </c>
      <c r="Z22" s="7">
        <v>-100</v>
      </c>
      <c r="AA22" s="29">
        <v>877192</v>
      </c>
    </row>
    <row r="23" spans="1:27" ht="12.75">
      <c r="A23" s="5" t="s">
        <v>49</v>
      </c>
      <c r="B23" s="3"/>
      <c r="C23" s="19">
        <v>249993</v>
      </c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21265199</v>
      </c>
      <c r="D25" s="51">
        <f>+D5+D9+D15+D19+D24</f>
        <v>0</v>
      </c>
      <c r="E25" s="52">
        <f t="shared" si="4"/>
        <v>24631825</v>
      </c>
      <c r="F25" s="53">
        <f t="shared" si="4"/>
        <v>24631825</v>
      </c>
      <c r="G25" s="53">
        <f t="shared" si="4"/>
        <v>422742</v>
      </c>
      <c r="H25" s="53">
        <f t="shared" si="4"/>
        <v>218788</v>
      </c>
      <c r="I25" s="53">
        <f t="shared" si="4"/>
        <v>1664729</v>
      </c>
      <c r="J25" s="53">
        <f t="shared" si="4"/>
        <v>2306259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2306259</v>
      </c>
      <c r="X25" s="53">
        <f t="shared" si="4"/>
        <v>2738699</v>
      </c>
      <c r="Y25" s="53">
        <f t="shared" si="4"/>
        <v>-432440</v>
      </c>
      <c r="Z25" s="54">
        <f>+IF(X25&lt;&gt;0,+(Y25/X25)*100,0)</f>
        <v>-15.789979110519264</v>
      </c>
      <c r="AA25" s="55">
        <f>+AA5+AA9+AA15+AA19+AA24</f>
        <v>24631825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12775282</v>
      </c>
      <c r="D28" s="19"/>
      <c r="E28" s="20">
        <v>10475610</v>
      </c>
      <c r="F28" s="21">
        <v>10475610</v>
      </c>
      <c r="G28" s="21">
        <v>422742</v>
      </c>
      <c r="H28" s="21">
        <v>-27008</v>
      </c>
      <c r="I28" s="21">
        <v>844054</v>
      </c>
      <c r="J28" s="21">
        <v>1239788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1239788</v>
      </c>
      <c r="X28" s="21">
        <v>1164731</v>
      </c>
      <c r="Y28" s="21">
        <v>75057</v>
      </c>
      <c r="Z28" s="6">
        <v>6.44</v>
      </c>
      <c r="AA28" s="19">
        <v>10475610</v>
      </c>
    </row>
    <row r="29" spans="1:27" ht="12.75">
      <c r="A29" s="57" t="s">
        <v>55</v>
      </c>
      <c r="B29" s="3"/>
      <c r="C29" s="19">
        <v>350856</v>
      </c>
      <c r="D29" s="19"/>
      <c r="E29" s="20">
        <v>1455450</v>
      </c>
      <c r="F29" s="21">
        <v>1455450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>
        <v>161824</v>
      </c>
      <c r="Y29" s="21">
        <v>-161824</v>
      </c>
      <c r="Z29" s="6">
        <v>-100</v>
      </c>
      <c r="AA29" s="28">
        <v>1455450</v>
      </c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13126138</v>
      </c>
      <c r="D32" s="25">
        <f>SUM(D28:D31)</f>
        <v>0</v>
      </c>
      <c r="E32" s="26">
        <f t="shared" si="5"/>
        <v>11931060</v>
      </c>
      <c r="F32" s="27">
        <f t="shared" si="5"/>
        <v>11931060</v>
      </c>
      <c r="G32" s="27">
        <f t="shared" si="5"/>
        <v>422742</v>
      </c>
      <c r="H32" s="27">
        <f t="shared" si="5"/>
        <v>-27008</v>
      </c>
      <c r="I32" s="27">
        <f t="shared" si="5"/>
        <v>844054</v>
      </c>
      <c r="J32" s="27">
        <f t="shared" si="5"/>
        <v>1239788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1239788</v>
      </c>
      <c r="X32" s="27">
        <f t="shared" si="5"/>
        <v>1326555</v>
      </c>
      <c r="Y32" s="27">
        <f t="shared" si="5"/>
        <v>-86767</v>
      </c>
      <c r="Z32" s="13">
        <f>+IF(X32&lt;&gt;0,+(Y32/X32)*100,0)</f>
        <v>-6.5407766734134665</v>
      </c>
      <c r="AA32" s="31">
        <f>SUM(AA28:AA31)</f>
        <v>11931060</v>
      </c>
    </row>
    <row r="33" spans="1:27" ht="12.75">
      <c r="A33" s="60" t="s">
        <v>59</v>
      </c>
      <c r="B33" s="3" t="s">
        <v>60</v>
      </c>
      <c r="C33" s="19">
        <v>806822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>
        <v>1828740</v>
      </c>
      <c r="D34" s="19"/>
      <c r="E34" s="20">
        <v>3750000</v>
      </c>
      <c r="F34" s="21">
        <v>3750000</v>
      </c>
      <c r="G34" s="21"/>
      <c r="H34" s="21"/>
      <c r="I34" s="21">
        <v>20000</v>
      </c>
      <c r="J34" s="21">
        <v>20000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20000</v>
      </c>
      <c r="X34" s="21">
        <v>416944</v>
      </c>
      <c r="Y34" s="21">
        <v>-396944</v>
      </c>
      <c r="Z34" s="6">
        <v>-95.2</v>
      </c>
      <c r="AA34" s="28">
        <v>3750000</v>
      </c>
    </row>
    <row r="35" spans="1:27" ht="12.75">
      <c r="A35" s="60" t="s">
        <v>63</v>
      </c>
      <c r="B35" s="3"/>
      <c r="C35" s="19">
        <v>5503499</v>
      </c>
      <c r="D35" s="19"/>
      <c r="E35" s="20">
        <v>8950765</v>
      </c>
      <c r="F35" s="21">
        <v>8950765</v>
      </c>
      <c r="G35" s="21"/>
      <c r="H35" s="21">
        <v>245796</v>
      </c>
      <c r="I35" s="21">
        <v>800675</v>
      </c>
      <c r="J35" s="21">
        <v>1046471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1046471</v>
      </c>
      <c r="X35" s="21">
        <v>995202</v>
      </c>
      <c r="Y35" s="21">
        <v>51269</v>
      </c>
      <c r="Z35" s="6">
        <v>5.15</v>
      </c>
      <c r="AA35" s="28">
        <v>8950765</v>
      </c>
    </row>
    <row r="36" spans="1:27" ht="12.75">
      <c r="A36" s="61" t="s">
        <v>64</v>
      </c>
      <c r="B36" s="10"/>
      <c r="C36" s="62">
        <f aca="true" t="shared" si="6" ref="C36:Y36">SUM(C32:C35)</f>
        <v>21265199</v>
      </c>
      <c r="D36" s="62">
        <f>SUM(D32:D35)</f>
        <v>0</v>
      </c>
      <c r="E36" s="63">
        <f t="shared" si="6"/>
        <v>24631825</v>
      </c>
      <c r="F36" s="64">
        <f t="shared" si="6"/>
        <v>24631825</v>
      </c>
      <c r="G36" s="64">
        <f t="shared" si="6"/>
        <v>422742</v>
      </c>
      <c r="H36" s="64">
        <f t="shared" si="6"/>
        <v>218788</v>
      </c>
      <c r="I36" s="64">
        <f t="shared" si="6"/>
        <v>1664729</v>
      </c>
      <c r="J36" s="64">
        <f t="shared" si="6"/>
        <v>2306259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2306259</v>
      </c>
      <c r="X36" s="64">
        <f t="shared" si="6"/>
        <v>2738701</v>
      </c>
      <c r="Y36" s="64">
        <f t="shared" si="6"/>
        <v>-432442</v>
      </c>
      <c r="Z36" s="65">
        <f>+IF(X36&lt;&gt;0,+(Y36/X36)*100,0)</f>
        <v>-15.79004060684244</v>
      </c>
      <c r="AA36" s="66">
        <f>SUM(AA32:AA35)</f>
        <v>24631825</v>
      </c>
    </row>
    <row r="37" spans="1:27" ht="12.75">
      <c r="A37" s="14" t="s">
        <v>96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444822</v>
      </c>
      <c r="D5" s="16">
        <f>SUM(D6:D8)</f>
        <v>0</v>
      </c>
      <c r="E5" s="17">
        <f t="shared" si="0"/>
        <v>455075</v>
      </c>
      <c r="F5" s="18">
        <f t="shared" si="0"/>
        <v>455075</v>
      </c>
      <c r="G5" s="18">
        <f t="shared" si="0"/>
        <v>0</v>
      </c>
      <c r="H5" s="18">
        <f t="shared" si="0"/>
        <v>6025</v>
      </c>
      <c r="I5" s="18">
        <f t="shared" si="0"/>
        <v>1900</v>
      </c>
      <c r="J5" s="18">
        <f t="shared" si="0"/>
        <v>7925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7925</v>
      </c>
      <c r="X5" s="18">
        <f t="shared" si="0"/>
        <v>10837</v>
      </c>
      <c r="Y5" s="18">
        <f t="shared" si="0"/>
        <v>-2912</v>
      </c>
      <c r="Z5" s="4">
        <f>+IF(X5&lt;&gt;0,+(Y5/X5)*100,0)</f>
        <v>-26.870905232075298</v>
      </c>
      <c r="AA5" s="16">
        <f>SUM(AA6:AA8)</f>
        <v>455075</v>
      </c>
    </row>
    <row r="6" spans="1:27" ht="12.75">
      <c r="A6" s="5" t="s">
        <v>32</v>
      </c>
      <c r="B6" s="3"/>
      <c r="C6" s="19">
        <v>57076</v>
      </c>
      <c r="D6" s="19"/>
      <c r="E6" s="20">
        <v>105075</v>
      </c>
      <c r="F6" s="21">
        <v>105075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2502</v>
      </c>
      <c r="Y6" s="21">
        <v>-2502</v>
      </c>
      <c r="Z6" s="6">
        <v>-100</v>
      </c>
      <c r="AA6" s="28">
        <v>105075</v>
      </c>
    </row>
    <row r="7" spans="1:27" ht="12.75">
      <c r="A7" s="5" t="s">
        <v>33</v>
      </c>
      <c r="B7" s="3"/>
      <c r="C7" s="22">
        <v>385370</v>
      </c>
      <c r="D7" s="22"/>
      <c r="E7" s="23">
        <v>305000</v>
      </c>
      <c r="F7" s="24">
        <v>305000</v>
      </c>
      <c r="G7" s="24"/>
      <c r="H7" s="24">
        <v>1900</v>
      </c>
      <c r="I7" s="24">
        <v>1900</v>
      </c>
      <c r="J7" s="24">
        <v>3800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3800</v>
      </c>
      <c r="X7" s="24">
        <v>7263</v>
      </c>
      <c r="Y7" s="24">
        <v>-3463</v>
      </c>
      <c r="Z7" s="7">
        <v>-47.68</v>
      </c>
      <c r="AA7" s="29">
        <v>305000</v>
      </c>
    </row>
    <row r="8" spans="1:27" ht="12.75">
      <c r="A8" s="5" t="s">
        <v>34</v>
      </c>
      <c r="B8" s="3"/>
      <c r="C8" s="19">
        <v>2376</v>
      </c>
      <c r="D8" s="19"/>
      <c r="E8" s="20">
        <v>45000</v>
      </c>
      <c r="F8" s="21">
        <v>45000</v>
      </c>
      <c r="G8" s="21"/>
      <c r="H8" s="21">
        <v>4125</v>
      </c>
      <c r="I8" s="21"/>
      <c r="J8" s="21">
        <v>4125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4125</v>
      </c>
      <c r="X8" s="21">
        <v>1072</v>
      </c>
      <c r="Y8" s="21">
        <v>3053</v>
      </c>
      <c r="Z8" s="6">
        <v>284.79</v>
      </c>
      <c r="AA8" s="28">
        <v>45000</v>
      </c>
    </row>
    <row r="9" spans="1:27" ht="12.75">
      <c r="A9" s="2" t="s">
        <v>35</v>
      </c>
      <c r="B9" s="3"/>
      <c r="C9" s="16">
        <f aca="true" t="shared" si="1" ref="C9:Y9">SUM(C10:C14)</f>
        <v>1034436</v>
      </c>
      <c r="D9" s="16">
        <f>SUM(D10:D14)</f>
        <v>0</v>
      </c>
      <c r="E9" s="17">
        <f t="shared" si="1"/>
        <v>6941416</v>
      </c>
      <c r="F9" s="18">
        <f t="shared" si="1"/>
        <v>7818609</v>
      </c>
      <c r="G9" s="18">
        <f t="shared" si="1"/>
        <v>0</v>
      </c>
      <c r="H9" s="18">
        <f t="shared" si="1"/>
        <v>0</v>
      </c>
      <c r="I9" s="18">
        <f t="shared" si="1"/>
        <v>12863</v>
      </c>
      <c r="J9" s="18">
        <f t="shared" si="1"/>
        <v>12863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12863</v>
      </c>
      <c r="X9" s="18">
        <f t="shared" si="1"/>
        <v>165296</v>
      </c>
      <c r="Y9" s="18">
        <f t="shared" si="1"/>
        <v>-152433</v>
      </c>
      <c r="Z9" s="4">
        <f>+IF(X9&lt;&gt;0,+(Y9/X9)*100,0)</f>
        <v>-92.21820249733811</v>
      </c>
      <c r="AA9" s="30">
        <f>SUM(AA10:AA14)</f>
        <v>7818609</v>
      </c>
    </row>
    <row r="10" spans="1:27" ht="12.75">
      <c r="A10" s="5" t="s">
        <v>36</v>
      </c>
      <c r="B10" s="3"/>
      <c r="C10" s="19">
        <v>1034436</v>
      </c>
      <c r="D10" s="19"/>
      <c r="E10" s="20">
        <v>786066</v>
      </c>
      <c r="F10" s="21">
        <v>1663259</v>
      </c>
      <c r="G10" s="21"/>
      <c r="H10" s="21"/>
      <c r="I10" s="21">
        <v>12863</v>
      </c>
      <c r="J10" s="21">
        <v>12863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12863</v>
      </c>
      <c r="X10" s="21">
        <v>18719</v>
      </c>
      <c r="Y10" s="21">
        <v>-5856</v>
      </c>
      <c r="Z10" s="6">
        <v>-31.28</v>
      </c>
      <c r="AA10" s="28">
        <v>1663259</v>
      </c>
    </row>
    <row r="11" spans="1:27" ht="12.75">
      <c r="A11" s="5" t="s">
        <v>37</v>
      </c>
      <c r="B11" s="3"/>
      <c r="C11" s="19"/>
      <c r="D11" s="19"/>
      <c r="E11" s="20">
        <v>6155350</v>
      </c>
      <c r="F11" s="21">
        <v>6155350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146577</v>
      </c>
      <c r="Y11" s="21">
        <v>-146577</v>
      </c>
      <c r="Z11" s="6">
        <v>-100</v>
      </c>
      <c r="AA11" s="28">
        <v>6155350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7604024</v>
      </c>
      <c r="D15" s="16">
        <f>SUM(D16:D18)</f>
        <v>0</v>
      </c>
      <c r="E15" s="17">
        <f t="shared" si="2"/>
        <v>4976254</v>
      </c>
      <c r="F15" s="18">
        <f t="shared" si="2"/>
        <v>4999445</v>
      </c>
      <c r="G15" s="18">
        <f t="shared" si="2"/>
        <v>0</v>
      </c>
      <c r="H15" s="18">
        <f t="shared" si="2"/>
        <v>713</v>
      </c>
      <c r="I15" s="18">
        <f t="shared" si="2"/>
        <v>4918</v>
      </c>
      <c r="J15" s="18">
        <f t="shared" si="2"/>
        <v>5631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5631</v>
      </c>
      <c r="X15" s="18">
        <f t="shared" si="2"/>
        <v>118499</v>
      </c>
      <c r="Y15" s="18">
        <f t="shared" si="2"/>
        <v>-112868</v>
      </c>
      <c r="Z15" s="4">
        <f>+IF(X15&lt;&gt;0,+(Y15/X15)*100,0)</f>
        <v>-95.24806116507312</v>
      </c>
      <c r="AA15" s="30">
        <f>SUM(AA16:AA18)</f>
        <v>4999445</v>
      </c>
    </row>
    <row r="16" spans="1:27" ht="12.75">
      <c r="A16" s="5" t="s">
        <v>42</v>
      </c>
      <c r="B16" s="3"/>
      <c r="C16" s="19"/>
      <c r="D16" s="19"/>
      <c r="E16" s="20">
        <v>5000</v>
      </c>
      <c r="F16" s="21">
        <v>5000</v>
      </c>
      <c r="G16" s="21"/>
      <c r="H16" s="21"/>
      <c r="I16" s="21">
        <v>4918</v>
      </c>
      <c r="J16" s="21">
        <v>4918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4918</v>
      </c>
      <c r="X16" s="21">
        <v>119</v>
      </c>
      <c r="Y16" s="21">
        <v>4799</v>
      </c>
      <c r="Z16" s="6">
        <v>4032.77</v>
      </c>
      <c r="AA16" s="28">
        <v>5000</v>
      </c>
    </row>
    <row r="17" spans="1:27" ht="12.75">
      <c r="A17" s="5" t="s">
        <v>43</v>
      </c>
      <c r="B17" s="3"/>
      <c r="C17" s="19">
        <v>7604024</v>
      </c>
      <c r="D17" s="19"/>
      <c r="E17" s="20">
        <v>4971254</v>
      </c>
      <c r="F17" s="21">
        <v>4994445</v>
      </c>
      <c r="G17" s="21"/>
      <c r="H17" s="21">
        <v>713</v>
      </c>
      <c r="I17" s="21"/>
      <c r="J17" s="21">
        <v>713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713</v>
      </c>
      <c r="X17" s="21">
        <v>118380</v>
      </c>
      <c r="Y17" s="21">
        <v>-117667</v>
      </c>
      <c r="Z17" s="6">
        <v>-99.4</v>
      </c>
      <c r="AA17" s="28">
        <v>4994445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8597097</v>
      </c>
      <c r="D19" s="16">
        <f>SUM(D20:D23)</f>
        <v>0</v>
      </c>
      <c r="E19" s="17">
        <f t="shared" si="3"/>
        <v>7942718</v>
      </c>
      <c r="F19" s="18">
        <f t="shared" si="3"/>
        <v>7942718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189140</v>
      </c>
      <c r="Y19" s="18">
        <f t="shared" si="3"/>
        <v>-189140</v>
      </c>
      <c r="Z19" s="4">
        <f>+IF(X19&lt;&gt;0,+(Y19/X19)*100,0)</f>
        <v>-100</v>
      </c>
      <c r="AA19" s="30">
        <f>SUM(AA20:AA23)</f>
        <v>7942718</v>
      </c>
    </row>
    <row r="20" spans="1:27" ht="12.75">
      <c r="A20" s="5" t="s">
        <v>46</v>
      </c>
      <c r="B20" s="3"/>
      <c r="C20" s="19">
        <v>3254606</v>
      </c>
      <c r="D20" s="19"/>
      <c r="E20" s="20">
        <v>1754385</v>
      </c>
      <c r="F20" s="21">
        <v>1754385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41777</v>
      </c>
      <c r="Y20" s="21">
        <v>-41777</v>
      </c>
      <c r="Z20" s="6">
        <v>-100</v>
      </c>
      <c r="AA20" s="28">
        <v>1754385</v>
      </c>
    </row>
    <row r="21" spans="1:27" ht="12.75">
      <c r="A21" s="5" t="s">
        <v>47</v>
      </c>
      <c r="B21" s="3"/>
      <c r="C21" s="19">
        <v>4505021</v>
      </c>
      <c r="D21" s="19"/>
      <c r="E21" s="20">
        <v>5818333</v>
      </c>
      <c r="F21" s="21">
        <v>5818333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138552</v>
      </c>
      <c r="Y21" s="21">
        <v>-138552</v>
      </c>
      <c r="Z21" s="6">
        <v>-100</v>
      </c>
      <c r="AA21" s="28">
        <v>5818333</v>
      </c>
    </row>
    <row r="22" spans="1:27" ht="12.75">
      <c r="A22" s="5" t="s">
        <v>48</v>
      </c>
      <c r="B22" s="3"/>
      <c r="C22" s="22">
        <v>737470</v>
      </c>
      <c r="D22" s="22"/>
      <c r="E22" s="23">
        <v>370000</v>
      </c>
      <c r="F22" s="24">
        <v>370000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8811</v>
      </c>
      <c r="Y22" s="24">
        <v>-8811</v>
      </c>
      <c r="Z22" s="7">
        <v>-100</v>
      </c>
      <c r="AA22" s="29">
        <v>370000</v>
      </c>
    </row>
    <row r="23" spans="1:27" ht="12.75">
      <c r="A23" s="5" t="s">
        <v>49</v>
      </c>
      <c r="B23" s="3"/>
      <c r="C23" s="19">
        <v>100000</v>
      </c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17680379</v>
      </c>
      <c r="D25" s="51">
        <f>+D5+D9+D15+D19+D24</f>
        <v>0</v>
      </c>
      <c r="E25" s="52">
        <f t="shared" si="4"/>
        <v>20315463</v>
      </c>
      <c r="F25" s="53">
        <f t="shared" si="4"/>
        <v>21215847</v>
      </c>
      <c r="G25" s="53">
        <f t="shared" si="4"/>
        <v>0</v>
      </c>
      <c r="H25" s="53">
        <f t="shared" si="4"/>
        <v>6738</v>
      </c>
      <c r="I25" s="53">
        <f t="shared" si="4"/>
        <v>19681</v>
      </c>
      <c r="J25" s="53">
        <f t="shared" si="4"/>
        <v>26419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26419</v>
      </c>
      <c r="X25" s="53">
        <f t="shared" si="4"/>
        <v>483772</v>
      </c>
      <c r="Y25" s="53">
        <f t="shared" si="4"/>
        <v>-457353</v>
      </c>
      <c r="Z25" s="54">
        <f>+IF(X25&lt;&gt;0,+(Y25/X25)*100,0)</f>
        <v>-94.53895636787578</v>
      </c>
      <c r="AA25" s="55">
        <f>+AA5+AA9+AA15+AA19+AA24</f>
        <v>21215847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13721573</v>
      </c>
      <c r="D28" s="19"/>
      <c r="E28" s="20">
        <v>17361710</v>
      </c>
      <c r="F28" s="21">
        <v>17384901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>
        <v>413433</v>
      </c>
      <c r="Y28" s="21">
        <v>-413433</v>
      </c>
      <c r="Z28" s="6">
        <v>-100</v>
      </c>
      <c r="AA28" s="19">
        <v>17384901</v>
      </c>
    </row>
    <row r="29" spans="1:27" ht="12.75">
      <c r="A29" s="57" t="s">
        <v>55</v>
      </c>
      <c r="B29" s="3"/>
      <c r="C29" s="19"/>
      <c r="D29" s="19"/>
      <c r="E29" s="20">
        <v>453753</v>
      </c>
      <c r="F29" s="21">
        <v>1330946</v>
      </c>
      <c r="G29" s="21"/>
      <c r="H29" s="21"/>
      <c r="I29" s="21">
        <v>6713</v>
      </c>
      <c r="J29" s="21">
        <v>6713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6713</v>
      </c>
      <c r="X29" s="21">
        <v>10805</v>
      </c>
      <c r="Y29" s="21">
        <v>-4092</v>
      </c>
      <c r="Z29" s="6">
        <v>-37.87</v>
      </c>
      <c r="AA29" s="28">
        <v>1330946</v>
      </c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13721573</v>
      </c>
      <c r="D32" s="25">
        <f>SUM(D28:D31)</f>
        <v>0</v>
      </c>
      <c r="E32" s="26">
        <f t="shared" si="5"/>
        <v>17815463</v>
      </c>
      <c r="F32" s="27">
        <f t="shared" si="5"/>
        <v>18715847</v>
      </c>
      <c r="G32" s="27">
        <f t="shared" si="5"/>
        <v>0</v>
      </c>
      <c r="H32" s="27">
        <f t="shared" si="5"/>
        <v>0</v>
      </c>
      <c r="I32" s="27">
        <f t="shared" si="5"/>
        <v>6713</v>
      </c>
      <c r="J32" s="27">
        <f t="shared" si="5"/>
        <v>6713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6713</v>
      </c>
      <c r="X32" s="27">
        <f t="shared" si="5"/>
        <v>424238</v>
      </c>
      <c r="Y32" s="27">
        <f t="shared" si="5"/>
        <v>-417525</v>
      </c>
      <c r="Z32" s="13">
        <f>+IF(X32&lt;&gt;0,+(Y32/X32)*100,0)</f>
        <v>-98.41763349817792</v>
      </c>
      <c r="AA32" s="31">
        <f>SUM(AA28:AA31)</f>
        <v>18715847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>
        <v>2230263</v>
      </c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>
        <v>1728544</v>
      </c>
      <c r="D35" s="19"/>
      <c r="E35" s="20">
        <v>2500000</v>
      </c>
      <c r="F35" s="21">
        <v>2500000</v>
      </c>
      <c r="G35" s="21"/>
      <c r="H35" s="21">
        <v>6738</v>
      </c>
      <c r="I35" s="21">
        <v>12968</v>
      </c>
      <c r="J35" s="21">
        <v>19706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19706</v>
      </c>
      <c r="X35" s="21">
        <v>59532</v>
      </c>
      <c r="Y35" s="21">
        <v>-39826</v>
      </c>
      <c r="Z35" s="6">
        <v>-66.9</v>
      </c>
      <c r="AA35" s="28">
        <v>2500000</v>
      </c>
    </row>
    <row r="36" spans="1:27" ht="12.75">
      <c r="A36" s="61" t="s">
        <v>64</v>
      </c>
      <c r="B36" s="10"/>
      <c r="C36" s="62">
        <f aca="true" t="shared" si="6" ref="C36:Y36">SUM(C32:C35)</f>
        <v>17680380</v>
      </c>
      <c r="D36" s="62">
        <f>SUM(D32:D35)</f>
        <v>0</v>
      </c>
      <c r="E36" s="63">
        <f t="shared" si="6"/>
        <v>20315463</v>
      </c>
      <c r="F36" s="64">
        <f t="shared" si="6"/>
        <v>21215847</v>
      </c>
      <c r="G36" s="64">
        <f t="shared" si="6"/>
        <v>0</v>
      </c>
      <c r="H36" s="64">
        <f t="shared" si="6"/>
        <v>6738</v>
      </c>
      <c r="I36" s="64">
        <f t="shared" si="6"/>
        <v>19681</v>
      </c>
      <c r="J36" s="64">
        <f t="shared" si="6"/>
        <v>26419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26419</v>
      </c>
      <c r="X36" s="64">
        <f t="shared" si="6"/>
        <v>483770</v>
      </c>
      <c r="Y36" s="64">
        <f t="shared" si="6"/>
        <v>-457351</v>
      </c>
      <c r="Z36" s="65">
        <f>+IF(X36&lt;&gt;0,+(Y36/X36)*100,0)</f>
        <v>-94.53893379085102</v>
      </c>
      <c r="AA36" s="66">
        <f>SUM(AA32:AA35)</f>
        <v>21215847</v>
      </c>
    </row>
    <row r="37" spans="1:27" ht="12.75">
      <c r="A37" s="14" t="s">
        <v>96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1203820</v>
      </c>
      <c r="D5" s="16">
        <f>SUM(D6:D8)</f>
        <v>0</v>
      </c>
      <c r="E5" s="17">
        <f t="shared" si="0"/>
        <v>595500</v>
      </c>
      <c r="F5" s="18">
        <f t="shared" si="0"/>
        <v>595500</v>
      </c>
      <c r="G5" s="18">
        <f t="shared" si="0"/>
        <v>0</v>
      </c>
      <c r="H5" s="18">
        <f t="shared" si="0"/>
        <v>20569</v>
      </c>
      <c r="I5" s="18">
        <f t="shared" si="0"/>
        <v>18917</v>
      </c>
      <c r="J5" s="18">
        <f t="shared" si="0"/>
        <v>39486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39486</v>
      </c>
      <c r="X5" s="18">
        <f t="shared" si="0"/>
        <v>148875</v>
      </c>
      <c r="Y5" s="18">
        <f t="shared" si="0"/>
        <v>-109389</v>
      </c>
      <c r="Z5" s="4">
        <f>+IF(X5&lt;&gt;0,+(Y5/X5)*100,0)</f>
        <v>-73.47707808564232</v>
      </c>
      <c r="AA5" s="16">
        <f>SUM(AA6:AA8)</f>
        <v>595500</v>
      </c>
    </row>
    <row r="6" spans="1:27" ht="12.75">
      <c r="A6" s="5" t="s">
        <v>32</v>
      </c>
      <c r="B6" s="3"/>
      <c r="C6" s="19">
        <v>87289</v>
      </c>
      <c r="D6" s="19"/>
      <c r="E6" s="20">
        <v>15000</v>
      </c>
      <c r="F6" s="21">
        <v>15000</v>
      </c>
      <c r="G6" s="21"/>
      <c r="H6" s="21"/>
      <c r="I6" s="21">
        <v>1227</v>
      </c>
      <c r="J6" s="21">
        <v>1227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1227</v>
      </c>
      <c r="X6" s="21">
        <v>3750</v>
      </c>
      <c r="Y6" s="21">
        <v>-2523</v>
      </c>
      <c r="Z6" s="6">
        <v>-67.28</v>
      </c>
      <c r="AA6" s="28">
        <v>15000</v>
      </c>
    </row>
    <row r="7" spans="1:27" ht="12.75">
      <c r="A7" s="5" t="s">
        <v>33</v>
      </c>
      <c r="B7" s="3"/>
      <c r="C7" s="22">
        <v>338651</v>
      </c>
      <c r="D7" s="22"/>
      <c r="E7" s="23">
        <v>558000</v>
      </c>
      <c r="F7" s="24">
        <v>558000</v>
      </c>
      <c r="G7" s="24"/>
      <c r="H7" s="24">
        <v>20569</v>
      </c>
      <c r="I7" s="24">
        <v>17690</v>
      </c>
      <c r="J7" s="24">
        <v>38259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38259</v>
      </c>
      <c r="X7" s="24">
        <v>139500</v>
      </c>
      <c r="Y7" s="24">
        <v>-101241</v>
      </c>
      <c r="Z7" s="7">
        <v>-72.57</v>
      </c>
      <c r="AA7" s="29">
        <v>558000</v>
      </c>
    </row>
    <row r="8" spans="1:27" ht="12.75">
      <c r="A8" s="5" t="s">
        <v>34</v>
      </c>
      <c r="B8" s="3"/>
      <c r="C8" s="19">
        <v>777880</v>
      </c>
      <c r="D8" s="19"/>
      <c r="E8" s="20">
        <v>22500</v>
      </c>
      <c r="F8" s="21">
        <v>22500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5625</v>
      </c>
      <c r="Y8" s="21">
        <v>-5625</v>
      </c>
      <c r="Z8" s="6">
        <v>-100</v>
      </c>
      <c r="AA8" s="28">
        <v>22500</v>
      </c>
    </row>
    <row r="9" spans="1:27" ht="12.75">
      <c r="A9" s="2" t="s">
        <v>35</v>
      </c>
      <c r="B9" s="3"/>
      <c r="C9" s="16">
        <f aca="true" t="shared" si="1" ref="C9:Y9">SUM(C10:C14)</f>
        <v>2089881</v>
      </c>
      <c r="D9" s="16">
        <f>SUM(D10:D14)</f>
        <v>0</v>
      </c>
      <c r="E9" s="17">
        <f t="shared" si="1"/>
        <v>444000</v>
      </c>
      <c r="F9" s="18">
        <f t="shared" si="1"/>
        <v>444000</v>
      </c>
      <c r="G9" s="18">
        <f t="shared" si="1"/>
        <v>114400</v>
      </c>
      <c r="H9" s="18">
        <f t="shared" si="1"/>
        <v>6781</v>
      </c>
      <c r="I9" s="18">
        <f t="shared" si="1"/>
        <v>130750</v>
      </c>
      <c r="J9" s="18">
        <f t="shared" si="1"/>
        <v>251931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251931</v>
      </c>
      <c r="X9" s="18">
        <f t="shared" si="1"/>
        <v>111249</v>
      </c>
      <c r="Y9" s="18">
        <f t="shared" si="1"/>
        <v>140682</v>
      </c>
      <c r="Z9" s="4">
        <f>+IF(X9&lt;&gt;0,+(Y9/X9)*100,0)</f>
        <v>126.45686702801824</v>
      </c>
      <c r="AA9" s="30">
        <f>SUM(AA10:AA14)</f>
        <v>444000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>
        <v>929184</v>
      </c>
      <c r="D11" s="19"/>
      <c r="E11" s="20">
        <v>344500</v>
      </c>
      <c r="F11" s="21">
        <v>344500</v>
      </c>
      <c r="G11" s="21"/>
      <c r="H11" s="21"/>
      <c r="I11" s="21">
        <v>78935</v>
      </c>
      <c r="J11" s="21">
        <v>78935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78935</v>
      </c>
      <c r="X11" s="21">
        <v>86250</v>
      </c>
      <c r="Y11" s="21">
        <v>-7315</v>
      </c>
      <c r="Z11" s="6">
        <v>-8.48</v>
      </c>
      <c r="AA11" s="28">
        <v>344500</v>
      </c>
    </row>
    <row r="12" spans="1:27" ht="12.75">
      <c r="A12" s="5" t="s">
        <v>38</v>
      </c>
      <c r="B12" s="3"/>
      <c r="C12" s="19">
        <v>894080</v>
      </c>
      <c r="D12" s="19"/>
      <c r="E12" s="20">
        <v>99500</v>
      </c>
      <c r="F12" s="21">
        <v>99500</v>
      </c>
      <c r="G12" s="21">
        <v>114400</v>
      </c>
      <c r="H12" s="21">
        <v>6781</v>
      </c>
      <c r="I12" s="21">
        <v>51815</v>
      </c>
      <c r="J12" s="21">
        <v>172996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172996</v>
      </c>
      <c r="X12" s="21">
        <v>24999</v>
      </c>
      <c r="Y12" s="21">
        <v>147997</v>
      </c>
      <c r="Z12" s="6">
        <v>592.01</v>
      </c>
      <c r="AA12" s="28">
        <v>99500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>
        <v>266617</v>
      </c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263767</v>
      </c>
      <c r="D15" s="16">
        <f>SUM(D16:D18)</f>
        <v>0</v>
      </c>
      <c r="E15" s="17">
        <f t="shared" si="2"/>
        <v>56500</v>
      </c>
      <c r="F15" s="18">
        <f t="shared" si="2"/>
        <v>56500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14226</v>
      </c>
      <c r="Y15" s="18">
        <f t="shared" si="2"/>
        <v>-14226</v>
      </c>
      <c r="Z15" s="4">
        <f>+IF(X15&lt;&gt;0,+(Y15/X15)*100,0)</f>
        <v>-100</v>
      </c>
      <c r="AA15" s="30">
        <f>SUM(AA16:AA18)</f>
        <v>56500</v>
      </c>
    </row>
    <row r="16" spans="1:27" ht="12.75">
      <c r="A16" s="5" t="s">
        <v>42</v>
      </c>
      <c r="B16" s="3"/>
      <c r="C16" s="19">
        <v>12991</v>
      </c>
      <c r="D16" s="19"/>
      <c r="E16" s="20">
        <v>15000</v>
      </c>
      <c r="F16" s="21">
        <v>15000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3750</v>
      </c>
      <c r="Y16" s="21">
        <v>-3750</v>
      </c>
      <c r="Z16" s="6">
        <v>-100</v>
      </c>
      <c r="AA16" s="28">
        <v>15000</v>
      </c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>
        <v>250776</v>
      </c>
      <c r="D18" s="19"/>
      <c r="E18" s="20">
        <v>41500</v>
      </c>
      <c r="F18" s="21">
        <v>41500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10476</v>
      </c>
      <c r="Y18" s="21">
        <v>-10476</v>
      </c>
      <c r="Z18" s="6">
        <v>-100</v>
      </c>
      <c r="AA18" s="28">
        <v>41500</v>
      </c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3557468</v>
      </c>
      <c r="D25" s="51">
        <f>+D5+D9+D15+D19+D24</f>
        <v>0</v>
      </c>
      <c r="E25" s="52">
        <f t="shared" si="4"/>
        <v>1096000</v>
      </c>
      <c r="F25" s="53">
        <f t="shared" si="4"/>
        <v>1096000</v>
      </c>
      <c r="G25" s="53">
        <f t="shared" si="4"/>
        <v>114400</v>
      </c>
      <c r="H25" s="53">
        <f t="shared" si="4"/>
        <v>27350</v>
      </c>
      <c r="I25" s="53">
        <f t="shared" si="4"/>
        <v>149667</v>
      </c>
      <c r="J25" s="53">
        <f t="shared" si="4"/>
        <v>291417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291417</v>
      </c>
      <c r="X25" s="53">
        <f t="shared" si="4"/>
        <v>274350</v>
      </c>
      <c r="Y25" s="53">
        <f t="shared" si="4"/>
        <v>17067</v>
      </c>
      <c r="Z25" s="54">
        <f>+IF(X25&lt;&gt;0,+(Y25/X25)*100,0)</f>
        <v>6.220885729907053</v>
      </c>
      <c r="AA25" s="55">
        <f>+AA5+AA9+AA15+AA19+AA24</f>
        <v>1096000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/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>
        <v>2521867</v>
      </c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>
        <v>1035601</v>
      </c>
      <c r="D35" s="19"/>
      <c r="E35" s="20">
        <v>1096000</v>
      </c>
      <c r="F35" s="21">
        <v>1096000</v>
      </c>
      <c r="G35" s="21">
        <v>114400</v>
      </c>
      <c r="H35" s="21">
        <v>27350</v>
      </c>
      <c r="I35" s="21">
        <v>149667</v>
      </c>
      <c r="J35" s="21">
        <v>291417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291417</v>
      </c>
      <c r="X35" s="21">
        <v>274350</v>
      </c>
      <c r="Y35" s="21">
        <v>17067</v>
      </c>
      <c r="Z35" s="6">
        <v>6.22</v>
      </c>
      <c r="AA35" s="28">
        <v>1096000</v>
      </c>
    </row>
    <row r="36" spans="1:27" ht="12.75">
      <c r="A36" s="61" t="s">
        <v>64</v>
      </c>
      <c r="B36" s="10"/>
      <c r="C36" s="62">
        <f aca="true" t="shared" si="6" ref="C36:Y36">SUM(C32:C35)</f>
        <v>3557468</v>
      </c>
      <c r="D36" s="62">
        <f>SUM(D32:D35)</f>
        <v>0</v>
      </c>
      <c r="E36" s="63">
        <f t="shared" si="6"/>
        <v>1096000</v>
      </c>
      <c r="F36" s="64">
        <f t="shared" si="6"/>
        <v>1096000</v>
      </c>
      <c r="G36" s="64">
        <f t="shared" si="6"/>
        <v>114400</v>
      </c>
      <c r="H36" s="64">
        <f t="shared" si="6"/>
        <v>27350</v>
      </c>
      <c r="I36" s="64">
        <f t="shared" si="6"/>
        <v>149667</v>
      </c>
      <c r="J36" s="64">
        <f t="shared" si="6"/>
        <v>291417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291417</v>
      </c>
      <c r="X36" s="64">
        <f t="shared" si="6"/>
        <v>274350</v>
      </c>
      <c r="Y36" s="64">
        <f t="shared" si="6"/>
        <v>17067</v>
      </c>
      <c r="Z36" s="65">
        <f>+IF(X36&lt;&gt;0,+(Y36/X36)*100,0)</f>
        <v>6.220885729907053</v>
      </c>
      <c r="AA36" s="66">
        <f>SUM(AA32:AA35)</f>
        <v>1096000</v>
      </c>
    </row>
    <row r="37" spans="1:27" ht="12.75">
      <c r="A37" s="14" t="s">
        <v>96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110000</v>
      </c>
      <c r="F5" s="18">
        <f t="shared" si="0"/>
        <v>110000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20085</v>
      </c>
      <c r="Y5" s="18">
        <f t="shared" si="0"/>
        <v>-20085</v>
      </c>
      <c r="Z5" s="4">
        <f>+IF(X5&lt;&gt;0,+(Y5/X5)*100,0)</f>
        <v>-100</v>
      </c>
      <c r="AA5" s="16">
        <f>SUM(AA6:AA8)</f>
        <v>110000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15918</v>
      </c>
      <c r="Y6" s="21">
        <v>-15918</v>
      </c>
      <c r="Z6" s="6">
        <v>-100</v>
      </c>
      <c r="AA6" s="28"/>
    </row>
    <row r="7" spans="1:27" ht="12.75">
      <c r="A7" s="5" t="s">
        <v>33</v>
      </c>
      <c r="B7" s="3"/>
      <c r="C7" s="22"/>
      <c r="D7" s="22"/>
      <c r="E7" s="23">
        <v>60000</v>
      </c>
      <c r="F7" s="24">
        <v>60000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>
        <v>60000</v>
      </c>
    </row>
    <row r="8" spans="1:27" ht="12.75">
      <c r="A8" s="5" t="s">
        <v>34</v>
      </c>
      <c r="B8" s="3"/>
      <c r="C8" s="19"/>
      <c r="D8" s="19"/>
      <c r="E8" s="20">
        <v>50000</v>
      </c>
      <c r="F8" s="21">
        <v>50000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4167</v>
      </c>
      <c r="Y8" s="21">
        <v>-4167</v>
      </c>
      <c r="Z8" s="6">
        <v>-100</v>
      </c>
      <c r="AA8" s="28">
        <v>50000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9312850</v>
      </c>
      <c r="F15" s="18">
        <f t="shared" si="2"/>
        <v>9312850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2450447</v>
      </c>
      <c r="Y15" s="18">
        <f t="shared" si="2"/>
        <v>-2450447</v>
      </c>
      <c r="Z15" s="4">
        <f>+IF(X15&lt;&gt;0,+(Y15/X15)*100,0)</f>
        <v>-100</v>
      </c>
      <c r="AA15" s="30">
        <f>SUM(AA16:AA18)</f>
        <v>9312850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>
        <v>9312850</v>
      </c>
      <c r="F17" s="21">
        <v>9312850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2450447</v>
      </c>
      <c r="Y17" s="21">
        <v>-2450447</v>
      </c>
      <c r="Z17" s="6">
        <v>-100</v>
      </c>
      <c r="AA17" s="28">
        <v>9312850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45167000</v>
      </c>
      <c r="F19" s="18">
        <f t="shared" si="3"/>
        <v>45167000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12296166</v>
      </c>
      <c r="Y19" s="18">
        <f t="shared" si="3"/>
        <v>-12296166</v>
      </c>
      <c r="Z19" s="4">
        <f>+IF(X19&lt;&gt;0,+(Y19/X19)*100,0)</f>
        <v>-100</v>
      </c>
      <c r="AA19" s="30">
        <f>SUM(AA20:AA23)</f>
        <v>45167000</v>
      </c>
    </row>
    <row r="20" spans="1:27" ht="12.75">
      <c r="A20" s="5" t="s">
        <v>46</v>
      </c>
      <c r="B20" s="3"/>
      <c r="C20" s="19"/>
      <c r="D20" s="19"/>
      <c r="E20" s="20">
        <v>16000000</v>
      </c>
      <c r="F20" s="21">
        <v>16000000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3149666</v>
      </c>
      <c r="Y20" s="21">
        <v>-3149666</v>
      </c>
      <c r="Z20" s="6">
        <v>-100</v>
      </c>
      <c r="AA20" s="28">
        <v>16000000</v>
      </c>
    </row>
    <row r="21" spans="1:27" ht="12.75">
      <c r="A21" s="5" t="s">
        <v>47</v>
      </c>
      <c r="B21" s="3"/>
      <c r="C21" s="19"/>
      <c r="D21" s="19"/>
      <c r="E21" s="20">
        <v>19167000</v>
      </c>
      <c r="F21" s="21">
        <v>19167000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3818417</v>
      </c>
      <c r="Y21" s="21">
        <v>-3818417</v>
      </c>
      <c r="Z21" s="6">
        <v>-100</v>
      </c>
      <c r="AA21" s="28">
        <v>19167000</v>
      </c>
    </row>
    <row r="22" spans="1:27" ht="12.75">
      <c r="A22" s="5" t="s">
        <v>48</v>
      </c>
      <c r="B22" s="3"/>
      <c r="C22" s="22"/>
      <c r="D22" s="22"/>
      <c r="E22" s="23">
        <v>10000000</v>
      </c>
      <c r="F22" s="24">
        <v>10000000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5328083</v>
      </c>
      <c r="Y22" s="24">
        <v>-5328083</v>
      </c>
      <c r="Z22" s="7">
        <v>-100</v>
      </c>
      <c r="AA22" s="29">
        <v>10000000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54589850</v>
      </c>
      <c r="F25" s="53">
        <f t="shared" si="4"/>
        <v>54589850</v>
      </c>
      <c r="G25" s="53">
        <f t="shared" si="4"/>
        <v>0</v>
      </c>
      <c r="H25" s="53">
        <f t="shared" si="4"/>
        <v>0</v>
      </c>
      <c r="I25" s="53">
        <f t="shared" si="4"/>
        <v>0</v>
      </c>
      <c r="J25" s="53">
        <f t="shared" si="4"/>
        <v>0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0</v>
      </c>
      <c r="X25" s="53">
        <f t="shared" si="4"/>
        <v>14766698</v>
      </c>
      <c r="Y25" s="53">
        <f t="shared" si="4"/>
        <v>-14766698</v>
      </c>
      <c r="Z25" s="54">
        <f>+IF(X25&lt;&gt;0,+(Y25/X25)*100,0)</f>
        <v>-100</v>
      </c>
      <c r="AA25" s="55">
        <f>+AA5+AA9+AA15+AA19+AA24</f>
        <v>54589850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54479850</v>
      </c>
      <c r="F28" s="21">
        <v>54479850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>
        <v>14746613</v>
      </c>
      <c r="Y28" s="21">
        <v>-14746613</v>
      </c>
      <c r="Z28" s="6">
        <v>-100</v>
      </c>
      <c r="AA28" s="19">
        <v>54479850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54479850</v>
      </c>
      <c r="F32" s="27">
        <f t="shared" si="5"/>
        <v>54479850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14746613</v>
      </c>
      <c r="Y32" s="27">
        <f t="shared" si="5"/>
        <v>-14746613</v>
      </c>
      <c r="Z32" s="13">
        <f>+IF(X32&lt;&gt;0,+(Y32/X32)*100,0)</f>
        <v>-100</v>
      </c>
      <c r="AA32" s="31">
        <f>SUM(AA28:AA31)</f>
        <v>54479850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>
        <v>110000</v>
      </c>
      <c r="F35" s="21">
        <v>110000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20085</v>
      </c>
      <c r="Y35" s="21">
        <v>-20085</v>
      </c>
      <c r="Z35" s="6">
        <v>-100</v>
      </c>
      <c r="AA35" s="28">
        <v>110000</v>
      </c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54589850</v>
      </c>
      <c r="F36" s="64">
        <f t="shared" si="6"/>
        <v>54589850</v>
      </c>
      <c r="G36" s="64">
        <f t="shared" si="6"/>
        <v>0</v>
      </c>
      <c r="H36" s="64">
        <f t="shared" si="6"/>
        <v>0</v>
      </c>
      <c r="I36" s="64">
        <f t="shared" si="6"/>
        <v>0</v>
      </c>
      <c r="J36" s="64">
        <f t="shared" si="6"/>
        <v>0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0</v>
      </c>
      <c r="X36" s="64">
        <f t="shared" si="6"/>
        <v>14766698</v>
      </c>
      <c r="Y36" s="64">
        <f t="shared" si="6"/>
        <v>-14766698</v>
      </c>
      <c r="Z36" s="65">
        <f>+IF(X36&lt;&gt;0,+(Y36/X36)*100,0)</f>
        <v>-100</v>
      </c>
      <c r="AA36" s="66">
        <f>SUM(AA32:AA35)</f>
        <v>54589850</v>
      </c>
    </row>
    <row r="37" spans="1:27" ht="12.75">
      <c r="A37" s="14" t="s">
        <v>96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65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389275</v>
      </c>
      <c r="D5" s="16">
        <f>SUM(D6:D8)</f>
        <v>0</v>
      </c>
      <c r="E5" s="17">
        <f t="shared" si="0"/>
        <v>295000</v>
      </c>
      <c r="F5" s="18">
        <f t="shared" si="0"/>
        <v>295000</v>
      </c>
      <c r="G5" s="18">
        <f t="shared" si="0"/>
        <v>0</v>
      </c>
      <c r="H5" s="18">
        <f t="shared" si="0"/>
        <v>26120</v>
      </c>
      <c r="I5" s="18">
        <f t="shared" si="0"/>
        <v>249454</v>
      </c>
      <c r="J5" s="18">
        <f t="shared" si="0"/>
        <v>275574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275574</v>
      </c>
      <c r="X5" s="18">
        <f t="shared" si="0"/>
        <v>60000</v>
      </c>
      <c r="Y5" s="18">
        <f t="shared" si="0"/>
        <v>215574</v>
      </c>
      <c r="Z5" s="4">
        <f>+IF(X5&lt;&gt;0,+(Y5/X5)*100,0)</f>
        <v>359.29</v>
      </c>
      <c r="AA5" s="16">
        <f>SUM(AA6:AA8)</f>
        <v>295000</v>
      </c>
    </row>
    <row r="6" spans="1:27" ht="12.75">
      <c r="A6" s="5" t="s">
        <v>32</v>
      </c>
      <c r="B6" s="3"/>
      <c r="C6" s="19">
        <v>103569</v>
      </c>
      <c r="D6" s="19"/>
      <c r="E6" s="20">
        <v>100000</v>
      </c>
      <c r="F6" s="21">
        <v>100000</v>
      </c>
      <c r="G6" s="21"/>
      <c r="H6" s="21"/>
      <c r="I6" s="21">
        <v>249454</v>
      </c>
      <c r="J6" s="21">
        <v>249454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249454</v>
      </c>
      <c r="X6" s="21"/>
      <c r="Y6" s="21">
        <v>249454</v>
      </c>
      <c r="Z6" s="6"/>
      <c r="AA6" s="28">
        <v>100000</v>
      </c>
    </row>
    <row r="7" spans="1:27" ht="12.75">
      <c r="A7" s="5" t="s">
        <v>33</v>
      </c>
      <c r="B7" s="3"/>
      <c r="C7" s="22">
        <v>285706</v>
      </c>
      <c r="D7" s="22"/>
      <c r="E7" s="23">
        <v>75000</v>
      </c>
      <c r="F7" s="24">
        <v>75000</v>
      </c>
      <c r="G7" s="24"/>
      <c r="H7" s="24">
        <v>26120</v>
      </c>
      <c r="I7" s="24"/>
      <c r="J7" s="24">
        <v>26120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26120</v>
      </c>
      <c r="X7" s="24">
        <v>25000</v>
      </c>
      <c r="Y7" s="24">
        <v>1120</v>
      </c>
      <c r="Z7" s="7">
        <v>4.48</v>
      </c>
      <c r="AA7" s="29">
        <v>75000</v>
      </c>
    </row>
    <row r="8" spans="1:27" ht="12.75">
      <c r="A8" s="5" t="s">
        <v>34</v>
      </c>
      <c r="B8" s="3"/>
      <c r="C8" s="19"/>
      <c r="D8" s="19"/>
      <c r="E8" s="20">
        <v>120000</v>
      </c>
      <c r="F8" s="21">
        <v>120000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35000</v>
      </c>
      <c r="Y8" s="21">
        <v>-35000</v>
      </c>
      <c r="Z8" s="6">
        <v>-100</v>
      </c>
      <c r="AA8" s="28">
        <v>120000</v>
      </c>
    </row>
    <row r="9" spans="1:27" ht="12.75">
      <c r="A9" s="2" t="s">
        <v>35</v>
      </c>
      <c r="B9" s="3"/>
      <c r="C9" s="16">
        <f aca="true" t="shared" si="1" ref="C9:Y9">SUM(C10:C14)</f>
        <v>2045329</v>
      </c>
      <c r="D9" s="16">
        <f>SUM(D10:D14)</f>
        <v>0</v>
      </c>
      <c r="E9" s="17">
        <f t="shared" si="1"/>
        <v>2040276</v>
      </c>
      <c r="F9" s="18">
        <f t="shared" si="1"/>
        <v>2040276</v>
      </c>
      <c r="G9" s="18">
        <f t="shared" si="1"/>
        <v>0</v>
      </c>
      <c r="H9" s="18">
        <f t="shared" si="1"/>
        <v>0</v>
      </c>
      <c r="I9" s="18">
        <f t="shared" si="1"/>
        <v>5528</v>
      </c>
      <c r="J9" s="18">
        <f t="shared" si="1"/>
        <v>5528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5528</v>
      </c>
      <c r="X9" s="18">
        <f t="shared" si="1"/>
        <v>440000</v>
      </c>
      <c r="Y9" s="18">
        <f t="shared" si="1"/>
        <v>-434472</v>
      </c>
      <c r="Z9" s="4">
        <f>+IF(X9&lt;&gt;0,+(Y9/X9)*100,0)</f>
        <v>-98.74363636363637</v>
      </c>
      <c r="AA9" s="30">
        <f>SUM(AA10:AA14)</f>
        <v>2040276</v>
      </c>
    </row>
    <row r="10" spans="1:27" ht="12.75">
      <c r="A10" s="5" t="s">
        <v>36</v>
      </c>
      <c r="B10" s="3"/>
      <c r="C10" s="19">
        <v>513360</v>
      </c>
      <c r="D10" s="19"/>
      <c r="E10" s="20">
        <v>558276</v>
      </c>
      <c r="F10" s="21">
        <v>558276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150000</v>
      </c>
      <c r="Y10" s="21">
        <v>-150000</v>
      </c>
      <c r="Z10" s="6">
        <v>-100</v>
      </c>
      <c r="AA10" s="28">
        <v>558276</v>
      </c>
    </row>
    <row r="11" spans="1:27" ht="12.75">
      <c r="A11" s="5" t="s">
        <v>37</v>
      </c>
      <c r="B11" s="3"/>
      <c r="C11" s="19">
        <v>1531969</v>
      </c>
      <c r="D11" s="19"/>
      <c r="E11" s="20">
        <v>1482000</v>
      </c>
      <c r="F11" s="21">
        <v>1482000</v>
      </c>
      <c r="G11" s="21"/>
      <c r="H11" s="21"/>
      <c r="I11" s="21">
        <v>5528</v>
      </c>
      <c r="J11" s="21">
        <v>5528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5528</v>
      </c>
      <c r="X11" s="21">
        <v>290000</v>
      </c>
      <c r="Y11" s="21">
        <v>-284472</v>
      </c>
      <c r="Z11" s="6">
        <v>-98.09</v>
      </c>
      <c r="AA11" s="28">
        <v>1482000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19152582</v>
      </c>
      <c r="D15" s="16">
        <f>SUM(D16:D18)</f>
        <v>0</v>
      </c>
      <c r="E15" s="17">
        <f t="shared" si="2"/>
        <v>12720400</v>
      </c>
      <c r="F15" s="18">
        <f t="shared" si="2"/>
        <v>12720400</v>
      </c>
      <c r="G15" s="18">
        <f t="shared" si="2"/>
        <v>0</v>
      </c>
      <c r="H15" s="18">
        <f t="shared" si="2"/>
        <v>395059</v>
      </c>
      <c r="I15" s="18">
        <f t="shared" si="2"/>
        <v>1417769</v>
      </c>
      <c r="J15" s="18">
        <f t="shared" si="2"/>
        <v>1812828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1812828</v>
      </c>
      <c r="X15" s="18">
        <f t="shared" si="2"/>
        <v>2437500</v>
      </c>
      <c r="Y15" s="18">
        <f t="shared" si="2"/>
        <v>-624672</v>
      </c>
      <c r="Z15" s="4">
        <f>+IF(X15&lt;&gt;0,+(Y15/X15)*100,0)</f>
        <v>-25.627569230769232</v>
      </c>
      <c r="AA15" s="30">
        <f>SUM(AA16:AA18)</f>
        <v>12720400</v>
      </c>
    </row>
    <row r="16" spans="1:27" ht="12.75">
      <c r="A16" s="5" t="s">
        <v>42</v>
      </c>
      <c r="B16" s="3"/>
      <c r="C16" s="19">
        <v>198650</v>
      </c>
      <c r="D16" s="19"/>
      <c r="E16" s="20">
        <v>105000</v>
      </c>
      <c r="F16" s="21">
        <v>105000</v>
      </c>
      <c r="G16" s="21"/>
      <c r="H16" s="21">
        <v>395059</v>
      </c>
      <c r="I16" s="21">
        <v>1416823</v>
      </c>
      <c r="J16" s="21">
        <v>1811882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1811882</v>
      </c>
      <c r="X16" s="21">
        <v>62500</v>
      </c>
      <c r="Y16" s="21">
        <v>1749382</v>
      </c>
      <c r="Z16" s="6">
        <v>2799.01</v>
      </c>
      <c r="AA16" s="28">
        <v>105000</v>
      </c>
    </row>
    <row r="17" spans="1:27" ht="12.75">
      <c r="A17" s="5" t="s">
        <v>43</v>
      </c>
      <c r="B17" s="3"/>
      <c r="C17" s="19">
        <v>18953932</v>
      </c>
      <c r="D17" s="19"/>
      <c r="E17" s="20">
        <v>12615400</v>
      </c>
      <c r="F17" s="21">
        <v>12615400</v>
      </c>
      <c r="G17" s="21"/>
      <c r="H17" s="21"/>
      <c r="I17" s="21">
        <v>946</v>
      </c>
      <c r="J17" s="21">
        <v>946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946</v>
      </c>
      <c r="X17" s="21">
        <v>2375000</v>
      </c>
      <c r="Y17" s="21">
        <v>-2374054</v>
      </c>
      <c r="Z17" s="6">
        <v>-99.96</v>
      </c>
      <c r="AA17" s="28">
        <v>12615400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35466944</v>
      </c>
      <c r="D19" s="16">
        <f>SUM(D20:D23)</f>
        <v>0</v>
      </c>
      <c r="E19" s="17">
        <f t="shared" si="3"/>
        <v>12021600</v>
      </c>
      <c r="F19" s="18">
        <f t="shared" si="3"/>
        <v>12021600</v>
      </c>
      <c r="G19" s="18">
        <f t="shared" si="3"/>
        <v>0</v>
      </c>
      <c r="H19" s="18">
        <f t="shared" si="3"/>
        <v>31780</v>
      </c>
      <c r="I19" s="18">
        <f t="shared" si="3"/>
        <v>30667</v>
      </c>
      <c r="J19" s="18">
        <f t="shared" si="3"/>
        <v>62447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62447</v>
      </c>
      <c r="X19" s="18">
        <f t="shared" si="3"/>
        <v>5004600</v>
      </c>
      <c r="Y19" s="18">
        <f t="shared" si="3"/>
        <v>-4942153</v>
      </c>
      <c r="Z19" s="4">
        <f>+IF(X19&lt;&gt;0,+(Y19/X19)*100,0)</f>
        <v>-98.75220796866883</v>
      </c>
      <c r="AA19" s="30">
        <f>SUM(AA20:AA23)</f>
        <v>12021600</v>
      </c>
    </row>
    <row r="20" spans="1:27" ht="12.75">
      <c r="A20" s="5" t="s">
        <v>46</v>
      </c>
      <c r="B20" s="3"/>
      <c r="C20" s="19">
        <v>2424882</v>
      </c>
      <c r="D20" s="19"/>
      <c r="E20" s="20">
        <v>3587000</v>
      </c>
      <c r="F20" s="21">
        <v>3587000</v>
      </c>
      <c r="G20" s="21"/>
      <c r="H20" s="21">
        <v>24500</v>
      </c>
      <c r="I20" s="21"/>
      <c r="J20" s="21">
        <v>24500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24500</v>
      </c>
      <c r="X20" s="21">
        <v>1870000</v>
      </c>
      <c r="Y20" s="21">
        <v>-1845500</v>
      </c>
      <c r="Z20" s="6">
        <v>-98.69</v>
      </c>
      <c r="AA20" s="28">
        <v>3587000</v>
      </c>
    </row>
    <row r="21" spans="1:27" ht="12.75">
      <c r="A21" s="5" t="s">
        <v>47</v>
      </c>
      <c r="B21" s="3"/>
      <c r="C21" s="19">
        <v>14089512</v>
      </c>
      <c r="D21" s="19"/>
      <c r="E21" s="20">
        <v>605000</v>
      </c>
      <c r="F21" s="21">
        <v>605000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135000</v>
      </c>
      <c r="Y21" s="21">
        <v>-135000</v>
      </c>
      <c r="Z21" s="6">
        <v>-100</v>
      </c>
      <c r="AA21" s="28">
        <v>605000</v>
      </c>
    </row>
    <row r="22" spans="1:27" ht="12.75">
      <c r="A22" s="5" t="s">
        <v>48</v>
      </c>
      <c r="B22" s="3"/>
      <c r="C22" s="22">
        <v>13777358</v>
      </c>
      <c r="D22" s="22"/>
      <c r="E22" s="23">
        <v>7234600</v>
      </c>
      <c r="F22" s="24">
        <v>7234600</v>
      </c>
      <c r="G22" s="24"/>
      <c r="H22" s="24">
        <v>7280</v>
      </c>
      <c r="I22" s="24">
        <v>30667</v>
      </c>
      <c r="J22" s="24">
        <v>37947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37947</v>
      </c>
      <c r="X22" s="24">
        <v>2634600</v>
      </c>
      <c r="Y22" s="24">
        <v>-2596653</v>
      </c>
      <c r="Z22" s="7">
        <v>-98.56</v>
      </c>
      <c r="AA22" s="29">
        <v>7234600</v>
      </c>
    </row>
    <row r="23" spans="1:27" ht="12.75">
      <c r="A23" s="5" t="s">
        <v>49</v>
      </c>
      <c r="B23" s="3"/>
      <c r="C23" s="19">
        <v>5175192</v>
      </c>
      <c r="D23" s="19"/>
      <c r="E23" s="20">
        <v>595000</v>
      </c>
      <c r="F23" s="21">
        <v>595000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365000</v>
      </c>
      <c r="Y23" s="21">
        <v>-365000</v>
      </c>
      <c r="Z23" s="6">
        <v>-100</v>
      </c>
      <c r="AA23" s="28">
        <v>595000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57054130</v>
      </c>
      <c r="D25" s="51">
        <f>+D5+D9+D15+D19+D24</f>
        <v>0</v>
      </c>
      <c r="E25" s="52">
        <f t="shared" si="4"/>
        <v>27077276</v>
      </c>
      <c r="F25" s="53">
        <f t="shared" si="4"/>
        <v>27077276</v>
      </c>
      <c r="G25" s="53">
        <f t="shared" si="4"/>
        <v>0</v>
      </c>
      <c r="H25" s="53">
        <f t="shared" si="4"/>
        <v>452959</v>
      </c>
      <c r="I25" s="53">
        <f t="shared" si="4"/>
        <v>1703418</v>
      </c>
      <c r="J25" s="53">
        <f t="shared" si="4"/>
        <v>2156377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2156377</v>
      </c>
      <c r="X25" s="53">
        <f t="shared" si="4"/>
        <v>7942100</v>
      </c>
      <c r="Y25" s="53">
        <f t="shared" si="4"/>
        <v>-5785723</v>
      </c>
      <c r="Z25" s="54">
        <f>+IF(X25&lt;&gt;0,+(Y25/X25)*100,0)</f>
        <v>-72.84878054922501</v>
      </c>
      <c r="AA25" s="55">
        <f>+AA5+AA9+AA15+AA19+AA24</f>
        <v>27077276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21627977</v>
      </c>
      <c r="D28" s="19"/>
      <c r="E28" s="20">
        <v>23337000</v>
      </c>
      <c r="F28" s="21">
        <v>23337000</v>
      </c>
      <c r="G28" s="21"/>
      <c r="H28" s="21">
        <v>395059</v>
      </c>
      <c r="I28" s="21">
        <v>1666277</v>
      </c>
      <c r="J28" s="21">
        <v>2061336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2061336</v>
      </c>
      <c r="X28" s="21">
        <v>6419600</v>
      </c>
      <c r="Y28" s="21">
        <v>-4358264</v>
      </c>
      <c r="Z28" s="6">
        <v>-67.89</v>
      </c>
      <c r="AA28" s="19">
        <v>23337000</v>
      </c>
    </row>
    <row r="29" spans="1:27" ht="12.75">
      <c r="A29" s="57" t="s">
        <v>55</v>
      </c>
      <c r="B29" s="3"/>
      <c r="C29" s="19">
        <v>708431</v>
      </c>
      <c r="D29" s="19"/>
      <c r="E29" s="20">
        <v>365776</v>
      </c>
      <c r="F29" s="21">
        <v>365776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>
        <v>20000</v>
      </c>
      <c r="Y29" s="21">
        <v>-20000</v>
      </c>
      <c r="Z29" s="6">
        <v>-100</v>
      </c>
      <c r="AA29" s="28">
        <v>365776</v>
      </c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22336408</v>
      </c>
      <c r="D32" s="25">
        <f>SUM(D28:D31)</f>
        <v>0</v>
      </c>
      <c r="E32" s="26">
        <f t="shared" si="5"/>
        <v>23702776</v>
      </c>
      <c r="F32" s="27">
        <f t="shared" si="5"/>
        <v>23702776</v>
      </c>
      <c r="G32" s="27">
        <f t="shared" si="5"/>
        <v>0</v>
      </c>
      <c r="H32" s="27">
        <f t="shared" si="5"/>
        <v>395059</v>
      </c>
      <c r="I32" s="27">
        <f t="shared" si="5"/>
        <v>1666277</v>
      </c>
      <c r="J32" s="27">
        <f t="shared" si="5"/>
        <v>2061336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2061336</v>
      </c>
      <c r="X32" s="27">
        <f t="shared" si="5"/>
        <v>6439600</v>
      </c>
      <c r="Y32" s="27">
        <f t="shared" si="5"/>
        <v>-4378264</v>
      </c>
      <c r="Z32" s="13">
        <f>+IF(X32&lt;&gt;0,+(Y32/X32)*100,0)</f>
        <v>-67.98968880054662</v>
      </c>
      <c r="AA32" s="31">
        <f>SUM(AA28:AA31)</f>
        <v>23702776</v>
      </c>
    </row>
    <row r="33" spans="1:27" ht="12.75">
      <c r="A33" s="60" t="s">
        <v>59</v>
      </c>
      <c r="B33" s="3" t="s">
        <v>60</v>
      </c>
      <c r="C33" s="19">
        <v>27281333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>
        <v>7436389</v>
      </c>
      <c r="D35" s="19"/>
      <c r="E35" s="20">
        <v>3374500</v>
      </c>
      <c r="F35" s="21">
        <v>3374500</v>
      </c>
      <c r="G35" s="21"/>
      <c r="H35" s="21">
        <v>57900</v>
      </c>
      <c r="I35" s="21">
        <v>37141</v>
      </c>
      <c r="J35" s="21">
        <v>95041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95041</v>
      </c>
      <c r="X35" s="21">
        <v>1502500</v>
      </c>
      <c r="Y35" s="21">
        <v>-1407459</v>
      </c>
      <c r="Z35" s="6">
        <v>-93.67</v>
      </c>
      <c r="AA35" s="28">
        <v>3374500</v>
      </c>
    </row>
    <row r="36" spans="1:27" ht="12.75">
      <c r="A36" s="61" t="s">
        <v>64</v>
      </c>
      <c r="B36" s="10"/>
      <c r="C36" s="62">
        <f aca="true" t="shared" si="6" ref="C36:Y36">SUM(C32:C35)</f>
        <v>57054130</v>
      </c>
      <c r="D36" s="62">
        <f>SUM(D32:D35)</f>
        <v>0</v>
      </c>
      <c r="E36" s="63">
        <f t="shared" si="6"/>
        <v>27077276</v>
      </c>
      <c r="F36" s="64">
        <f t="shared" si="6"/>
        <v>27077276</v>
      </c>
      <c r="G36" s="64">
        <f t="shared" si="6"/>
        <v>0</v>
      </c>
      <c r="H36" s="64">
        <f t="shared" si="6"/>
        <v>452959</v>
      </c>
      <c r="I36" s="64">
        <f t="shared" si="6"/>
        <v>1703418</v>
      </c>
      <c r="J36" s="64">
        <f t="shared" si="6"/>
        <v>2156377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2156377</v>
      </c>
      <c r="X36" s="64">
        <f t="shared" si="6"/>
        <v>7942100</v>
      </c>
      <c r="Y36" s="64">
        <f t="shared" si="6"/>
        <v>-5785723</v>
      </c>
      <c r="Z36" s="65">
        <f>+IF(X36&lt;&gt;0,+(Y36/X36)*100,0)</f>
        <v>-72.84878054922501</v>
      </c>
      <c r="AA36" s="66">
        <f>SUM(AA32:AA35)</f>
        <v>27077276</v>
      </c>
    </row>
    <row r="37" spans="1:27" ht="12.75">
      <c r="A37" s="14" t="s">
        <v>96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1816203</v>
      </c>
      <c r="D5" s="16">
        <f>SUM(D6:D8)</f>
        <v>0</v>
      </c>
      <c r="E5" s="17">
        <f t="shared" si="0"/>
        <v>4620000</v>
      </c>
      <c r="F5" s="18">
        <f t="shared" si="0"/>
        <v>5189970</v>
      </c>
      <c r="G5" s="18">
        <f t="shared" si="0"/>
        <v>0</v>
      </c>
      <c r="H5" s="18">
        <f t="shared" si="0"/>
        <v>9140</v>
      </c>
      <c r="I5" s="18">
        <f t="shared" si="0"/>
        <v>223004</v>
      </c>
      <c r="J5" s="18">
        <f t="shared" si="0"/>
        <v>232144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232144</v>
      </c>
      <c r="X5" s="18">
        <f t="shared" si="0"/>
        <v>668800</v>
      </c>
      <c r="Y5" s="18">
        <f t="shared" si="0"/>
        <v>-436656</v>
      </c>
      <c r="Z5" s="4">
        <f>+IF(X5&lt;&gt;0,+(Y5/X5)*100,0)</f>
        <v>-65.28947368421053</v>
      </c>
      <c r="AA5" s="16">
        <f>SUM(AA6:AA8)</f>
        <v>5189970</v>
      </c>
    </row>
    <row r="6" spans="1:27" ht="12.75">
      <c r="A6" s="5" t="s">
        <v>32</v>
      </c>
      <c r="B6" s="3"/>
      <c r="C6" s="19">
        <v>34026</v>
      </c>
      <c r="D6" s="19"/>
      <c r="E6" s="20">
        <v>899800</v>
      </c>
      <c r="F6" s="21">
        <v>899800</v>
      </c>
      <c r="G6" s="21"/>
      <c r="H6" s="21">
        <v>9140</v>
      </c>
      <c r="I6" s="21">
        <v>151902</v>
      </c>
      <c r="J6" s="21">
        <v>161042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161042</v>
      </c>
      <c r="X6" s="21">
        <v>232800</v>
      </c>
      <c r="Y6" s="21">
        <v>-71758</v>
      </c>
      <c r="Z6" s="6">
        <v>-30.82</v>
      </c>
      <c r="AA6" s="28">
        <v>899800</v>
      </c>
    </row>
    <row r="7" spans="1:27" ht="12.75">
      <c r="A7" s="5" t="s">
        <v>33</v>
      </c>
      <c r="B7" s="3"/>
      <c r="C7" s="22">
        <v>218841</v>
      </c>
      <c r="D7" s="22"/>
      <c r="E7" s="23">
        <v>317600</v>
      </c>
      <c r="F7" s="24">
        <v>317600</v>
      </c>
      <c r="G7" s="24"/>
      <c r="H7" s="24"/>
      <c r="I7" s="24">
        <v>10115</v>
      </c>
      <c r="J7" s="24">
        <v>10115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10115</v>
      </c>
      <c r="X7" s="24">
        <v>299000</v>
      </c>
      <c r="Y7" s="24">
        <v>-288885</v>
      </c>
      <c r="Z7" s="7">
        <v>-96.62</v>
      </c>
      <c r="AA7" s="29">
        <v>317600</v>
      </c>
    </row>
    <row r="8" spans="1:27" ht="12.75">
      <c r="A8" s="5" t="s">
        <v>34</v>
      </c>
      <c r="B8" s="3"/>
      <c r="C8" s="19">
        <v>1563336</v>
      </c>
      <c r="D8" s="19"/>
      <c r="E8" s="20">
        <v>3402600</v>
      </c>
      <c r="F8" s="21">
        <v>3972570</v>
      </c>
      <c r="G8" s="21"/>
      <c r="H8" s="21"/>
      <c r="I8" s="21">
        <v>60987</v>
      </c>
      <c r="J8" s="21">
        <v>60987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60987</v>
      </c>
      <c r="X8" s="21">
        <v>137000</v>
      </c>
      <c r="Y8" s="21">
        <v>-76013</v>
      </c>
      <c r="Z8" s="6">
        <v>-55.48</v>
      </c>
      <c r="AA8" s="28">
        <v>3972570</v>
      </c>
    </row>
    <row r="9" spans="1:27" ht="12.75">
      <c r="A9" s="2" t="s">
        <v>35</v>
      </c>
      <c r="B9" s="3"/>
      <c r="C9" s="16">
        <f aca="true" t="shared" si="1" ref="C9:Y9">SUM(C10:C14)</f>
        <v>3537279</v>
      </c>
      <c r="D9" s="16">
        <f>SUM(D10:D14)</f>
        <v>0</v>
      </c>
      <c r="E9" s="17">
        <f t="shared" si="1"/>
        <v>6590563</v>
      </c>
      <c r="F9" s="18">
        <f t="shared" si="1"/>
        <v>6913416</v>
      </c>
      <c r="G9" s="18">
        <f t="shared" si="1"/>
        <v>0</v>
      </c>
      <c r="H9" s="18">
        <f t="shared" si="1"/>
        <v>29803</v>
      </c>
      <c r="I9" s="18">
        <f t="shared" si="1"/>
        <v>254468</v>
      </c>
      <c r="J9" s="18">
        <f t="shared" si="1"/>
        <v>284271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284271</v>
      </c>
      <c r="X9" s="18">
        <f t="shared" si="1"/>
        <v>1559300</v>
      </c>
      <c r="Y9" s="18">
        <f t="shared" si="1"/>
        <v>-1275029</v>
      </c>
      <c r="Z9" s="4">
        <f>+IF(X9&lt;&gt;0,+(Y9/X9)*100,0)</f>
        <v>-81.76931956647213</v>
      </c>
      <c r="AA9" s="30">
        <f>SUM(AA10:AA14)</f>
        <v>6913416</v>
      </c>
    </row>
    <row r="10" spans="1:27" ht="12.75">
      <c r="A10" s="5" t="s">
        <v>36</v>
      </c>
      <c r="B10" s="3"/>
      <c r="C10" s="19">
        <v>1159543</v>
      </c>
      <c r="D10" s="19"/>
      <c r="E10" s="20">
        <v>1629500</v>
      </c>
      <c r="F10" s="21">
        <v>1952353</v>
      </c>
      <c r="G10" s="21"/>
      <c r="H10" s="21">
        <v>29400</v>
      </c>
      <c r="I10" s="21">
        <v>44218</v>
      </c>
      <c r="J10" s="21">
        <v>73618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73618</v>
      </c>
      <c r="X10" s="21">
        <v>1219500</v>
      </c>
      <c r="Y10" s="21">
        <v>-1145882</v>
      </c>
      <c r="Z10" s="6">
        <v>-93.96</v>
      </c>
      <c r="AA10" s="28">
        <v>1952353</v>
      </c>
    </row>
    <row r="11" spans="1:27" ht="12.75">
      <c r="A11" s="5" t="s">
        <v>37</v>
      </c>
      <c r="B11" s="3"/>
      <c r="C11" s="19">
        <v>1541121</v>
      </c>
      <c r="D11" s="19"/>
      <c r="E11" s="20">
        <v>3680963</v>
      </c>
      <c r="F11" s="21">
        <v>3680963</v>
      </c>
      <c r="G11" s="21"/>
      <c r="H11" s="21"/>
      <c r="I11" s="21">
        <v>105090</v>
      </c>
      <c r="J11" s="21">
        <v>105090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105090</v>
      </c>
      <c r="X11" s="21">
        <v>323300</v>
      </c>
      <c r="Y11" s="21">
        <v>-218210</v>
      </c>
      <c r="Z11" s="6">
        <v>-67.49</v>
      </c>
      <c r="AA11" s="28">
        <v>3680963</v>
      </c>
    </row>
    <row r="12" spans="1:27" ht="12.75">
      <c r="A12" s="5" t="s">
        <v>38</v>
      </c>
      <c r="B12" s="3"/>
      <c r="C12" s="19">
        <v>836615</v>
      </c>
      <c r="D12" s="19"/>
      <c r="E12" s="20">
        <v>1255600</v>
      </c>
      <c r="F12" s="21">
        <v>1255600</v>
      </c>
      <c r="G12" s="21"/>
      <c r="H12" s="21">
        <v>403</v>
      </c>
      <c r="I12" s="21">
        <v>99031</v>
      </c>
      <c r="J12" s="21">
        <v>99434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99434</v>
      </c>
      <c r="X12" s="21"/>
      <c r="Y12" s="21">
        <v>99434</v>
      </c>
      <c r="Z12" s="6"/>
      <c r="AA12" s="28">
        <v>1255600</v>
      </c>
    </row>
    <row r="13" spans="1:27" ht="12.75">
      <c r="A13" s="5" t="s">
        <v>39</v>
      </c>
      <c r="B13" s="3"/>
      <c r="C13" s="19"/>
      <c r="D13" s="19"/>
      <c r="E13" s="20">
        <v>24500</v>
      </c>
      <c r="F13" s="21">
        <v>24500</v>
      </c>
      <c r="G13" s="21"/>
      <c r="H13" s="21"/>
      <c r="I13" s="21">
        <v>6129</v>
      </c>
      <c r="J13" s="21">
        <v>6129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6129</v>
      </c>
      <c r="X13" s="21">
        <v>16500</v>
      </c>
      <c r="Y13" s="21">
        <v>-10371</v>
      </c>
      <c r="Z13" s="6">
        <v>-62.85</v>
      </c>
      <c r="AA13" s="28">
        <v>24500</v>
      </c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14427509</v>
      </c>
      <c r="D15" s="16">
        <f>SUM(D16:D18)</f>
        <v>0</v>
      </c>
      <c r="E15" s="17">
        <f t="shared" si="2"/>
        <v>108552019</v>
      </c>
      <c r="F15" s="18">
        <f t="shared" si="2"/>
        <v>108552019</v>
      </c>
      <c r="G15" s="18">
        <f t="shared" si="2"/>
        <v>1785376</v>
      </c>
      <c r="H15" s="18">
        <f t="shared" si="2"/>
        <v>2250836</v>
      </c>
      <c r="I15" s="18">
        <f t="shared" si="2"/>
        <v>6513366</v>
      </c>
      <c r="J15" s="18">
        <f t="shared" si="2"/>
        <v>10549578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10549578</v>
      </c>
      <c r="X15" s="18">
        <f t="shared" si="2"/>
        <v>22472073</v>
      </c>
      <c r="Y15" s="18">
        <f t="shared" si="2"/>
        <v>-11922495</v>
      </c>
      <c r="Z15" s="4">
        <f>+IF(X15&lt;&gt;0,+(Y15/X15)*100,0)</f>
        <v>-53.05471818287525</v>
      </c>
      <c r="AA15" s="30">
        <f>SUM(AA16:AA18)</f>
        <v>108552019</v>
      </c>
    </row>
    <row r="16" spans="1:27" ht="12.75">
      <c r="A16" s="5" t="s">
        <v>42</v>
      </c>
      <c r="B16" s="3"/>
      <c r="C16" s="19">
        <v>20902</v>
      </c>
      <c r="D16" s="19"/>
      <c r="E16" s="20">
        <v>3600</v>
      </c>
      <c r="F16" s="21">
        <v>3600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3600</v>
      </c>
      <c r="Y16" s="21">
        <v>-3600</v>
      </c>
      <c r="Z16" s="6">
        <v>-100</v>
      </c>
      <c r="AA16" s="28">
        <v>3600</v>
      </c>
    </row>
    <row r="17" spans="1:27" ht="12.75">
      <c r="A17" s="5" t="s">
        <v>43</v>
      </c>
      <c r="B17" s="3"/>
      <c r="C17" s="19">
        <v>14368864</v>
      </c>
      <c r="D17" s="19"/>
      <c r="E17" s="20">
        <v>108531419</v>
      </c>
      <c r="F17" s="21">
        <v>108531419</v>
      </c>
      <c r="G17" s="21">
        <v>1785376</v>
      </c>
      <c r="H17" s="21">
        <v>2250836</v>
      </c>
      <c r="I17" s="21">
        <v>6513366</v>
      </c>
      <c r="J17" s="21">
        <v>10549578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10549578</v>
      </c>
      <c r="X17" s="21">
        <v>22451473</v>
      </c>
      <c r="Y17" s="21">
        <v>-11901895</v>
      </c>
      <c r="Z17" s="6">
        <v>-53.01</v>
      </c>
      <c r="AA17" s="28">
        <v>108531419</v>
      </c>
    </row>
    <row r="18" spans="1:27" ht="12.75">
      <c r="A18" s="5" t="s">
        <v>44</v>
      </c>
      <c r="B18" s="3"/>
      <c r="C18" s="19">
        <v>37743</v>
      </c>
      <c r="D18" s="19"/>
      <c r="E18" s="20">
        <v>17000</v>
      </c>
      <c r="F18" s="21">
        <v>17000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17000</v>
      </c>
      <c r="Y18" s="21">
        <v>-17000</v>
      </c>
      <c r="Z18" s="6">
        <v>-100</v>
      </c>
      <c r="AA18" s="28">
        <v>17000</v>
      </c>
    </row>
    <row r="19" spans="1:27" ht="12.75">
      <c r="A19" s="2" t="s">
        <v>45</v>
      </c>
      <c r="B19" s="8"/>
      <c r="C19" s="16">
        <f aca="true" t="shared" si="3" ref="C19:Y19">SUM(C20:C23)</f>
        <v>58956699</v>
      </c>
      <c r="D19" s="16">
        <f>SUM(D20:D23)</f>
        <v>0</v>
      </c>
      <c r="E19" s="17">
        <f t="shared" si="3"/>
        <v>38779779</v>
      </c>
      <c r="F19" s="18">
        <f t="shared" si="3"/>
        <v>42216019</v>
      </c>
      <c r="G19" s="18">
        <f t="shared" si="3"/>
        <v>292771</v>
      </c>
      <c r="H19" s="18">
        <f t="shared" si="3"/>
        <v>901160</v>
      </c>
      <c r="I19" s="18">
        <f t="shared" si="3"/>
        <v>8345827</v>
      </c>
      <c r="J19" s="18">
        <f t="shared" si="3"/>
        <v>9539758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9539758</v>
      </c>
      <c r="X19" s="18">
        <f t="shared" si="3"/>
        <v>15121500</v>
      </c>
      <c r="Y19" s="18">
        <f t="shared" si="3"/>
        <v>-5581742</v>
      </c>
      <c r="Z19" s="4">
        <f>+IF(X19&lt;&gt;0,+(Y19/X19)*100,0)</f>
        <v>-36.91262110240386</v>
      </c>
      <c r="AA19" s="30">
        <f>SUM(AA20:AA23)</f>
        <v>42216019</v>
      </c>
    </row>
    <row r="20" spans="1:27" ht="12.75">
      <c r="A20" s="5" t="s">
        <v>46</v>
      </c>
      <c r="B20" s="3"/>
      <c r="C20" s="19">
        <v>32292768</v>
      </c>
      <c r="D20" s="19"/>
      <c r="E20" s="20">
        <v>5713000</v>
      </c>
      <c r="F20" s="21">
        <v>5713000</v>
      </c>
      <c r="G20" s="21"/>
      <c r="H20" s="21"/>
      <c r="I20" s="21">
        <v>1867600</v>
      </c>
      <c r="J20" s="21">
        <v>1867600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1867600</v>
      </c>
      <c r="X20" s="21">
        <v>4887000</v>
      </c>
      <c r="Y20" s="21">
        <v>-3019400</v>
      </c>
      <c r="Z20" s="6">
        <v>-61.78</v>
      </c>
      <c r="AA20" s="28">
        <v>5713000</v>
      </c>
    </row>
    <row r="21" spans="1:27" ht="12.75">
      <c r="A21" s="5" t="s">
        <v>47</v>
      </c>
      <c r="B21" s="3"/>
      <c r="C21" s="19">
        <v>5140801</v>
      </c>
      <c r="D21" s="19"/>
      <c r="E21" s="20">
        <v>12213480</v>
      </c>
      <c r="F21" s="21">
        <v>14807192</v>
      </c>
      <c r="G21" s="21">
        <v>292771</v>
      </c>
      <c r="H21" s="21">
        <v>627131</v>
      </c>
      <c r="I21" s="21">
        <v>2685032</v>
      </c>
      <c r="J21" s="21">
        <v>3604934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3604934</v>
      </c>
      <c r="X21" s="21">
        <v>5005000</v>
      </c>
      <c r="Y21" s="21">
        <v>-1400066</v>
      </c>
      <c r="Z21" s="6">
        <v>-27.97</v>
      </c>
      <c r="AA21" s="28">
        <v>14807192</v>
      </c>
    </row>
    <row r="22" spans="1:27" ht="12.75">
      <c r="A22" s="5" t="s">
        <v>48</v>
      </c>
      <c r="B22" s="3"/>
      <c r="C22" s="22">
        <v>18616426</v>
      </c>
      <c r="D22" s="22"/>
      <c r="E22" s="23">
        <v>20388299</v>
      </c>
      <c r="F22" s="24">
        <v>21102282</v>
      </c>
      <c r="G22" s="24"/>
      <c r="H22" s="24">
        <v>274029</v>
      </c>
      <c r="I22" s="24">
        <v>3793195</v>
      </c>
      <c r="J22" s="24">
        <v>4067224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4067224</v>
      </c>
      <c r="X22" s="24">
        <v>5229500</v>
      </c>
      <c r="Y22" s="24">
        <v>-1162276</v>
      </c>
      <c r="Z22" s="7">
        <v>-22.23</v>
      </c>
      <c r="AA22" s="29">
        <v>21102282</v>
      </c>
    </row>
    <row r="23" spans="1:27" ht="12.75">
      <c r="A23" s="5" t="s">
        <v>49</v>
      </c>
      <c r="B23" s="3"/>
      <c r="C23" s="19">
        <v>2906704</v>
      </c>
      <c r="D23" s="19"/>
      <c r="E23" s="20">
        <v>465000</v>
      </c>
      <c r="F23" s="21">
        <v>593545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>
        <v>593545</v>
      </c>
    </row>
    <row r="24" spans="1:27" ht="12.75">
      <c r="A24" s="2" t="s">
        <v>50</v>
      </c>
      <c r="B24" s="8"/>
      <c r="C24" s="16">
        <v>12148</v>
      </c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78749838</v>
      </c>
      <c r="D25" s="51">
        <f>+D5+D9+D15+D19+D24</f>
        <v>0</v>
      </c>
      <c r="E25" s="52">
        <f t="shared" si="4"/>
        <v>158542361</v>
      </c>
      <c r="F25" s="53">
        <f t="shared" si="4"/>
        <v>162871424</v>
      </c>
      <c r="G25" s="53">
        <f t="shared" si="4"/>
        <v>2078147</v>
      </c>
      <c r="H25" s="53">
        <f t="shared" si="4"/>
        <v>3190939</v>
      </c>
      <c r="I25" s="53">
        <f t="shared" si="4"/>
        <v>15336665</v>
      </c>
      <c r="J25" s="53">
        <f t="shared" si="4"/>
        <v>20605751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20605751</v>
      </c>
      <c r="X25" s="53">
        <f t="shared" si="4"/>
        <v>39821673</v>
      </c>
      <c r="Y25" s="53">
        <f t="shared" si="4"/>
        <v>-19215922</v>
      </c>
      <c r="Z25" s="54">
        <f>+IF(X25&lt;&gt;0,+(Y25/X25)*100,0)</f>
        <v>-48.25493394011849</v>
      </c>
      <c r="AA25" s="55">
        <f>+AA5+AA9+AA15+AA19+AA24</f>
        <v>162871424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23818216</v>
      </c>
      <c r="D28" s="19"/>
      <c r="E28" s="20">
        <v>104837461</v>
      </c>
      <c r="F28" s="21">
        <v>104837461</v>
      </c>
      <c r="G28" s="21">
        <v>1261416</v>
      </c>
      <c r="H28" s="21">
        <v>1916552</v>
      </c>
      <c r="I28" s="21">
        <v>8462023</v>
      </c>
      <c r="J28" s="21">
        <v>11639991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11639991</v>
      </c>
      <c r="X28" s="21">
        <v>19097055</v>
      </c>
      <c r="Y28" s="21">
        <v>-7457064</v>
      </c>
      <c r="Z28" s="6">
        <v>-39.05</v>
      </c>
      <c r="AA28" s="19">
        <v>104837461</v>
      </c>
    </row>
    <row r="29" spans="1:27" ht="12.75">
      <c r="A29" s="57" t="s">
        <v>55</v>
      </c>
      <c r="B29" s="3"/>
      <c r="C29" s="19">
        <v>551623</v>
      </c>
      <c r="D29" s="19"/>
      <c r="E29" s="20">
        <v>228500</v>
      </c>
      <c r="F29" s="21">
        <v>228500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>
        <v>3500</v>
      </c>
      <c r="Y29" s="21">
        <v>-3500</v>
      </c>
      <c r="Z29" s="6">
        <v>-100</v>
      </c>
      <c r="AA29" s="28">
        <v>228500</v>
      </c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24369839</v>
      </c>
      <c r="D32" s="25">
        <f>SUM(D28:D31)</f>
        <v>0</v>
      </c>
      <c r="E32" s="26">
        <f t="shared" si="5"/>
        <v>105065961</v>
      </c>
      <c r="F32" s="27">
        <f t="shared" si="5"/>
        <v>105065961</v>
      </c>
      <c r="G32" s="27">
        <f t="shared" si="5"/>
        <v>1261416</v>
      </c>
      <c r="H32" s="27">
        <f t="shared" si="5"/>
        <v>1916552</v>
      </c>
      <c r="I32" s="27">
        <f t="shared" si="5"/>
        <v>8462023</v>
      </c>
      <c r="J32" s="27">
        <f t="shared" si="5"/>
        <v>11639991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11639991</v>
      </c>
      <c r="X32" s="27">
        <f t="shared" si="5"/>
        <v>19100555</v>
      </c>
      <c r="Y32" s="27">
        <f t="shared" si="5"/>
        <v>-7460564</v>
      </c>
      <c r="Z32" s="13">
        <f>+IF(X32&lt;&gt;0,+(Y32/X32)*100,0)</f>
        <v>-39.05940953024663</v>
      </c>
      <c r="AA32" s="31">
        <f>SUM(AA28:AA31)</f>
        <v>105065961</v>
      </c>
    </row>
    <row r="33" spans="1:27" ht="12.75">
      <c r="A33" s="60" t="s">
        <v>59</v>
      </c>
      <c r="B33" s="3" t="s">
        <v>60</v>
      </c>
      <c r="C33" s="19"/>
      <c r="D33" s="19"/>
      <c r="E33" s="20">
        <v>100000</v>
      </c>
      <c r="F33" s="21">
        <v>100000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>
        <v>100000</v>
      </c>
    </row>
    <row r="34" spans="1:27" ht="12.75">
      <c r="A34" s="60" t="s">
        <v>61</v>
      </c>
      <c r="B34" s="3" t="s">
        <v>62</v>
      </c>
      <c r="C34" s="19">
        <v>47539357</v>
      </c>
      <c r="D34" s="19"/>
      <c r="E34" s="20">
        <v>45846900</v>
      </c>
      <c r="F34" s="21">
        <v>49732801</v>
      </c>
      <c r="G34" s="21">
        <v>772124</v>
      </c>
      <c r="H34" s="21">
        <v>1186701</v>
      </c>
      <c r="I34" s="21">
        <v>6181498</v>
      </c>
      <c r="J34" s="21">
        <v>8140323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8140323</v>
      </c>
      <c r="X34" s="21">
        <v>18788918</v>
      </c>
      <c r="Y34" s="21">
        <v>-10648595</v>
      </c>
      <c r="Z34" s="6">
        <v>-56.67</v>
      </c>
      <c r="AA34" s="28">
        <v>49732801</v>
      </c>
    </row>
    <row r="35" spans="1:27" ht="12.75">
      <c r="A35" s="60" t="s">
        <v>63</v>
      </c>
      <c r="B35" s="3"/>
      <c r="C35" s="19">
        <v>6840642</v>
      </c>
      <c r="D35" s="19"/>
      <c r="E35" s="20">
        <v>7529500</v>
      </c>
      <c r="F35" s="21">
        <v>7972662</v>
      </c>
      <c r="G35" s="21">
        <v>44607</v>
      </c>
      <c r="H35" s="21">
        <v>87685</v>
      </c>
      <c r="I35" s="21">
        <v>693142</v>
      </c>
      <c r="J35" s="21">
        <v>825434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825434</v>
      </c>
      <c r="X35" s="21">
        <v>1932200</v>
      </c>
      <c r="Y35" s="21">
        <v>-1106766</v>
      </c>
      <c r="Z35" s="6">
        <v>-57.28</v>
      </c>
      <c r="AA35" s="28">
        <v>7972662</v>
      </c>
    </row>
    <row r="36" spans="1:27" ht="12.75">
      <c r="A36" s="61" t="s">
        <v>64</v>
      </c>
      <c r="B36" s="10"/>
      <c r="C36" s="62">
        <f aca="true" t="shared" si="6" ref="C36:Y36">SUM(C32:C35)</f>
        <v>78749838</v>
      </c>
      <c r="D36" s="62">
        <f>SUM(D32:D35)</f>
        <v>0</v>
      </c>
      <c r="E36" s="63">
        <f t="shared" si="6"/>
        <v>158542361</v>
      </c>
      <c r="F36" s="64">
        <f t="shared" si="6"/>
        <v>162871424</v>
      </c>
      <c r="G36" s="64">
        <f t="shared" si="6"/>
        <v>2078147</v>
      </c>
      <c r="H36" s="64">
        <f t="shared" si="6"/>
        <v>3190938</v>
      </c>
      <c r="I36" s="64">
        <f t="shared" si="6"/>
        <v>15336663</v>
      </c>
      <c r="J36" s="64">
        <f t="shared" si="6"/>
        <v>20605748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20605748</v>
      </c>
      <c r="X36" s="64">
        <f t="shared" si="6"/>
        <v>39821673</v>
      </c>
      <c r="Y36" s="64">
        <f t="shared" si="6"/>
        <v>-19215925</v>
      </c>
      <c r="Z36" s="65">
        <f>+IF(X36&lt;&gt;0,+(Y36/X36)*100,0)</f>
        <v>-48.254941473704534</v>
      </c>
      <c r="AA36" s="66">
        <f>SUM(AA32:AA35)</f>
        <v>162871424</v>
      </c>
    </row>
    <row r="37" spans="1:27" ht="12.75">
      <c r="A37" s="14" t="s">
        <v>96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4251407</v>
      </c>
      <c r="D5" s="16">
        <f>SUM(D6:D8)</f>
        <v>0</v>
      </c>
      <c r="E5" s="17">
        <f t="shared" si="0"/>
        <v>4531351</v>
      </c>
      <c r="F5" s="18">
        <f t="shared" si="0"/>
        <v>4531351</v>
      </c>
      <c r="G5" s="18">
        <f t="shared" si="0"/>
        <v>32028</v>
      </c>
      <c r="H5" s="18">
        <f t="shared" si="0"/>
        <v>81202</v>
      </c>
      <c r="I5" s="18">
        <f t="shared" si="0"/>
        <v>642295</v>
      </c>
      <c r="J5" s="18">
        <f t="shared" si="0"/>
        <v>755525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755525</v>
      </c>
      <c r="X5" s="18">
        <f t="shared" si="0"/>
        <v>763035</v>
      </c>
      <c r="Y5" s="18">
        <f t="shared" si="0"/>
        <v>-7510</v>
      </c>
      <c r="Z5" s="4">
        <f>+IF(X5&lt;&gt;0,+(Y5/X5)*100,0)</f>
        <v>-0.9842274600771919</v>
      </c>
      <c r="AA5" s="16">
        <f>SUM(AA6:AA8)</f>
        <v>4531351</v>
      </c>
    </row>
    <row r="6" spans="1:27" ht="12.75">
      <c r="A6" s="5" t="s">
        <v>32</v>
      </c>
      <c r="B6" s="3"/>
      <c r="C6" s="19">
        <v>27573</v>
      </c>
      <c r="D6" s="19"/>
      <c r="E6" s="20">
        <v>500000</v>
      </c>
      <c r="F6" s="21">
        <v>500000</v>
      </c>
      <c r="G6" s="21"/>
      <c r="H6" s="21"/>
      <c r="I6" s="21">
        <v>21000</v>
      </c>
      <c r="J6" s="21">
        <v>21000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21000</v>
      </c>
      <c r="X6" s="21"/>
      <c r="Y6" s="21">
        <v>21000</v>
      </c>
      <c r="Z6" s="6"/>
      <c r="AA6" s="28">
        <v>500000</v>
      </c>
    </row>
    <row r="7" spans="1:27" ht="12.75">
      <c r="A7" s="5" t="s">
        <v>33</v>
      </c>
      <c r="B7" s="3"/>
      <c r="C7" s="22">
        <v>290410</v>
      </c>
      <c r="D7" s="22"/>
      <c r="E7" s="23">
        <v>218000</v>
      </c>
      <c r="F7" s="24">
        <v>218000</v>
      </c>
      <c r="G7" s="24">
        <v>6622</v>
      </c>
      <c r="H7" s="24">
        <v>65506</v>
      </c>
      <c r="I7" s="24"/>
      <c r="J7" s="24">
        <v>72128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72128</v>
      </c>
      <c r="X7" s="24">
        <v>7000</v>
      </c>
      <c r="Y7" s="24">
        <v>65128</v>
      </c>
      <c r="Z7" s="7">
        <v>930.4</v>
      </c>
      <c r="AA7" s="29">
        <v>218000</v>
      </c>
    </row>
    <row r="8" spans="1:27" ht="12.75">
      <c r="A8" s="5" t="s">
        <v>34</v>
      </c>
      <c r="B8" s="3"/>
      <c r="C8" s="19">
        <v>3933424</v>
      </c>
      <c r="D8" s="19"/>
      <c r="E8" s="20">
        <v>3813351</v>
      </c>
      <c r="F8" s="21">
        <v>3813351</v>
      </c>
      <c r="G8" s="21">
        <v>25406</v>
      </c>
      <c r="H8" s="21">
        <v>15696</v>
      </c>
      <c r="I8" s="21">
        <v>621295</v>
      </c>
      <c r="J8" s="21">
        <v>662397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662397</v>
      </c>
      <c r="X8" s="21">
        <v>756035</v>
      </c>
      <c r="Y8" s="21">
        <v>-93638</v>
      </c>
      <c r="Z8" s="6">
        <v>-12.39</v>
      </c>
      <c r="AA8" s="28">
        <v>3813351</v>
      </c>
    </row>
    <row r="9" spans="1:27" ht="12.75">
      <c r="A9" s="2" t="s">
        <v>35</v>
      </c>
      <c r="B9" s="3"/>
      <c r="C9" s="16">
        <f aca="true" t="shared" si="1" ref="C9:Y9">SUM(C10:C14)</f>
        <v>29764616</v>
      </c>
      <c r="D9" s="16">
        <f>SUM(D10:D14)</f>
        <v>0</v>
      </c>
      <c r="E9" s="17">
        <f t="shared" si="1"/>
        <v>18315060</v>
      </c>
      <c r="F9" s="18">
        <f t="shared" si="1"/>
        <v>28017428</v>
      </c>
      <c r="G9" s="18">
        <f t="shared" si="1"/>
        <v>348246</v>
      </c>
      <c r="H9" s="18">
        <f t="shared" si="1"/>
        <v>254071</v>
      </c>
      <c r="I9" s="18">
        <f t="shared" si="1"/>
        <v>940301</v>
      </c>
      <c r="J9" s="18">
        <f t="shared" si="1"/>
        <v>1542618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1542618</v>
      </c>
      <c r="X9" s="18">
        <f t="shared" si="1"/>
        <v>2661500</v>
      </c>
      <c r="Y9" s="18">
        <f t="shared" si="1"/>
        <v>-1118882</v>
      </c>
      <c r="Z9" s="4">
        <f>+IF(X9&lt;&gt;0,+(Y9/X9)*100,0)</f>
        <v>-42.039526582754085</v>
      </c>
      <c r="AA9" s="30">
        <f>SUM(AA10:AA14)</f>
        <v>28017428</v>
      </c>
    </row>
    <row r="10" spans="1:27" ht="12.75">
      <c r="A10" s="5" t="s">
        <v>36</v>
      </c>
      <c r="B10" s="3"/>
      <c r="C10" s="19">
        <v>2012986</v>
      </c>
      <c r="D10" s="19"/>
      <c r="E10" s="20">
        <v>6376700</v>
      </c>
      <c r="F10" s="21">
        <v>8070877</v>
      </c>
      <c r="G10" s="21"/>
      <c r="H10" s="21"/>
      <c r="I10" s="21">
        <v>300031</v>
      </c>
      <c r="J10" s="21">
        <v>300031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300031</v>
      </c>
      <c r="X10" s="21">
        <v>1003500</v>
      </c>
      <c r="Y10" s="21">
        <v>-703469</v>
      </c>
      <c r="Z10" s="6">
        <v>-70.1</v>
      </c>
      <c r="AA10" s="28">
        <v>8070877</v>
      </c>
    </row>
    <row r="11" spans="1:27" ht="12.75">
      <c r="A11" s="5" t="s">
        <v>37</v>
      </c>
      <c r="B11" s="3"/>
      <c r="C11" s="19">
        <v>4688088</v>
      </c>
      <c r="D11" s="19"/>
      <c r="E11" s="20">
        <v>4158360</v>
      </c>
      <c r="F11" s="21">
        <v>4159212</v>
      </c>
      <c r="G11" s="21">
        <v>61842</v>
      </c>
      <c r="H11" s="21">
        <v>15615</v>
      </c>
      <c r="I11" s="21">
        <v>218009</v>
      </c>
      <c r="J11" s="21">
        <v>295466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295466</v>
      </c>
      <c r="X11" s="21">
        <v>33000</v>
      </c>
      <c r="Y11" s="21">
        <v>262466</v>
      </c>
      <c r="Z11" s="6">
        <v>795.35</v>
      </c>
      <c r="AA11" s="28">
        <v>4159212</v>
      </c>
    </row>
    <row r="12" spans="1:27" ht="12.75">
      <c r="A12" s="5" t="s">
        <v>38</v>
      </c>
      <c r="B12" s="3"/>
      <c r="C12" s="19">
        <v>1049844</v>
      </c>
      <c r="D12" s="19"/>
      <c r="E12" s="20">
        <v>2580000</v>
      </c>
      <c r="F12" s="21">
        <v>2580000</v>
      </c>
      <c r="G12" s="21">
        <v>30780</v>
      </c>
      <c r="H12" s="21">
        <v>5751</v>
      </c>
      <c r="I12" s="21">
        <v>13551</v>
      </c>
      <c r="J12" s="21">
        <v>50082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50082</v>
      </c>
      <c r="X12" s="21">
        <v>125000</v>
      </c>
      <c r="Y12" s="21">
        <v>-74918</v>
      </c>
      <c r="Z12" s="6">
        <v>-59.93</v>
      </c>
      <c r="AA12" s="28">
        <v>2580000</v>
      </c>
    </row>
    <row r="13" spans="1:27" ht="12.75">
      <c r="A13" s="5" t="s">
        <v>39</v>
      </c>
      <c r="B13" s="3"/>
      <c r="C13" s="19">
        <v>22013698</v>
      </c>
      <c r="D13" s="19"/>
      <c r="E13" s="20">
        <v>5200000</v>
      </c>
      <c r="F13" s="21">
        <v>13207339</v>
      </c>
      <c r="G13" s="21">
        <v>255624</v>
      </c>
      <c r="H13" s="21">
        <v>232705</v>
      </c>
      <c r="I13" s="21">
        <v>408710</v>
      </c>
      <c r="J13" s="21">
        <v>897039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897039</v>
      </c>
      <c r="X13" s="21">
        <v>1500000</v>
      </c>
      <c r="Y13" s="21">
        <v>-602961</v>
      </c>
      <c r="Z13" s="6">
        <v>-40.2</v>
      </c>
      <c r="AA13" s="28">
        <v>13207339</v>
      </c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36586390</v>
      </c>
      <c r="D15" s="16">
        <f>SUM(D16:D18)</f>
        <v>0</v>
      </c>
      <c r="E15" s="17">
        <f t="shared" si="2"/>
        <v>27828448</v>
      </c>
      <c r="F15" s="18">
        <f t="shared" si="2"/>
        <v>28367439</v>
      </c>
      <c r="G15" s="18">
        <f t="shared" si="2"/>
        <v>681307</v>
      </c>
      <c r="H15" s="18">
        <f t="shared" si="2"/>
        <v>816032</v>
      </c>
      <c r="I15" s="18">
        <f t="shared" si="2"/>
        <v>1473154</v>
      </c>
      <c r="J15" s="18">
        <f t="shared" si="2"/>
        <v>2970493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2970493</v>
      </c>
      <c r="X15" s="18">
        <f t="shared" si="2"/>
        <v>1503500</v>
      </c>
      <c r="Y15" s="18">
        <f t="shared" si="2"/>
        <v>1466993</v>
      </c>
      <c r="Z15" s="4">
        <f>+IF(X15&lt;&gt;0,+(Y15/X15)*100,0)</f>
        <v>97.57186564682408</v>
      </c>
      <c r="AA15" s="30">
        <f>SUM(AA16:AA18)</f>
        <v>28367439</v>
      </c>
    </row>
    <row r="16" spans="1:27" ht="12.75">
      <c r="A16" s="5" t="s">
        <v>42</v>
      </c>
      <c r="B16" s="3"/>
      <c r="C16" s="19">
        <v>6326102</v>
      </c>
      <c r="D16" s="19"/>
      <c r="E16" s="20">
        <v>514100</v>
      </c>
      <c r="F16" s="21">
        <v>514100</v>
      </c>
      <c r="G16" s="21"/>
      <c r="H16" s="21">
        <v>11418</v>
      </c>
      <c r="I16" s="21">
        <v>23576</v>
      </c>
      <c r="J16" s="21">
        <v>34994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34994</v>
      </c>
      <c r="X16" s="21">
        <v>53500</v>
      </c>
      <c r="Y16" s="21">
        <v>-18506</v>
      </c>
      <c r="Z16" s="6">
        <v>-34.59</v>
      </c>
      <c r="AA16" s="28">
        <v>514100</v>
      </c>
    </row>
    <row r="17" spans="1:27" ht="12.75">
      <c r="A17" s="5" t="s">
        <v>43</v>
      </c>
      <c r="B17" s="3"/>
      <c r="C17" s="19">
        <v>30260288</v>
      </c>
      <c r="D17" s="19"/>
      <c r="E17" s="20">
        <v>27314348</v>
      </c>
      <c r="F17" s="21">
        <v>27853339</v>
      </c>
      <c r="G17" s="21">
        <v>681307</v>
      </c>
      <c r="H17" s="21">
        <v>804614</v>
      </c>
      <c r="I17" s="21">
        <v>1449578</v>
      </c>
      <c r="J17" s="21">
        <v>2935499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2935499</v>
      </c>
      <c r="X17" s="21">
        <v>1450000</v>
      </c>
      <c r="Y17" s="21">
        <v>1485499</v>
      </c>
      <c r="Z17" s="6">
        <v>102.45</v>
      </c>
      <c r="AA17" s="28">
        <v>27853339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76363062</v>
      </c>
      <c r="D19" s="16">
        <f>SUM(D20:D23)</f>
        <v>0</v>
      </c>
      <c r="E19" s="17">
        <f t="shared" si="3"/>
        <v>97281306</v>
      </c>
      <c r="F19" s="18">
        <f t="shared" si="3"/>
        <v>96957546</v>
      </c>
      <c r="G19" s="18">
        <f t="shared" si="3"/>
        <v>310202</v>
      </c>
      <c r="H19" s="18">
        <f t="shared" si="3"/>
        <v>3369467</v>
      </c>
      <c r="I19" s="18">
        <f t="shared" si="3"/>
        <v>5729358</v>
      </c>
      <c r="J19" s="18">
        <f t="shared" si="3"/>
        <v>9409027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9409027</v>
      </c>
      <c r="X19" s="18">
        <f t="shared" si="3"/>
        <v>16353049</v>
      </c>
      <c r="Y19" s="18">
        <f t="shared" si="3"/>
        <v>-6944022</v>
      </c>
      <c r="Z19" s="4">
        <f>+IF(X19&lt;&gt;0,+(Y19/X19)*100,0)</f>
        <v>-42.46316390295168</v>
      </c>
      <c r="AA19" s="30">
        <f>SUM(AA20:AA23)</f>
        <v>96957546</v>
      </c>
    </row>
    <row r="20" spans="1:27" ht="12.75">
      <c r="A20" s="5" t="s">
        <v>46</v>
      </c>
      <c r="B20" s="3"/>
      <c r="C20" s="19">
        <v>24107715</v>
      </c>
      <c r="D20" s="19"/>
      <c r="E20" s="20">
        <v>29121930</v>
      </c>
      <c r="F20" s="21">
        <v>29121930</v>
      </c>
      <c r="G20" s="21">
        <v>212704</v>
      </c>
      <c r="H20" s="21">
        <v>1972814</v>
      </c>
      <c r="I20" s="21">
        <v>3446624</v>
      </c>
      <c r="J20" s="21">
        <v>5632142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5632142</v>
      </c>
      <c r="X20" s="21">
        <v>4250000</v>
      </c>
      <c r="Y20" s="21">
        <v>1382142</v>
      </c>
      <c r="Z20" s="6">
        <v>32.52</v>
      </c>
      <c r="AA20" s="28">
        <v>29121930</v>
      </c>
    </row>
    <row r="21" spans="1:27" ht="12.75">
      <c r="A21" s="5" t="s">
        <v>47</v>
      </c>
      <c r="B21" s="3"/>
      <c r="C21" s="19">
        <v>18795705</v>
      </c>
      <c r="D21" s="19"/>
      <c r="E21" s="20">
        <v>30401425</v>
      </c>
      <c r="F21" s="21">
        <v>30502227</v>
      </c>
      <c r="G21" s="21">
        <v>95297</v>
      </c>
      <c r="H21" s="21">
        <v>66821</v>
      </c>
      <c r="I21" s="21">
        <v>791418</v>
      </c>
      <c r="J21" s="21">
        <v>953536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953536</v>
      </c>
      <c r="X21" s="21">
        <v>3043049</v>
      </c>
      <c r="Y21" s="21">
        <v>-2089513</v>
      </c>
      <c r="Z21" s="6">
        <v>-68.67</v>
      </c>
      <c r="AA21" s="28">
        <v>30502227</v>
      </c>
    </row>
    <row r="22" spans="1:27" ht="12.75">
      <c r="A22" s="5" t="s">
        <v>48</v>
      </c>
      <c r="B22" s="3"/>
      <c r="C22" s="22">
        <v>31490527</v>
      </c>
      <c r="D22" s="22"/>
      <c r="E22" s="23">
        <v>35252951</v>
      </c>
      <c r="F22" s="24">
        <v>34792996</v>
      </c>
      <c r="G22" s="24">
        <v>2201</v>
      </c>
      <c r="H22" s="24">
        <v>1325747</v>
      </c>
      <c r="I22" s="24">
        <v>1491316</v>
      </c>
      <c r="J22" s="24">
        <v>2819264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2819264</v>
      </c>
      <c r="X22" s="24">
        <v>9060000</v>
      </c>
      <c r="Y22" s="24">
        <v>-6240736</v>
      </c>
      <c r="Z22" s="7">
        <v>-68.88</v>
      </c>
      <c r="AA22" s="29">
        <v>34792996</v>
      </c>
    </row>
    <row r="23" spans="1:27" ht="12.75">
      <c r="A23" s="5" t="s">
        <v>49</v>
      </c>
      <c r="B23" s="3"/>
      <c r="C23" s="19">
        <v>1969115</v>
      </c>
      <c r="D23" s="19"/>
      <c r="E23" s="20">
        <v>2505000</v>
      </c>
      <c r="F23" s="21">
        <v>2540393</v>
      </c>
      <c r="G23" s="21"/>
      <c r="H23" s="21">
        <v>4085</v>
      </c>
      <c r="I23" s="21"/>
      <c r="J23" s="21">
        <v>4085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4085</v>
      </c>
      <c r="X23" s="21"/>
      <c r="Y23" s="21">
        <v>4085</v>
      </c>
      <c r="Z23" s="6"/>
      <c r="AA23" s="28">
        <v>2540393</v>
      </c>
    </row>
    <row r="24" spans="1:27" ht="12.75">
      <c r="A24" s="2" t="s">
        <v>50</v>
      </c>
      <c r="B24" s="8"/>
      <c r="C24" s="16">
        <v>57791</v>
      </c>
      <c r="D24" s="16"/>
      <c r="E24" s="17">
        <v>110000</v>
      </c>
      <c r="F24" s="18">
        <v>10000</v>
      </c>
      <c r="G24" s="18"/>
      <c r="H24" s="18">
        <v>8624</v>
      </c>
      <c r="I24" s="18"/>
      <c r="J24" s="18">
        <v>8624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>
        <v>8624</v>
      </c>
      <c r="X24" s="18"/>
      <c r="Y24" s="18">
        <v>8624</v>
      </c>
      <c r="Z24" s="4"/>
      <c r="AA24" s="30">
        <v>10000</v>
      </c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147023266</v>
      </c>
      <c r="D25" s="51">
        <f>+D5+D9+D15+D19+D24</f>
        <v>0</v>
      </c>
      <c r="E25" s="52">
        <f t="shared" si="4"/>
        <v>148066165</v>
      </c>
      <c r="F25" s="53">
        <f t="shared" si="4"/>
        <v>157883764</v>
      </c>
      <c r="G25" s="53">
        <f t="shared" si="4"/>
        <v>1371783</v>
      </c>
      <c r="H25" s="53">
        <f t="shared" si="4"/>
        <v>4529396</v>
      </c>
      <c r="I25" s="53">
        <f t="shared" si="4"/>
        <v>8785108</v>
      </c>
      <c r="J25" s="53">
        <f t="shared" si="4"/>
        <v>14686287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14686287</v>
      </c>
      <c r="X25" s="53">
        <f t="shared" si="4"/>
        <v>21281084</v>
      </c>
      <c r="Y25" s="53">
        <f t="shared" si="4"/>
        <v>-6594797</v>
      </c>
      <c r="Z25" s="54">
        <f>+IF(X25&lt;&gt;0,+(Y25/X25)*100,0)</f>
        <v>-30.98900883056521</v>
      </c>
      <c r="AA25" s="55">
        <f>+AA5+AA9+AA15+AA19+AA24</f>
        <v>157883764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35235160</v>
      </c>
      <c r="D28" s="19"/>
      <c r="E28" s="20">
        <v>29682982</v>
      </c>
      <c r="F28" s="21">
        <v>29683785</v>
      </c>
      <c r="G28" s="21">
        <v>10126</v>
      </c>
      <c r="H28" s="21">
        <v>614002</v>
      </c>
      <c r="I28" s="21">
        <v>2563120</v>
      </c>
      <c r="J28" s="21">
        <v>3187248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3187248</v>
      </c>
      <c r="X28" s="21"/>
      <c r="Y28" s="21">
        <v>3187248</v>
      </c>
      <c r="Z28" s="6"/>
      <c r="AA28" s="19">
        <v>29683785</v>
      </c>
    </row>
    <row r="29" spans="1:27" ht="12.75">
      <c r="A29" s="57" t="s">
        <v>55</v>
      </c>
      <c r="B29" s="3"/>
      <c r="C29" s="19">
        <v>17388433</v>
      </c>
      <c r="D29" s="19"/>
      <c r="E29" s="20">
        <v>6540351</v>
      </c>
      <c r="F29" s="21">
        <v>15050456</v>
      </c>
      <c r="G29" s="21">
        <v>243684</v>
      </c>
      <c r="H29" s="21">
        <v>235502</v>
      </c>
      <c r="I29" s="21">
        <v>412432</v>
      </c>
      <c r="J29" s="21">
        <v>891618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891618</v>
      </c>
      <c r="X29" s="21">
        <v>1516535</v>
      </c>
      <c r="Y29" s="21">
        <v>-624917</v>
      </c>
      <c r="Z29" s="6">
        <v>-41.21</v>
      </c>
      <c r="AA29" s="28">
        <v>15050456</v>
      </c>
    </row>
    <row r="30" spans="1:27" ht="12.75">
      <c r="A30" s="57" t="s">
        <v>56</v>
      </c>
      <c r="B30" s="3"/>
      <c r="C30" s="22">
        <v>1179413</v>
      </c>
      <c r="D30" s="22"/>
      <c r="E30" s="23"/>
      <c r="F30" s="24">
        <v>16428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>
        <v>16428</v>
      </c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53803006</v>
      </c>
      <c r="D32" s="25">
        <f>SUM(D28:D31)</f>
        <v>0</v>
      </c>
      <c r="E32" s="26">
        <f t="shared" si="5"/>
        <v>36223333</v>
      </c>
      <c r="F32" s="27">
        <f t="shared" si="5"/>
        <v>44750669</v>
      </c>
      <c r="G32" s="27">
        <f t="shared" si="5"/>
        <v>253810</v>
      </c>
      <c r="H32" s="27">
        <f t="shared" si="5"/>
        <v>849504</v>
      </c>
      <c r="I32" s="27">
        <f t="shared" si="5"/>
        <v>2975552</v>
      </c>
      <c r="J32" s="27">
        <f t="shared" si="5"/>
        <v>4078866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4078866</v>
      </c>
      <c r="X32" s="27">
        <f t="shared" si="5"/>
        <v>1516535</v>
      </c>
      <c r="Y32" s="27">
        <f t="shared" si="5"/>
        <v>2562331</v>
      </c>
      <c r="Z32" s="13">
        <f>+IF(X32&lt;&gt;0,+(Y32/X32)*100,0)</f>
        <v>168.9595690175301</v>
      </c>
      <c r="AA32" s="31">
        <f>SUM(AA28:AA31)</f>
        <v>44750669</v>
      </c>
    </row>
    <row r="33" spans="1:27" ht="12.75">
      <c r="A33" s="60" t="s">
        <v>59</v>
      </c>
      <c r="B33" s="3" t="s">
        <v>60</v>
      </c>
      <c r="C33" s="19">
        <v>8571924</v>
      </c>
      <c r="D33" s="19"/>
      <c r="E33" s="20">
        <v>2128509</v>
      </c>
      <c r="F33" s="21">
        <v>2128509</v>
      </c>
      <c r="G33" s="21">
        <v>134766</v>
      </c>
      <c r="H33" s="21">
        <v>222228</v>
      </c>
      <c r="I33" s="21">
        <v>301997</v>
      </c>
      <c r="J33" s="21">
        <v>658991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658991</v>
      </c>
      <c r="X33" s="21">
        <v>750000</v>
      </c>
      <c r="Y33" s="21">
        <v>-91009</v>
      </c>
      <c r="Z33" s="6">
        <v>-12.13</v>
      </c>
      <c r="AA33" s="28">
        <v>2128509</v>
      </c>
    </row>
    <row r="34" spans="1:27" ht="12.75">
      <c r="A34" s="60" t="s">
        <v>61</v>
      </c>
      <c r="B34" s="3" t="s">
        <v>62</v>
      </c>
      <c r="C34" s="19">
        <v>4796541</v>
      </c>
      <c r="D34" s="19"/>
      <c r="E34" s="20">
        <v>6500000</v>
      </c>
      <c r="F34" s="21">
        <v>6503459</v>
      </c>
      <c r="G34" s="21"/>
      <c r="H34" s="21">
        <v>1923</v>
      </c>
      <c r="I34" s="21"/>
      <c r="J34" s="21">
        <v>1923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1923</v>
      </c>
      <c r="X34" s="21">
        <v>2500000</v>
      </c>
      <c r="Y34" s="21">
        <v>-2498077</v>
      </c>
      <c r="Z34" s="6">
        <v>-99.92</v>
      </c>
      <c r="AA34" s="28">
        <v>6503459</v>
      </c>
    </row>
    <row r="35" spans="1:27" ht="12.75">
      <c r="A35" s="60" t="s">
        <v>63</v>
      </c>
      <c r="B35" s="3"/>
      <c r="C35" s="19">
        <v>79851795</v>
      </c>
      <c r="D35" s="19"/>
      <c r="E35" s="20">
        <v>103214322</v>
      </c>
      <c r="F35" s="21">
        <v>104501128</v>
      </c>
      <c r="G35" s="21">
        <v>983207</v>
      </c>
      <c r="H35" s="21">
        <v>3455743</v>
      </c>
      <c r="I35" s="21">
        <v>5507559</v>
      </c>
      <c r="J35" s="21">
        <v>9946509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9946509</v>
      </c>
      <c r="X35" s="21">
        <v>16514549</v>
      </c>
      <c r="Y35" s="21">
        <v>-6568040</v>
      </c>
      <c r="Z35" s="6">
        <v>-39.77</v>
      </c>
      <c r="AA35" s="28">
        <v>104501128</v>
      </c>
    </row>
    <row r="36" spans="1:27" ht="12.75">
      <c r="A36" s="61" t="s">
        <v>64</v>
      </c>
      <c r="B36" s="10"/>
      <c r="C36" s="62">
        <f aca="true" t="shared" si="6" ref="C36:Y36">SUM(C32:C35)</f>
        <v>147023266</v>
      </c>
      <c r="D36" s="62">
        <f>SUM(D32:D35)</f>
        <v>0</v>
      </c>
      <c r="E36" s="63">
        <f t="shared" si="6"/>
        <v>148066164</v>
      </c>
      <c r="F36" s="64">
        <f t="shared" si="6"/>
        <v>157883765</v>
      </c>
      <c r="G36" s="64">
        <f t="shared" si="6"/>
        <v>1371783</v>
      </c>
      <c r="H36" s="64">
        <f t="shared" si="6"/>
        <v>4529398</v>
      </c>
      <c r="I36" s="64">
        <f t="shared" si="6"/>
        <v>8785108</v>
      </c>
      <c r="J36" s="64">
        <f t="shared" si="6"/>
        <v>14686289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14686289</v>
      </c>
      <c r="X36" s="64">
        <f t="shared" si="6"/>
        <v>21281084</v>
      </c>
      <c r="Y36" s="64">
        <f t="shared" si="6"/>
        <v>-6594795</v>
      </c>
      <c r="Z36" s="65">
        <f>+IF(X36&lt;&gt;0,+(Y36/X36)*100,0)</f>
        <v>-30.988999432547704</v>
      </c>
      <c r="AA36" s="66">
        <f>SUM(AA32:AA35)</f>
        <v>157883765</v>
      </c>
    </row>
    <row r="37" spans="1:27" ht="12.75">
      <c r="A37" s="14" t="s">
        <v>96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11943845</v>
      </c>
      <c r="D5" s="16">
        <f>SUM(D6:D8)</f>
        <v>0</v>
      </c>
      <c r="E5" s="17">
        <f t="shared" si="0"/>
        <v>11230000</v>
      </c>
      <c r="F5" s="18">
        <f t="shared" si="0"/>
        <v>13969720</v>
      </c>
      <c r="G5" s="18">
        <f t="shared" si="0"/>
        <v>60804</v>
      </c>
      <c r="H5" s="18">
        <f t="shared" si="0"/>
        <v>759638</v>
      </c>
      <c r="I5" s="18">
        <f t="shared" si="0"/>
        <v>4406253</v>
      </c>
      <c r="J5" s="18">
        <f t="shared" si="0"/>
        <v>5226695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5226695</v>
      </c>
      <c r="X5" s="18">
        <f t="shared" si="0"/>
        <v>1955000</v>
      </c>
      <c r="Y5" s="18">
        <f t="shared" si="0"/>
        <v>3271695</v>
      </c>
      <c r="Z5" s="4">
        <f>+IF(X5&lt;&gt;0,+(Y5/X5)*100,0)</f>
        <v>167.35012787723784</v>
      </c>
      <c r="AA5" s="16">
        <f>SUM(AA6:AA8)</f>
        <v>13969720</v>
      </c>
    </row>
    <row r="6" spans="1:27" ht="12.75">
      <c r="A6" s="5" t="s">
        <v>32</v>
      </c>
      <c r="B6" s="3"/>
      <c r="C6" s="19">
        <v>2361898</v>
      </c>
      <c r="D6" s="19"/>
      <c r="E6" s="20">
        <v>2535000</v>
      </c>
      <c r="F6" s="21">
        <v>4695250</v>
      </c>
      <c r="G6" s="21">
        <v>60804</v>
      </c>
      <c r="H6" s="21">
        <v>731838</v>
      </c>
      <c r="I6" s="21">
        <v>279477</v>
      </c>
      <c r="J6" s="21">
        <v>1072119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1072119</v>
      </c>
      <c r="X6" s="21">
        <v>700000</v>
      </c>
      <c r="Y6" s="21">
        <v>372119</v>
      </c>
      <c r="Z6" s="6">
        <v>53.16</v>
      </c>
      <c r="AA6" s="28">
        <v>4695250</v>
      </c>
    </row>
    <row r="7" spans="1:27" ht="12.75">
      <c r="A7" s="5" t="s">
        <v>33</v>
      </c>
      <c r="B7" s="3"/>
      <c r="C7" s="22">
        <v>1424889</v>
      </c>
      <c r="D7" s="22"/>
      <c r="E7" s="23">
        <v>550000</v>
      </c>
      <c r="F7" s="24">
        <v>550000</v>
      </c>
      <c r="G7" s="24"/>
      <c r="H7" s="24">
        <v>27800</v>
      </c>
      <c r="I7" s="24">
        <v>9984</v>
      </c>
      <c r="J7" s="24">
        <v>37784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37784</v>
      </c>
      <c r="X7" s="24">
        <v>30000</v>
      </c>
      <c r="Y7" s="24">
        <v>7784</v>
      </c>
      <c r="Z7" s="7">
        <v>25.95</v>
      </c>
      <c r="AA7" s="29">
        <v>550000</v>
      </c>
    </row>
    <row r="8" spans="1:27" ht="12.75">
      <c r="A8" s="5" t="s">
        <v>34</v>
      </c>
      <c r="B8" s="3"/>
      <c r="C8" s="19">
        <v>8157058</v>
      </c>
      <c r="D8" s="19"/>
      <c r="E8" s="20">
        <v>8145000</v>
      </c>
      <c r="F8" s="21">
        <v>8724470</v>
      </c>
      <c r="G8" s="21"/>
      <c r="H8" s="21"/>
      <c r="I8" s="21">
        <v>4116792</v>
      </c>
      <c r="J8" s="21">
        <v>4116792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4116792</v>
      </c>
      <c r="X8" s="21">
        <v>1225000</v>
      </c>
      <c r="Y8" s="21">
        <v>2891792</v>
      </c>
      <c r="Z8" s="6">
        <v>236.06</v>
      </c>
      <c r="AA8" s="28">
        <v>8724470</v>
      </c>
    </row>
    <row r="9" spans="1:27" ht="12.75">
      <c r="A9" s="2" t="s">
        <v>35</v>
      </c>
      <c r="B9" s="3"/>
      <c r="C9" s="16">
        <f aca="true" t="shared" si="1" ref="C9:Y9">SUM(C10:C14)</f>
        <v>16221663</v>
      </c>
      <c r="D9" s="16">
        <f>SUM(D10:D14)</f>
        <v>0</v>
      </c>
      <c r="E9" s="17">
        <f t="shared" si="1"/>
        <v>20638300</v>
      </c>
      <c r="F9" s="18">
        <f t="shared" si="1"/>
        <v>23527450</v>
      </c>
      <c r="G9" s="18">
        <f t="shared" si="1"/>
        <v>0</v>
      </c>
      <c r="H9" s="18">
        <f t="shared" si="1"/>
        <v>584677</v>
      </c>
      <c r="I9" s="18">
        <f t="shared" si="1"/>
        <v>1118418</v>
      </c>
      <c r="J9" s="18">
        <f t="shared" si="1"/>
        <v>1703095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1703095</v>
      </c>
      <c r="X9" s="18">
        <f t="shared" si="1"/>
        <v>3546000</v>
      </c>
      <c r="Y9" s="18">
        <f t="shared" si="1"/>
        <v>-1842905</v>
      </c>
      <c r="Z9" s="4">
        <f>+IF(X9&lt;&gt;0,+(Y9/X9)*100,0)</f>
        <v>-51.97137619853356</v>
      </c>
      <c r="AA9" s="30">
        <f>SUM(AA10:AA14)</f>
        <v>23527450</v>
      </c>
    </row>
    <row r="10" spans="1:27" ht="12.75">
      <c r="A10" s="5" t="s">
        <v>36</v>
      </c>
      <c r="B10" s="3"/>
      <c r="C10" s="19">
        <v>1456261</v>
      </c>
      <c r="D10" s="19"/>
      <c r="E10" s="20">
        <v>8462050</v>
      </c>
      <c r="F10" s="21">
        <v>8662050</v>
      </c>
      <c r="G10" s="21"/>
      <c r="H10" s="21">
        <v>62589</v>
      </c>
      <c r="I10" s="21">
        <v>439116</v>
      </c>
      <c r="J10" s="21">
        <v>501705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501705</v>
      </c>
      <c r="X10" s="21">
        <v>3013000</v>
      </c>
      <c r="Y10" s="21">
        <v>-2511295</v>
      </c>
      <c r="Z10" s="6">
        <v>-83.35</v>
      </c>
      <c r="AA10" s="28">
        <v>8662050</v>
      </c>
    </row>
    <row r="11" spans="1:27" ht="12.75">
      <c r="A11" s="5" t="s">
        <v>37</v>
      </c>
      <c r="B11" s="3"/>
      <c r="C11" s="19">
        <v>5277722</v>
      </c>
      <c r="D11" s="19"/>
      <c r="E11" s="20">
        <v>5894250</v>
      </c>
      <c r="F11" s="21">
        <v>6116550</v>
      </c>
      <c r="G11" s="21"/>
      <c r="H11" s="21">
        <v>118199</v>
      </c>
      <c r="I11" s="21"/>
      <c r="J11" s="21">
        <v>118199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118199</v>
      </c>
      <c r="X11" s="21"/>
      <c r="Y11" s="21">
        <v>118199</v>
      </c>
      <c r="Z11" s="6"/>
      <c r="AA11" s="28">
        <v>6116550</v>
      </c>
    </row>
    <row r="12" spans="1:27" ht="12.75">
      <c r="A12" s="5" t="s">
        <v>38</v>
      </c>
      <c r="B12" s="3"/>
      <c r="C12" s="19">
        <v>4496421</v>
      </c>
      <c r="D12" s="19"/>
      <c r="E12" s="20">
        <v>4420000</v>
      </c>
      <c r="F12" s="21">
        <v>5270000</v>
      </c>
      <c r="G12" s="21"/>
      <c r="H12" s="21">
        <v>398999</v>
      </c>
      <c r="I12" s="21">
        <v>618918</v>
      </c>
      <c r="J12" s="21">
        <v>1017917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1017917</v>
      </c>
      <c r="X12" s="21">
        <v>40000</v>
      </c>
      <c r="Y12" s="21">
        <v>977917</v>
      </c>
      <c r="Z12" s="6">
        <v>2444.79</v>
      </c>
      <c r="AA12" s="28">
        <v>5270000</v>
      </c>
    </row>
    <row r="13" spans="1:27" ht="12.75">
      <c r="A13" s="5" t="s">
        <v>39</v>
      </c>
      <c r="B13" s="3"/>
      <c r="C13" s="19">
        <v>2757253</v>
      </c>
      <c r="D13" s="19"/>
      <c r="E13" s="20">
        <v>1672000</v>
      </c>
      <c r="F13" s="21">
        <v>1699900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493000</v>
      </c>
      <c r="Y13" s="21">
        <v>-493000</v>
      </c>
      <c r="Z13" s="6">
        <v>-100</v>
      </c>
      <c r="AA13" s="28">
        <v>1699900</v>
      </c>
    </row>
    <row r="14" spans="1:27" ht="12.75">
      <c r="A14" s="5" t="s">
        <v>40</v>
      </c>
      <c r="B14" s="3"/>
      <c r="C14" s="22">
        <v>2234006</v>
      </c>
      <c r="D14" s="22"/>
      <c r="E14" s="23">
        <v>190000</v>
      </c>
      <c r="F14" s="24">
        <v>1778950</v>
      </c>
      <c r="G14" s="24"/>
      <c r="H14" s="24">
        <v>4890</v>
      </c>
      <c r="I14" s="24">
        <v>60384</v>
      </c>
      <c r="J14" s="24">
        <v>65274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>
        <v>65274</v>
      </c>
      <c r="X14" s="24"/>
      <c r="Y14" s="24">
        <v>65274</v>
      </c>
      <c r="Z14" s="7"/>
      <c r="AA14" s="29">
        <v>1778950</v>
      </c>
    </row>
    <row r="15" spans="1:27" ht="12.75">
      <c r="A15" s="2" t="s">
        <v>41</v>
      </c>
      <c r="B15" s="8"/>
      <c r="C15" s="16">
        <f aca="true" t="shared" si="2" ref="C15:Y15">SUM(C16:C18)</f>
        <v>116820254</v>
      </c>
      <c r="D15" s="16">
        <f>SUM(D16:D18)</f>
        <v>0</v>
      </c>
      <c r="E15" s="17">
        <f t="shared" si="2"/>
        <v>71907224</v>
      </c>
      <c r="F15" s="18">
        <f t="shared" si="2"/>
        <v>72097979</v>
      </c>
      <c r="G15" s="18">
        <f t="shared" si="2"/>
        <v>488353</v>
      </c>
      <c r="H15" s="18">
        <f t="shared" si="2"/>
        <v>1945904</v>
      </c>
      <c r="I15" s="18">
        <f t="shared" si="2"/>
        <v>4511143</v>
      </c>
      <c r="J15" s="18">
        <f t="shared" si="2"/>
        <v>6945400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6945400</v>
      </c>
      <c r="X15" s="18">
        <f t="shared" si="2"/>
        <v>4600000</v>
      </c>
      <c r="Y15" s="18">
        <f t="shared" si="2"/>
        <v>2345400</v>
      </c>
      <c r="Z15" s="4">
        <f>+IF(X15&lt;&gt;0,+(Y15/X15)*100,0)</f>
        <v>50.98695652173914</v>
      </c>
      <c r="AA15" s="30">
        <f>SUM(AA16:AA18)</f>
        <v>72097979</v>
      </c>
    </row>
    <row r="16" spans="1:27" ht="12.75">
      <c r="A16" s="5" t="s">
        <v>42</v>
      </c>
      <c r="B16" s="3"/>
      <c r="C16" s="19"/>
      <c r="D16" s="19"/>
      <c r="E16" s="20">
        <v>35000</v>
      </c>
      <c r="F16" s="21">
        <v>40000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>
        <v>40000</v>
      </c>
    </row>
    <row r="17" spans="1:27" ht="12.75">
      <c r="A17" s="5" t="s">
        <v>43</v>
      </c>
      <c r="B17" s="3"/>
      <c r="C17" s="19">
        <v>116820254</v>
      </c>
      <c r="D17" s="19"/>
      <c r="E17" s="20">
        <v>71826224</v>
      </c>
      <c r="F17" s="21">
        <v>72057979</v>
      </c>
      <c r="G17" s="21">
        <v>488353</v>
      </c>
      <c r="H17" s="21">
        <v>1945904</v>
      </c>
      <c r="I17" s="21">
        <v>4511143</v>
      </c>
      <c r="J17" s="21">
        <v>6945400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6945400</v>
      </c>
      <c r="X17" s="21">
        <v>4600000</v>
      </c>
      <c r="Y17" s="21">
        <v>2345400</v>
      </c>
      <c r="Z17" s="6">
        <v>50.99</v>
      </c>
      <c r="AA17" s="28">
        <v>72057979</v>
      </c>
    </row>
    <row r="18" spans="1:27" ht="12.75">
      <c r="A18" s="5" t="s">
        <v>44</v>
      </c>
      <c r="B18" s="3"/>
      <c r="C18" s="19"/>
      <c r="D18" s="19"/>
      <c r="E18" s="20">
        <v>46000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73376537</v>
      </c>
      <c r="D19" s="16">
        <f>SUM(D20:D23)</f>
        <v>0</v>
      </c>
      <c r="E19" s="17">
        <f t="shared" si="3"/>
        <v>117889521</v>
      </c>
      <c r="F19" s="18">
        <f t="shared" si="3"/>
        <v>123645956</v>
      </c>
      <c r="G19" s="18">
        <f t="shared" si="3"/>
        <v>467169</v>
      </c>
      <c r="H19" s="18">
        <f t="shared" si="3"/>
        <v>5103234</v>
      </c>
      <c r="I19" s="18">
        <f t="shared" si="3"/>
        <v>4597327</v>
      </c>
      <c r="J19" s="18">
        <f t="shared" si="3"/>
        <v>10167730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10167730</v>
      </c>
      <c r="X19" s="18">
        <f t="shared" si="3"/>
        <v>5655000</v>
      </c>
      <c r="Y19" s="18">
        <f t="shared" si="3"/>
        <v>4512730</v>
      </c>
      <c r="Z19" s="4">
        <f>+IF(X19&lt;&gt;0,+(Y19/X19)*100,0)</f>
        <v>79.80070733863838</v>
      </c>
      <c r="AA19" s="30">
        <f>SUM(AA20:AA23)</f>
        <v>123645956</v>
      </c>
    </row>
    <row r="20" spans="1:27" ht="12.75">
      <c r="A20" s="5" t="s">
        <v>46</v>
      </c>
      <c r="B20" s="3"/>
      <c r="C20" s="19">
        <v>27659076</v>
      </c>
      <c r="D20" s="19"/>
      <c r="E20" s="20">
        <v>20433333</v>
      </c>
      <c r="F20" s="21">
        <v>22032898</v>
      </c>
      <c r="G20" s="21"/>
      <c r="H20" s="21"/>
      <c r="I20" s="21">
        <v>336774</v>
      </c>
      <c r="J20" s="21">
        <v>336774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336774</v>
      </c>
      <c r="X20" s="21">
        <v>1250000</v>
      </c>
      <c r="Y20" s="21">
        <v>-913226</v>
      </c>
      <c r="Z20" s="6">
        <v>-73.06</v>
      </c>
      <c r="AA20" s="28">
        <v>22032898</v>
      </c>
    </row>
    <row r="21" spans="1:27" ht="12.75">
      <c r="A21" s="5" t="s">
        <v>47</v>
      </c>
      <c r="B21" s="3"/>
      <c r="C21" s="19">
        <v>13835069</v>
      </c>
      <c r="D21" s="19"/>
      <c r="E21" s="20">
        <v>54095981</v>
      </c>
      <c r="F21" s="21">
        <v>57425651</v>
      </c>
      <c r="G21" s="21">
        <v>467169</v>
      </c>
      <c r="H21" s="21">
        <v>2075028</v>
      </c>
      <c r="I21" s="21">
        <v>2918438</v>
      </c>
      <c r="J21" s="21">
        <v>5460635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5460635</v>
      </c>
      <c r="X21" s="21">
        <v>4400000</v>
      </c>
      <c r="Y21" s="21">
        <v>1060635</v>
      </c>
      <c r="Z21" s="6">
        <v>24.11</v>
      </c>
      <c r="AA21" s="28">
        <v>57425651</v>
      </c>
    </row>
    <row r="22" spans="1:27" ht="12.75">
      <c r="A22" s="5" t="s">
        <v>48</v>
      </c>
      <c r="B22" s="3"/>
      <c r="C22" s="22">
        <v>26051695</v>
      </c>
      <c r="D22" s="22"/>
      <c r="E22" s="23">
        <v>36556207</v>
      </c>
      <c r="F22" s="24">
        <v>37250207</v>
      </c>
      <c r="G22" s="24"/>
      <c r="H22" s="24">
        <v>3028206</v>
      </c>
      <c r="I22" s="24">
        <v>1245624</v>
      </c>
      <c r="J22" s="24">
        <v>4273830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4273830</v>
      </c>
      <c r="X22" s="24">
        <v>5000</v>
      </c>
      <c r="Y22" s="24">
        <v>4268830</v>
      </c>
      <c r="Z22" s="7">
        <v>85376.6</v>
      </c>
      <c r="AA22" s="29">
        <v>37250207</v>
      </c>
    </row>
    <row r="23" spans="1:27" ht="12.75">
      <c r="A23" s="5" t="s">
        <v>49</v>
      </c>
      <c r="B23" s="3"/>
      <c r="C23" s="19">
        <v>5830697</v>
      </c>
      <c r="D23" s="19"/>
      <c r="E23" s="20">
        <v>6804000</v>
      </c>
      <c r="F23" s="21">
        <v>6937200</v>
      </c>
      <c r="G23" s="21"/>
      <c r="H23" s="21"/>
      <c r="I23" s="21">
        <v>96491</v>
      </c>
      <c r="J23" s="21">
        <v>96491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96491</v>
      </c>
      <c r="X23" s="21"/>
      <c r="Y23" s="21">
        <v>96491</v>
      </c>
      <c r="Z23" s="6"/>
      <c r="AA23" s="28">
        <v>6937200</v>
      </c>
    </row>
    <row r="24" spans="1:27" ht="12.75">
      <c r="A24" s="2" t="s">
        <v>50</v>
      </c>
      <c r="B24" s="8"/>
      <c r="C24" s="16">
        <v>19030</v>
      </c>
      <c r="D24" s="16"/>
      <c r="E24" s="17">
        <v>130000</v>
      </c>
      <c r="F24" s="18">
        <v>130000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>
        <v>130000</v>
      </c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218381329</v>
      </c>
      <c r="D25" s="51">
        <f>+D5+D9+D15+D19+D24</f>
        <v>0</v>
      </c>
      <c r="E25" s="52">
        <f t="shared" si="4"/>
        <v>221795045</v>
      </c>
      <c r="F25" s="53">
        <f t="shared" si="4"/>
        <v>233371105</v>
      </c>
      <c r="G25" s="53">
        <f t="shared" si="4"/>
        <v>1016326</v>
      </c>
      <c r="H25" s="53">
        <f t="shared" si="4"/>
        <v>8393453</v>
      </c>
      <c r="I25" s="53">
        <f t="shared" si="4"/>
        <v>14633141</v>
      </c>
      <c r="J25" s="53">
        <f t="shared" si="4"/>
        <v>24042920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24042920</v>
      </c>
      <c r="X25" s="53">
        <f t="shared" si="4"/>
        <v>15756000</v>
      </c>
      <c r="Y25" s="53">
        <f t="shared" si="4"/>
        <v>8286920</v>
      </c>
      <c r="Z25" s="54">
        <f>+IF(X25&lt;&gt;0,+(Y25/X25)*100,0)</f>
        <v>52.5953287636456</v>
      </c>
      <c r="AA25" s="55">
        <f>+AA5+AA9+AA15+AA19+AA24</f>
        <v>233371105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77103796</v>
      </c>
      <c r="D28" s="19"/>
      <c r="E28" s="20">
        <v>83697901</v>
      </c>
      <c r="F28" s="21">
        <v>103697901</v>
      </c>
      <c r="G28" s="21">
        <v>385458</v>
      </c>
      <c r="H28" s="21">
        <v>3136655</v>
      </c>
      <c r="I28" s="21">
        <v>904633</v>
      </c>
      <c r="J28" s="21">
        <v>4426746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4426746</v>
      </c>
      <c r="X28" s="21">
        <v>4000000</v>
      </c>
      <c r="Y28" s="21">
        <v>426746</v>
      </c>
      <c r="Z28" s="6">
        <v>10.67</v>
      </c>
      <c r="AA28" s="19">
        <v>103697901</v>
      </c>
    </row>
    <row r="29" spans="1:27" ht="12.75">
      <c r="A29" s="57" t="s">
        <v>55</v>
      </c>
      <c r="B29" s="3"/>
      <c r="C29" s="19">
        <v>44173926</v>
      </c>
      <c r="D29" s="19"/>
      <c r="E29" s="20">
        <v>36399144</v>
      </c>
      <c r="F29" s="21">
        <v>36399144</v>
      </c>
      <c r="G29" s="21"/>
      <c r="H29" s="21">
        <v>3074661</v>
      </c>
      <c r="I29" s="21">
        <v>5965232</v>
      </c>
      <c r="J29" s="21">
        <v>9039893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9039893</v>
      </c>
      <c r="X29" s="21">
        <v>3000000</v>
      </c>
      <c r="Y29" s="21">
        <v>6039893</v>
      </c>
      <c r="Z29" s="6">
        <v>201.33</v>
      </c>
      <c r="AA29" s="28">
        <v>36399144</v>
      </c>
    </row>
    <row r="30" spans="1:27" ht="12.75">
      <c r="A30" s="57" t="s">
        <v>56</v>
      </c>
      <c r="B30" s="3"/>
      <c r="C30" s="22">
        <v>3717326</v>
      </c>
      <c r="D30" s="22"/>
      <c r="E30" s="23"/>
      <c r="F30" s="24">
        <v>250000</v>
      </c>
      <c r="G30" s="24"/>
      <c r="H30" s="24"/>
      <c r="I30" s="24">
        <v>3698</v>
      </c>
      <c r="J30" s="24">
        <v>3698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>
        <v>3698</v>
      </c>
      <c r="X30" s="24"/>
      <c r="Y30" s="24">
        <v>3698</v>
      </c>
      <c r="Z30" s="7"/>
      <c r="AA30" s="29">
        <v>250000</v>
      </c>
    </row>
    <row r="31" spans="1:27" ht="12.75">
      <c r="A31" s="58" t="s">
        <v>57</v>
      </c>
      <c r="B31" s="3"/>
      <c r="C31" s="19">
        <v>4422120</v>
      </c>
      <c r="D31" s="19"/>
      <c r="E31" s="20">
        <v>20250000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129417168</v>
      </c>
      <c r="D32" s="25">
        <f>SUM(D28:D31)</f>
        <v>0</v>
      </c>
      <c r="E32" s="26">
        <f t="shared" si="5"/>
        <v>140347045</v>
      </c>
      <c r="F32" s="27">
        <f t="shared" si="5"/>
        <v>140347045</v>
      </c>
      <c r="G32" s="27">
        <f t="shared" si="5"/>
        <v>385458</v>
      </c>
      <c r="H32" s="27">
        <f t="shared" si="5"/>
        <v>6211316</v>
      </c>
      <c r="I32" s="27">
        <f t="shared" si="5"/>
        <v>6873563</v>
      </c>
      <c r="J32" s="27">
        <f t="shared" si="5"/>
        <v>13470337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13470337</v>
      </c>
      <c r="X32" s="27">
        <f t="shared" si="5"/>
        <v>7000000</v>
      </c>
      <c r="Y32" s="27">
        <f t="shared" si="5"/>
        <v>6470337</v>
      </c>
      <c r="Z32" s="13">
        <f>+IF(X32&lt;&gt;0,+(Y32/X32)*100,0)</f>
        <v>92.4333857142857</v>
      </c>
      <c r="AA32" s="31">
        <f>SUM(AA28:AA31)</f>
        <v>140347045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>
        <v>13820750</v>
      </c>
      <c r="D34" s="19"/>
      <c r="E34" s="20">
        <v>22031000</v>
      </c>
      <c r="F34" s="21">
        <v>22031000</v>
      </c>
      <c r="G34" s="21"/>
      <c r="H34" s="21">
        <v>398999</v>
      </c>
      <c r="I34" s="21">
        <v>500000</v>
      </c>
      <c r="J34" s="21">
        <v>898999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898999</v>
      </c>
      <c r="X34" s="21">
        <v>2825000</v>
      </c>
      <c r="Y34" s="21">
        <v>-1926001</v>
      </c>
      <c r="Z34" s="6">
        <v>-68.18</v>
      </c>
      <c r="AA34" s="28">
        <v>22031000</v>
      </c>
    </row>
    <row r="35" spans="1:27" ht="12.75">
      <c r="A35" s="60" t="s">
        <v>63</v>
      </c>
      <c r="B35" s="3"/>
      <c r="C35" s="19">
        <v>75143406</v>
      </c>
      <c r="D35" s="19"/>
      <c r="E35" s="20">
        <v>59417000</v>
      </c>
      <c r="F35" s="21">
        <v>70993060</v>
      </c>
      <c r="G35" s="21">
        <v>630868</v>
      </c>
      <c r="H35" s="21">
        <v>1783138</v>
      </c>
      <c r="I35" s="21">
        <v>7259588</v>
      </c>
      <c r="J35" s="21">
        <v>9673594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9673594</v>
      </c>
      <c r="X35" s="21">
        <v>5931000</v>
      </c>
      <c r="Y35" s="21">
        <v>3742594</v>
      </c>
      <c r="Z35" s="6">
        <v>63.1</v>
      </c>
      <c r="AA35" s="28">
        <v>70993060</v>
      </c>
    </row>
    <row r="36" spans="1:27" ht="12.75">
      <c r="A36" s="61" t="s">
        <v>64</v>
      </c>
      <c r="B36" s="10"/>
      <c r="C36" s="62">
        <f aca="true" t="shared" si="6" ref="C36:Y36">SUM(C32:C35)</f>
        <v>218381324</v>
      </c>
      <c r="D36" s="62">
        <f>SUM(D32:D35)</f>
        <v>0</v>
      </c>
      <c r="E36" s="63">
        <f t="shared" si="6"/>
        <v>221795045</v>
      </c>
      <c r="F36" s="64">
        <f t="shared" si="6"/>
        <v>233371105</v>
      </c>
      <c r="G36" s="64">
        <f t="shared" si="6"/>
        <v>1016326</v>
      </c>
      <c r="H36" s="64">
        <f t="shared" si="6"/>
        <v>8393453</v>
      </c>
      <c r="I36" s="64">
        <f t="shared" si="6"/>
        <v>14633151</v>
      </c>
      <c r="J36" s="64">
        <f t="shared" si="6"/>
        <v>24042930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24042930</v>
      </c>
      <c r="X36" s="64">
        <f t="shared" si="6"/>
        <v>15756000</v>
      </c>
      <c r="Y36" s="64">
        <f t="shared" si="6"/>
        <v>8286930</v>
      </c>
      <c r="Z36" s="65">
        <f>+IF(X36&lt;&gt;0,+(Y36/X36)*100,0)</f>
        <v>52.595392231530845</v>
      </c>
      <c r="AA36" s="66">
        <f>SUM(AA32:AA35)</f>
        <v>233371105</v>
      </c>
    </row>
    <row r="37" spans="1:27" ht="12.75">
      <c r="A37" s="14" t="s">
        <v>96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20749</v>
      </c>
      <c r="D5" s="16">
        <f>SUM(D6:D8)</f>
        <v>0</v>
      </c>
      <c r="E5" s="17">
        <f t="shared" si="0"/>
        <v>762000</v>
      </c>
      <c r="F5" s="18">
        <f t="shared" si="0"/>
        <v>949934</v>
      </c>
      <c r="G5" s="18">
        <f t="shared" si="0"/>
        <v>0</v>
      </c>
      <c r="H5" s="18">
        <f t="shared" si="0"/>
        <v>160535</v>
      </c>
      <c r="I5" s="18">
        <f t="shared" si="0"/>
        <v>5220</v>
      </c>
      <c r="J5" s="18">
        <f t="shared" si="0"/>
        <v>165755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165755</v>
      </c>
      <c r="X5" s="18">
        <f t="shared" si="0"/>
        <v>0</v>
      </c>
      <c r="Y5" s="18">
        <f t="shared" si="0"/>
        <v>165755</v>
      </c>
      <c r="Z5" s="4">
        <f>+IF(X5&lt;&gt;0,+(Y5/X5)*100,0)</f>
        <v>0</v>
      </c>
      <c r="AA5" s="16">
        <f>SUM(AA6:AA8)</f>
        <v>949934</v>
      </c>
    </row>
    <row r="6" spans="1:27" ht="12.75">
      <c r="A6" s="5" t="s">
        <v>32</v>
      </c>
      <c r="B6" s="3"/>
      <c r="C6" s="19">
        <v>10315</v>
      </c>
      <c r="D6" s="19"/>
      <c r="E6" s="20">
        <v>112000</v>
      </c>
      <c r="F6" s="21">
        <v>199934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>
        <v>199934</v>
      </c>
    </row>
    <row r="7" spans="1:27" ht="12.75">
      <c r="A7" s="5" t="s">
        <v>33</v>
      </c>
      <c r="B7" s="3"/>
      <c r="C7" s="22">
        <v>10434</v>
      </c>
      <c r="D7" s="22"/>
      <c r="E7" s="23">
        <v>650000</v>
      </c>
      <c r="F7" s="24">
        <v>750000</v>
      </c>
      <c r="G7" s="24"/>
      <c r="H7" s="24">
        <v>160535</v>
      </c>
      <c r="I7" s="24">
        <v>5220</v>
      </c>
      <c r="J7" s="24">
        <v>165755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165755</v>
      </c>
      <c r="X7" s="24"/>
      <c r="Y7" s="24">
        <v>165755</v>
      </c>
      <c r="Z7" s="7"/>
      <c r="AA7" s="29">
        <v>750000</v>
      </c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3826902</v>
      </c>
      <c r="D9" s="16">
        <f>SUM(D10:D14)</f>
        <v>0</v>
      </c>
      <c r="E9" s="17">
        <f t="shared" si="1"/>
        <v>3005612</v>
      </c>
      <c r="F9" s="18">
        <f t="shared" si="1"/>
        <v>3149612</v>
      </c>
      <c r="G9" s="18">
        <f t="shared" si="1"/>
        <v>0</v>
      </c>
      <c r="H9" s="18">
        <f t="shared" si="1"/>
        <v>125764</v>
      </c>
      <c r="I9" s="18">
        <f t="shared" si="1"/>
        <v>0</v>
      </c>
      <c r="J9" s="18">
        <f t="shared" si="1"/>
        <v>125764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125764</v>
      </c>
      <c r="X9" s="18">
        <f t="shared" si="1"/>
        <v>0</v>
      </c>
      <c r="Y9" s="18">
        <f t="shared" si="1"/>
        <v>125764</v>
      </c>
      <c r="Z9" s="4">
        <f>+IF(X9&lt;&gt;0,+(Y9/X9)*100,0)</f>
        <v>0</v>
      </c>
      <c r="AA9" s="30">
        <f>SUM(AA10:AA14)</f>
        <v>3149612</v>
      </c>
    </row>
    <row r="10" spans="1:27" ht="12.75">
      <c r="A10" s="5" t="s">
        <v>36</v>
      </c>
      <c r="B10" s="3"/>
      <c r="C10" s="19">
        <v>237210</v>
      </c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>
        <v>3589692</v>
      </c>
      <c r="D11" s="19"/>
      <c r="E11" s="20">
        <v>3005612</v>
      </c>
      <c r="F11" s="21">
        <v>3149612</v>
      </c>
      <c r="G11" s="21"/>
      <c r="H11" s="21">
        <v>125764</v>
      </c>
      <c r="I11" s="21"/>
      <c r="J11" s="21">
        <v>125764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125764</v>
      </c>
      <c r="X11" s="21"/>
      <c r="Y11" s="21">
        <v>125764</v>
      </c>
      <c r="Z11" s="6"/>
      <c r="AA11" s="28">
        <v>3149612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3522228</v>
      </c>
      <c r="D15" s="16">
        <f>SUM(D16:D18)</f>
        <v>0</v>
      </c>
      <c r="E15" s="17">
        <f t="shared" si="2"/>
        <v>4246979</v>
      </c>
      <c r="F15" s="18">
        <f t="shared" si="2"/>
        <v>4421490</v>
      </c>
      <c r="G15" s="18">
        <f t="shared" si="2"/>
        <v>0</v>
      </c>
      <c r="H15" s="18">
        <f t="shared" si="2"/>
        <v>231940</v>
      </c>
      <c r="I15" s="18">
        <f t="shared" si="2"/>
        <v>0</v>
      </c>
      <c r="J15" s="18">
        <f t="shared" si="2"/>
        <v>231940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231940</v>
      </c>
      <c r="X15" s="18">
        <f t="shared" si="2"/>
        <v>169879</v>
      </c>
      <c r="Y15" s="18">
        <f t="shared" si="2"/>
        <v>62061</v>
      </c>
      <c r="Z15" s="4">
        <f>+IF(X15&lt;&gt;0,+(Y15/X15)*100,0)</f>
        <v>36.53247311321588</v>
      </c>
      <c r="AA15" s="30">
        <f>SUM(AA16:AA18)</f>
        <v>4421490</v>
      </c>
    </row>
    <row r="16" spans="1:27" ht="12.75">
      <c r="A16" s="5" t="s">
        <v>42</v>
      </c>
      <c r="B16" s="3"/>
      <c r="C16" s="19">
        <v>6490</v>
      </c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3515738</v>
      </c>
      <c r="D17" s="19"/>
      <c r="E17" s="20">
        <v>4246979</v>
      </c>
      <c r="F17" s="21">
        <v>4421490</v>
      </c>
      <c r="G17" s="21"/>
      <c r="H17" s="21">
        <v>231940</v>
      </c>
      <c r="I17" s="21"/>
      <c r="J17" s="21">
        <v>231940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231940</v>
      </c>
      <c r="X17" s="21">
        <v>169879</v>
      </c>
      <c r="Y17" s="21">
        <v>62061</v>
      </c>
      <c r="Z17" s="6">
        <v>36.53</v>
      </c>
      <c r="AA17" s="28">
        <v>4421490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28209071</v>
      </c>
      <c r="D19" s="16">
        <f>SUM(D20:D23)</f>
        <v>0</v>
      </c>
      <c r="E19" s="17">
        <f t="shared" si="3"/>
        <v>39344778</v>
      </c>
      <c r="F19" s="18">
        <f t="shared" si="3"/>
        <v>49899730</v>
      </c>
      <c r="G19" s="18">
        <f t="shared" si="3"/>
        <v>0</v>
      </c>
      <c r="H19" s="18">
        <f t="shared" si="3"/>
        <v>109596</v>
      </c>
      <c r="I19" s="18">
        <f t="shared" si="3"/>
        <v>1459952</v>
      </c>
      <c r="J19" s="18">
        <f t="shared" si="3"/>
        <v>1569548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1569548</v>
      </c>
      <c r="X19" s="18">
        <f t="shared" si="3"/>
        <v>710456</v>
      </c>
      <c r="Y19" s="18">
        <f t="shared" si="3"/>
        <v>859092</v>
      </c>
      <c r="Z19" s="4">
        <f>+IF(X19&lt;&gt;0,+(Y19/X19)*100,0)</f>
        <v>120.92121116578649</v>
      </c>
      <c r="AA19" s="30">
        <f>SUM(AA20:AA23)</f>
        <v>49899730</v>
      </c>
    </row>
    <row r="20" spans="1:27" ht="12.75">
      <c r="A20" s="5" t="s">
        <v>46</v>
      </c>
      <c r="B20" s="3"/>
      <c r="C20" s="19">
        <v>3907183</v>
      </c>
      <c r="D20" s="19"/>
      <c r="E20" s="20">
        <v>11894737</v>
      </c>
      <c r="F20" s="21">
        <v>13911983</v>
      </c>
      <c r="G20" s="21"/>
      <c r="H20" s="21">
        <v>109596</v>
      </c>
      <c r="I20" s="21"/>
      <c r="J20" s="21">
        <v>109596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109596</v>
      </c>
      <c r="X20" s="21"/>
      <c r="Y20" s="21">
        <v>109596</v>
      </c>
      <c r="Z20" s="6"/>
      <c r="AA20" s="28">
        <v>13911983</v>
      </c>
    </row>
    <row r="21" spans="1:27" ht="12.75">
      <c r="A21" s="5" t="s">
        <v>47</v>
      </c>
      <c r="B21" s="3"/>
      <c r="C21" s="19">
        <v>16471515</v>
      </c>
      <c r="D21" s="19"/>
      <c r="E21" s="20">
        <v>17761404</v>
      </c>
      <c r="F21" s="21">
        <v>22033334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710456</v>
      </c>
      <c r="Y21" s="21">
        <v>-710456</v>
      </c>
      <c r="Z21" s="6">
        <v>-100</v>
      </c>
      <c r="AA21" s="28">
        <v>22033334</v>
      </c>
    </row>
    <row r="22" spans="1:27" ht="12.75">
      <c r="A22" s="5" t="s">
        <v>48</v>
      </c>
      <c r="B22" s="3"/>
      <c r="C22" s="22">
        <v>7830373</v>
      </c>
      <c r="D22" s="22"/>
      <c r="E22" s="23">
        <v>5482456</v>
      </c>
      <c r="F22" s="24">
        <v>9748232</v>
      </c>
      <c r="G22" s="24"/>
      <c r="H22" s="24"/>
      <c r="I22" s="24">
        <v>1459952</v>
      </c>
      <c r="J22" s="24">
        <v>1459952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1459952</v>
      </c>
      <c r="X22" s="24"/>
      <c r="Y22" s="24">
        <v>1459952</v>
      </c>
      <c r="Z22" s="7"/>
      <c r="AA22" s="29">
        <v>9748232</v>
      </c>
    </row>
    <row r="23" spans="1:27" ht="12.75">
      <c r="A23" s="5" t="s">
        <v>49</v>
      </c>
      <c r="B23" s="3"/>
      <c r="C23" s="19"/>
      <c r="D23" s="19"/>
      <c r="E23" s="20">
        <v>4206181</v>
      </c>
      <c r="F23" s="21">
        <v>4206181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>
        <v>4206181</v>
      </c>
    </row>
    <row r="24" spans="1:27" ht="12.75">
      <c r="A24" s="2" t="s">
        <v>50</v>
      </c>
      <c r="B24" s="8"/>
      <c r="C24" s="16">
        <v>1132617</v>
      </c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36711567</v>
      </c>
      <c r="D25" s="51">
        <f>+D5+D9+D15+D19+D24</f>
        <v>0</v>
      </c>
      <c r="E25" s="52">
        <f t="shared" si="4"/>
        <v>47359369</v>
      </c>
      <c r="F25" s="53">
        <f t="shared" si="4"/>
        <v>58420766</v>
      </c>
      <c r="G25" s="53">
        <f t="shared" si="4"/>
        <v>0</v>
      </c>
      <c r="H25" s="53">
        <f t="shared" si="4"/>
        <v>627835</v>
      </c>
      <c r="I25" s="53">
        <f t="shared" si="4"/>
        <v>1465172</v>
      </c>
      <c r="J25" s="53">
        <f t="shared" si="4"/>
        <v>2093007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2093007</v>
      </c>
      <c r="X25" s="53">
        <f t="shared" si="4"/>
        <v>880335</v>
      </c>
      <c r="Y25" s="53">
        <f t="shared" si="4"/>
        <v>1212672</v>
      </c>
      <c r="Z25" s="54">
        <f>+IF(X25&lt;&gt;0,+(Y25/X25)*100,0)</f>
        <v>137.75119698751044</v>
      </c>
      <c r="AA25" s="55">
        <f>+AA5+AA9+AA15+AA19+AA24</f>
        <v>58420766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35312046</v>
      </c>
      <c r="D28" s="19"/>
      <c r="E28" s="20">
        <v>42547369</v>
      </c>
      <c r="F28" s="21">
        <v>49104902</v>
      </c>
      <c r="G28" s="21"/>
      <c r="H28" s="21">
        <v>555019</v>
      </c>
      <c r="I28" s="21">
        <v>1459952</v>
      </c>
      <c r="J28" s="21">
        <v>2014971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2014971</v>
      </c>
      <c r="X28" s="21"/>
      <c r="Y28" s="21">
        <v>2014971</v>
      </c>
      <c r="Z28" s="6"/>
      <c r="AA28" s="19">
        <v>49104902</v>
      </c>
    </row>
    <row r="29" spans="1:27" ht="12.75">
      <c r="A29" s="57" t="s">
        <v>55</v>
      </c>
      <c r="B29" s="3"/>
      <c r="C29" s="19"/>
      <c r="D29" s="19"/>
      <c r="E29" s="20"/>
      <c r="F29" s="21">
        <v>4503864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4503864</v>
      </c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35312046</v>
      </c>
      <c r="D32" s="25">
        <f>SUM(D28:D31)</f>
        <v>0</v>
      </c>
      <c r="E32" s="26">
        <f t="shared" si="5"/>
        <v>42547369</v>
      </c>
      <c r="F32" s="27">
        <f t="shared" si="5"/>
        <v>53608766</v>
      </c>
      <c r="G32" s="27">
        <f t="shared" si="5"/>
        <v>0</v>
      </c>
      <c r="H32" s="27">
        <f t="shared" si="5"/>
        <v>555019</v>
      </c>
      <c r="I32" s="27">
        <f t="shared" si="5"/>
        <v>1459952</v>
      </c>
      <c r="J32" s="27">
        <f t="shared" si="5"/>
        <v>2014971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2014971</v>
      </c>
      <c r="X32" s="27">
        <f t="shared" si="5"/>
        <v>0</v>
      </c>
      <c r="Y32" s="27">
        <f t="shared" si="5"/>
        <v>2014971</v>
      </c>
      <c r="Z32" s="13">
        <f>+IF(X32&lt;&gt;0,+(Y32/X32)*100,0)</f>
        <v>0</v>
      </c>
      <c r="AA32" s="31">
        <f>SUM(AA28:AA31)</f>
        <v>53608766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>
        <v>1399521</v>
      </c>
      <c r="D35" s="19"/>
      <c r="E35" s="20">
        <v>4812000</v>
      </c>
      <c r="F35" s="21">
        <v>4812000</v>
      </c>
      <c r="G35" s="21"/>
      <c r="H35" s="21">
        <v>72816</v>
      </c>
      <c r="I35" s="21">
        <v>5220</v>
      </c>
      <c r="J35" s="21">
        <v>78036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78036</v>
      </c>
      <c r="X35" s="21"/>
      <c r="Y35" s="21">
        <v>78036</v>
      </c>
      <c r="Z35" s="6"/>
      <c r="AA35" s="28">
        <v>4812000</v>
      </c>
    </row>
    <row r="36" spans="1:27" ht="12.75">
      <c r="A36" s="61" t="s">
        <v>64</v>
      </c>
      <c r="B36" s="10"/>
      <c r="C36" s="62">
        <f aca="true" t="shared" si="6" ref="C36:Y36">SUM(C32:C35)</f>
        <v>36711567</v>
      </c>
      <c r="D36" s="62">
        <f>SUM(D32:D35)</f>
        <v>0</v>
      </c>
      <c r="E36" s="63">
        <f t="shared" si="6"/>
        <v>47359369</v>
      </c>
      <c r="F36" s="64">
        <f t="shared" si="6"/>
        <v>58420766</v>
      </c>
      <c r="G36" s="64">
        <f t="shared" si="6"/>
        <v>0</v>
      </c>
      <c r="H36" s="64">
        <f t="shared" si="6"/>
        <v>627835</v>
      </c>
      <c r="I36" s="64">
        <f t="shared" si="6"/>
        <v>1465172</v>
      </c>
      <c r="J36" s="64">
        <f t="shared" si="6"/>
        <v>2093007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2093007</v>
      </c>
      <c r="X36" s="64">
        <f t="shared" si="6"/>
        <v>0</v>
      </c>
      <c r="Y36" s="64">
        <f t="shared" si="6"/>
        <v>2093007</v>
      </c>
      <c r="Z36" s="65">
        <f>+IF(X36&lt;&gt;0,+(Y36/X36)*100,0)</f>
        <v>0</v>
      </c>
      <c r="AA36" s="66">
        <f>SUM(AA32:AA35)</f>
        <v>58420766</v>
      </c>
    </row>
    <row r="37" spans="1:27" ht="12.75">
      <c r="A37" s="14" t="s">
        <v>96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1879000</v>
      </c>
      <c r="F5" s="18">
        <f t="shared" si="0"/>
        <v>4728370</v>
      </c>
      <c r="G5" s="18">
        <f t="shared" si="0"/>
        <v>0</v>
      </c>
      <c r="H5" s="18">
        <f t="shared" si="0"/>
        <v>222805</v>
      </c>
      <c r="I5" s="18">
        <f t="shared" si="0"/>
        <v>10660</v>
      </c>
      <c r="J5" s="18">
        <f t="shared" si="0"/>
        <v>233465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233465</v>
      </c>
      <c r="X5" s="18">
        <f t="shared" si="0"/>
        <v>879000</v>
      </c>
      <c r="Y5" s="18">
        <f t="shared" si="0"/>
        <v>-645535</v>
      </c>
      <c r="Z5" s="4">
        <f>+IF(X5&lt;&gt;0,+(Y5/X5)*100,0)</f>
        <v>-73.43970420932878</v>
      </c>
      <c r="AA5" s="16">
        <f>SUM(AA6:AA8)</f>
        <v>4728370</v>
      </c>
    </row>
    <row r="6" spans="1:27" ht="12.75">
      <c r="A6" s="5" t="s">
        <v>32</v>
      </c>
      <c r="B6" s="3"/>
      <c r="C6" s="19"/>
      <c r="D6" s="19"/>
      <c r="E6" s="20">
        <v>100000</v>
      </c>
      <c r="F6" s="21">
        <v>2910000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50000</v>
      </c>
      <c r="Y6" s="21">
        <v>-50000</v>
      </c>
      <c r="Z6" s="6">
        <v>-100</v>
      </c>
      <c r="AA6" s="28">
        <v>2910000</v>
      </c>
    </row>
    <row r="7" spans="1:27" ht="12.75">
      <c r="A7" s="5" t="s">
        <v>33</v>
      </c>
      <c r="B7" s="3"/>
      <c r="C7" s="22"/>
      <c r="D7" s="22"/>
      <c r="E7" s="23">
        <v>215000</v>
      </c>
      <c r="F7" s="24">
        <v>215000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215000</v>
      </c>
      <c r="Y7" s="24">
        <v>-215000</v>
      </c>
      <c r="Z7" s="7">
        <v>-100</v>
      </c>
      <c r="AA7" s="29">
        <v>215000</v>
      </c>
    </row>
    <row r="8" spans="1:27" ht="12.75">
      <c r="A8" s="5" t="s">
        <v>34</v>
      </c>
      <c r="B8" s="3"/>
      <c r="C8" s="19"/>
      <c r="D8" s="19"/>
      <c r="E8" s="20">
        <v>1564000</v>
      </c>
      <c r="F8" s="21">
        <v>1603370</v>
      </c>
      <c r="G8" s="21"/>
      <c r="H8" s="21">
        <v>222805</v>
      </c>
      <c r="I8" s="21">
        <v>10660</v>
      </c>
      <c r="J8" s="21">
        <v>233465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233465</v>
      </c>
      <c r="X8" s="21">
        <v>614000</v>
      </c>
      <c r="Y8" s="21">
        <v>-380535</v>
      </c>
      <c r="Z8" s="6">
        <v>-61.98</v>
      </c>
      <c r="AA8" s="28">
        <v>1603370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14685888</v>
      </c>
      <c r="F9" s="18">
        <f t="shared" si="1"/>
        <v>29526206</v>
      </c>
      <c r="G9" s="18">
        <f t="shared" si="1"/>
        <v>16887523</v>
      </c>
      <c r="H9" s="18">
        <f t="shared" si="1"/>
        <v>2096742</v>
      </c>
      <c r="I9" s="18">
        <f t="shared" si="1"/>
        <v>1362265</v>
      </c>
      <c r="J9" s="18">
        <f t="shared" si="1"/>
        <v>20346530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20346530</v>
      </c>
      <c r="X9" s="18">
        <f t="shared" si="1"/>
        <v>6528917</v>
      </c>
      <c r="Y9" s="18">
        <f t="shared" si="1"/>
        <v>13817613</v>
      </c>
      <c r="Z9" s="4">
        <f>+IF(X9&lt;&gt;0,+(Y9/X9)*100,0)</f>
        <v>211.6371367563717</v>
      </c>
      <c r="AA9" s="30">
        <f>SUM(AA10:AA14)</f>
        <v>29526206</v>
      </c>
    </row>
    <row r="10" spans="1:27" ht="12.75">
      <c r="A10" s="5" t="s">
        <v>36</v>
      </c>
      <c r="B10" s="3"/>
      <c r="C10" s="19"/>
      <c r="D10" s="19"/>
      <c r="E10" s="20">
        <v>2344492</v>
      </c>
      <c r="F10" s="21">
        <v>3295295</v>
      </c>
      <c r="G10" s="21"/>
      <c r="H10" s="21">
        <v>104541</v>
      </c>
      <c r="I10" s="21">
        <v>235450</v>
      </c>
      <c r="J10" s="21">
        <v>339991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339991</v>
      </c>
      <c r="X10" s="21">
        <v>869474</v>
      </c>
      <c r="Y10" s="21">
        <v>-529483</v>
      </c>
      <c r="Z10" s="6">
        <v>-60.9</v>
      </c>
      <c r="AA10" s="28">
        <v>3295295</v>
      </c>
    </row>
    <row r="11" spans="1:27" ht="12.75">
      <c r="A11" s="5" t="s">
        <v>37</v>
      </c>
      <c r="B11" s="3"/>
      <c r="C11" s="19"/>
      <c r="D11" s="19"/>
      <c r="E11" s="20">
        <v>3667361</v>
      </c>
      <c r="F11" s="21">
        <v>3667361</v>
      </c>
      <c r="G11" s="21">
        <v>571734</v>
      </c>
      <c r="H11" s="21">
        <v>440384</v>
      </c>
      <c r="I11" s="21">
        <v>227969</v>
      </c>
      <c r="J11" s="21">
        <v>1240087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1240087</v>
      </c>
      <c r="X11" s="21">
        <v>300000</v>
      </c>
      <c r="Y11" s="21">
        <v>940087</v>
      </c>
      <c r="Z11" s="6">
        <v>313.36</v>
      </c>
      <c r="AA11" s="28">
        <v>3667361</v>
      </c>
    </row>
    <row r="12" spans="1:27" ht="12.75">
      <c r="A12" s="5" t="s">
        <v>38</v>
      </c>
      <c r="B12" s="3"/>
      <c r="C12" s="19"/>
      <c r="D12" s="19"/>
      <c r="E12" s="20">
        <v>5620000</v>
      </c>
      <c r="F12" s="21">
        <v>5863550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3230000</v>
      </c>
      <c r="Y12" s="21">
        <v>-3230000</v>
      </c>
      <c r="Z12" s="6">
        <v>-100</v>
      </c>
      <c r="AA12" s="28">
        <v>5863550</v>
      </c>
    </row>
    <row r="13" spans="1:27" ht="12.75">
      <c r="A13" s="5" t="s">
        <v>39</v>
      </c>
      <c r="B13" s="3"/>
      <c r="C13" s="19"/>
      <c r="D13" s="19"/>
      <c r="E13" s="20">
        <v>3054035</v>
      </c>
      <c r="F13" s="21">
        <v>16700000</v>
      </c>
      <c r="G13" s="21">
        <v>16315789</v>
      </c>
      <c r="H13" s="21">
        <v>1551817</v>
      </c>
      <c r="I13" s="21">
        <v>898846</v>
      </c>
      <c r="J13" s="21">
        <v>18766452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18766452</v>
      </c>
      <c r="X13" s="21">
        <v>2129443</v>
      </c>
      <c r="Y13" s="21">
        <v>16637009</v>
      </c>
      <c r="Z13" s="6">
        <v>781.28</v>
      </c>
      <c r="AA13" s="28">
        <v>16700000</v>
      </c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48060664</v>
      </c>
      <c r="F15" s="18">
        <f t="shared" si="2"/>
        <v>58572722</v>
      </c>
      <c r="G15" s="18">
        <f t="shared" si="2"/>
        <v>2714517</v>
      </c>
      <c r="H15" s="18">
        <f t="shared" si="2"/>
        <v>8911013</v>
      </c>
      <c r="I15" s="18">
        <f t="shared" si="2"/>
        <v>5363091</v>
      </c>
      <c r="J15" s="18">
        <f t="shared" si="2"/>
        <v>16988621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16988621</v>
      </c>
      <c r="X15" s="18">
        <f t="shared" si="2"/>
        <v>11296094</v>
      </c>
      <c r="Y15" s="18">
        <f t="shared" si="2"/>
        <v>5692527</v>
      </c>
      <c r="Z15" s="4">
        <f>+IF(X15&lt;&gt;0,+(Y15/X15)*100,0)</f>
        <v>50.39376442866003</v>
      </c>
      <c r="AA15" s="30">
        <f>SUM(AA16:AA18)</f>
        <v>58572722</v>
      </c>
    </row>
    <row r="16" spans="1:27" ht="12.75">
      <c r="A16" s="5" t="s">
        <v>42</v>
      </c>
      <c r="B16" s="3"/>
      <c r="C16" s="19"/>
      <c r="D16" s="19"/>
      <c r="E16" s="20">
        <v>5000</v>
      </c>
      <c r="F16" s="21">
        <v>5000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5000</v>
      </c>
      <c r="Y16" s="21">
        <v>-5000</v>
      </c>
      <c r="Z16" s="6">
        <v>-100</v>
      </c>
      <c r="AA16" s="28">
        <v>5000</v>
      </c>
    </row>
    <row r="17" spans="1:27" ht="12.75">
      <c r="A17" s="5" t="s">
        <v>43</v>
      </c>
      <c r="B17" s="3"/>
      <c r="C17" s="19"/>
      <c r="D17" s="19"/>
      <c r="E17" s="20">
        <v>48055664</v>
      </c>
      <c r="F17" s="21">
        <v>58567722</v>
      </c>
      <c r="G17" s="21">
        <v>2714517</v>
      </c>
      <c r="H17" s="21">
        <v>8911013</v>
      </c>
      <c r="I17" s="21">
        <v>5363091</v>
      </c>
      <c r="J17" s="21">
        <v>16988621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16988621</v>
      </c>
      <c r="X17" s="21">
        <v>11291094</v>
      </c>
      <c r="Y17" s="21">
        <v>5697527</v>
      </c>
      <c r="Z17" s="6">
        <v>50.46</v>
      </c>
      <c r="AA17" s="28">
        <v>58567722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47438748</v>
      </c>
      <c r="F19" s="18">
        <f t="shared" si="3"/>
        <v>49784152</v>
      </c>
      <c r="G19" s="18">
        <f t="shared" si="3"/>
        <v>287375</v>
      </c>
      <c r="H19" s="18">
        <f t="shared" si="3"/>
        <v>646844</v>
      </c>
      <c r="I19" s="18">
        <f t="shared" si="3"/>
        <v>1873680</v>
      </c>
      <c r="J19" s="18">
        <f t="shared" si="3"/>
        <v>2807899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2807899</v>
      </c>
      <c r="X19" s="18">
        <f t="shared" si="3"/>
        <v>6872489</v>
      </c>
      <c r="Y19" s="18">
        <f t="shared" si="3"/>
        <v>-4064590</v>
      </c>
      <c r="Z19" s="4">
        <f>+IF(X19&lt;&gt;0,+(Y19/X19)*100,0)</f>
        <v>-59.14291023237723</v>
      </c>
      <c r="AA19" s="30">
        <f>SUM(AA20:AA23)</f>
        <v>49784152</v>
      </c>
    </row>
    <row r="20" spans="1:27" ht="12.75">
      <c r="A20" s="5" t="s">
        <v>46</v>
      </c>
      <c r="B20" s="3"/>
      <c r="C20" s="19"/>
      <c r="D20" s="19"/>
      <c r="E20" s="20">
        <v>14347550</v>
      </c>
      <c r="F20" s="21">
        <v>14900657</v>
      </c>
      <c r="G20" s="21"/>
      <c r="H20" s="21">
        <v>155200</v>
      </c>
      <c r="I20" s="21">
        <v>508959</v>
      </c>
      <c r="J20" s="21">
        <v>664159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664159</v>
      </c>
      <c r="X20" s="21">
        <v>3676580</v>
      </c>
      <c r="Y20" s="21">
        <v>-3012421</v>
      </c>
      <c r="Z20" s="6">
        <v>-81.94</v>
      </c>
      <c r="AA20" s="28">
        <v>14900657</v>
      </c>
    </row>
    <row r="21" spans="1:27" ht="12.75">
      <c r="A21" s="5" t="s">
        <v>47</v>
      </c>
      <c r="B21" s="3"/>
      <c r="C21" s="19"/>
      <c r="D21" s="19"/>
      <c r="E21" s="20">
        <v>14075790</v>
      </c>
      <c r="F21" s="21">
        <v>13953519</v>
      </c>
      <c r="G21" s="21">
        <v>26072</v>
      </c>
      <c r="H21" s="21">
        <v>217789</v>
      </c>
      <c r="I21" s="21">
        <v>534942</v>
      </c>
      <c r="J21" s="21">
        <v>778803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778803</v>
      </c>
      <c r="X21" s="21">
        <v>1728259</v>
      </c>
      <c r="Y21" s="21">
        <v>-949456</v>
      </c>
      <c r="Z21" s="6">
        <v>-54.94</v>
      </c>
      <c r="AA21" s="28">
        <v>13953519</v>
      </c>
    </row>
    <row r="22" spans="1:27" ht="12.75">
      <c r="A22" s="5" t="s">
        <v>48</v>
      </c>
      <c r="B22" s="3"/>
      <c r="C22" s="22"/>
      <c r="D22" s="22"/>
      <c r="E22" s="23">
        <v>17265408</v>
      </c>
      <c r="F22" s="24">
        <v>18879976</v>
      </c>
      <c r="G22" s="24">
        <v>261303</v>
      </c>
      <c r="H22" s="24">
        <v>273855</v>
      </c>
      <c r="I22" s="24">
        <v>829779</v>
      </c>
      <c r="J22" s="24">
        <v>1364937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1364937</v>
      </c>
      <c r="X22" s="24">
        <v>1267650</v>
      </c>
      <c r="Y22" s="24">
        <v>97287</v>
      </c>
      <c r="Z22" s="7">
        <v>7.67</v>
      </c>
      <c r="AA22" s="29">
        <v>18879976</v>
      </c>
    </row>
    <row r="23" spans="1:27" ht="12.75">
      <c r="A23" s="5" t="s">
        <v>49</v>
      </c>
      <c r="B23" s="3"/>
      <c r="C23" s="19"/>
      <c r="D23" s="19"/>
      <c r="E23" s="20">
        <v>1750000</v>
      </c>
      <c r="F23" s="21">
        <v>2050000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200000</v>
      </c>
      <c r="Y23" s="21">
        <v>-200000</v>
      </c>
      <c r="Z23" s="6">
        <v>-100</v>
      </c>
      <c r="AA23" s="28">
        <v>2050000</v>
      </c>
    </row>
    <row r="24" spans="1:27" ht="12.75">
      <c r="A24" s="2" t="s">
        <v>50</v>
      </c>
      <c r="B24" s="8"/>
      <c r="C24" s="16"/>
      <c r="D24" s="16"/>
      <c r="E24" s="17">
        <v>4000000</v>
      </c>
      <c r="F24" s="18">
        <v>4000000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600000</v>
      </c>
      <c r="Y24" s="18">
        <v>-600000</v>
      </c>
      <c r="Z24" s="4">
        <v>-100</v>
      </c>
      <c r="AA24" s="30">
        <v>4000000</v>
      </c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116064300</v>
      </c>
      <c r="F25" s="53">
        <f t="shared" si="4"/>
        <v>146611450</v>
      </c>
      <c r="G25" s="53">
        <f t="shared" si="4"/>
        <v>19889415</v>
      </c>
      <c r="H25" s="53">
        <f t="shared" si="4"/>
        <v>11877404</v>
      </c>
      <c r="I25" s="53">
        <f t="shared" si="4"/>
        <v>8609696</v>
      </c>
      <c r="J25" s="53">
        <f t="shared" si="4"/>
        <v>40376515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40376515</v>
      </c>
      <c r="X25" s="53">
        <f t="shared" si="4"/>
        <v>26176500</v>
      </c>
      <c r="Y25" s="53">
        <f t="shared" si="4"/>
        <v>14200015</v>
      </c>
      <c r="Z25" s="54">
        <f>+IF(X25&lt;&gt;0,+(Y25/X25)*100,0)</f>
        <v>54.247187362710825</v>
      </c>
      <c r="AA25" s="55">
        <f>+AA5+AA9+AA15+AA19+AA24</f>
        <v>146611450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23906146</v>
      </c>
      <c r="F28" s="21">
        <v>23906146</v>
      </c>
      <c r="G28" s="21">
        <v>2027400</v>
      </c>
      <c r="H28" s="21">
        <v>2929678</v>
      </c>
      <c r="I28" s="21">
        <v>3154893</v>
      </c>
      <c r="J28" s="21">
        <v>8111971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8111971</v>
      </c>
      <c r="X28" s="21">
        <v>3693071</v>
      </c>
      <c r="Y28" s="21">
        <v>4418900</v>
      </c>
      <c r="Z28" s="6">
        <v>119.65</v>
      </c>
      <c r="AA28" s="19">
        <v>23906146</v>
      </c>
    </row>
    <row r="29" spans="1:27" ht="12.75">
      <c r="A29" s="57" t="s">
        <v>55</v>
      </c>
      <c r="B29" s="3"/>
      <c r="C29" s="19"/>
      <c r="D29" s="19"/>
      <c r="E29" s="20">
        <v>26059039</v>
      </c>
      <c r="F29" s="21">
        <v>54858596</v>
      </c>
      <c r="G29" s="21">
        <v>2470818</v>
      </c>
      <c r="H29" s="21">
        <v>625523</v>
      </c>
      <c r="I29" s="21">
        <v>18006752</v>
      </c>
      <c r="J29" s="21">
        <v>21103093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21103093</v>
      </c>
      <c r="X29" s="21">
        <v>1087986</v>
      </c>
      <c r="Y29" s="21">
        <v>20015107</v>
      </c>
      <c r="Z29" s="6">
        <v>1839.65</v>
      </c>
      <c r="AA29" s="28">
        <v>54858596</v>
      </c>
    </row>
    <row r="30" spans="1:27" ht="12.75">
      <c r="A30" s="57" t="s">
        <v>56</v>
      </c>
      <c r="B30" s="3"/>
      <c r="C30" s="22"/>
      <c r="D30" s="22"/>
      <c r="E30" s="23"/>
      <c r="F30" s="24">
        <v>28462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>
        <v>28462</v>
      </c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49965185</v>
      </c>
      <c r="F32" s="27">
        <f t="shared" si="5"/>
        <v>78793204</v>
      </c>
      <c r="G32" s="27">
        <f t="shared" si="5"/>
        <v>4498218</v>
      </c>
      <c r="H32" s="27">
        <f t="shared" si="5"/>
        <v>3555201</v>
      </c>
      <c r="I32" s="27">
        <f t="shared" si="5"/>
        <v>21161645</v>
      </c>
      <c r="J32" s="27">
        <f t="shared" si="5"/>
        <v>29215064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29215064</v>
      </c>
      <c r="X32" s="27">
        <f t="shared" si="5"/>
        <v>4781057</v>
      </c>
      <c r="Y32" s="27">
        <f t="shared" si="5"/>
        <v>24434007</v>
      </c>
      <c r="Z32" s="13">
        <f>+IF(X32&lt;&gt;0,+(Y32/X32)*100,0)</f>
        <v>511.0586843034919</v>
      </c>
      <c r="AA32" s="31">
        <f>SUM(AA28:AA31)</f>
        <v>78793204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>
        <v>221045</v>
      </c>
      <c r="I33" s="21">
        <v>-933</v>
      </c>
      <c r="J33" s="21">
        <v>220112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220112</v>
      </c>
      <c r="X33" s="21"/>
      <c r="Y33" s="21">
        <v>220112</v>
      </c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>
        <v>27498191</v>
      </c>
      <c r="F34" s="21">
        <v>28521595</v>
      </c>
      <c r="G34" s="21">
        <v>15391197</v>
      </c>
      <c r="H34" s="21">
        <v>1694228</v>
      </c>
      <c r="I34" s="21">
        <v>-12739845</v>
      </c>
      <c r="J34" s="21">
        <v>4345580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4345580</v>
      </c>
      <c r="X34" s="21">
        <v>5800000</v>
      </c>
      <c r="Y34" s="21">
        <v>-1454420</v>
      </c>
      <c r="Z34" s="6">
        <v>-25.08</v>
      </c>
      <c r="AA34" s="28">
        <v>28521595</v>
      </c>
    </row>
    <row r="35" spans="1:27" ht="12.75">
      <c r="A35" s="60" t="s">
        <v>63</v>
      </c>
      <c r="B35" s="3"/>
      <c r="C35" s="19"/>
      <c r="D35" s="19"/>
      <c r="E35" s="20">
        <v>38600924</v>
      </c>
      <c r="F35" s="21">
        <v>39296651</v>
      </c>
      <c r="G35" s="21"/>
      <c r="H35" s="21">
        <v>6406931</v>
      </c>
      <c r="I35" s="21">
        <v>188829</v>
      </c>
      <c r="J35" s="21">
        <v>6595760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6595760</v>
      </c>
      <c r="X35" s="21">
        <v>15595443</v>
      </c>
      <c r="Y35" s="21">
        <v>-8999683</v>
      </c>
      <c r="Z35" s="6">
        <v>-57.71</v>
      </c>
      <c r="AA35" s="28">
        <v>39296651</v>
      </c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116064300</v>
      </c>
      <c r="F36" s="64">
        <f t="shared" si="6"/>
        <v>146611450</v>
      </c>
      <c r="G36" s="64">
        <f t="shared" si="6"/>
        <v>19889415</v>
      </c>
      <c r="H36" s="64">
        <f t="shared" si="6"/>
        <v>11877405</v>
      </c>
      <c r="I36" s="64">
        <f t="shared" si="6"/>
        <v>8609696</v>
      </c>
      <c r="J36" s="64">
        <f t="shared" si="6"/>
        <v>40376516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40376516</v>
      </c>
      <c r="X36" s="64">
        <f t="shared" si="6"/>
        <v>26176500</v>
      </c>
      <c r="Y36" s="64">
        <f t="shared" si="6"/>
        <v>14200016</v>
      </c>
      <c r="Z36" s="65">
        <f>+IF(X36&lt;&gt;0,+(Y36/X36)*100,0)</f>
        <v>54.24719118293125</v>
      </c>
      <c r="AA36" s="66">
        <f>SUM(AA32:AA35)</f>
        <v>146611450</v>
      </c>
    </row>
    <row r="37" spans="1:27" ht="12.75">
      <c r="A37" s="14" t="s">
        <v>96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4727709</v>
      </c>
      <c r="D5" s="16">
        <f>SUM(D6:D8)</f>
        <v>0</v>
      </c>
      <c r="E5" s="17">
        <f t="shared" si="0"/>
        <v>14383500</v>
      </c>
      <c r="F5" s="18">
        <f t="shared" si="0"/>
        <v>14383500</v>
      </c>
      <c r="G5" s="18">
        <f t="shared" si="0"/>
        <v>0</v>
      </c>
      <c r="H5" s="18">
        <f t="shared" si="0"/>
        <v>225052</v>
      </c>
      <c r="I5" s="18">
        <f t="shared" si="0"/>
        <v>698532</v>
      </c>
      <c r="J5" s="18">
        <f t="shared" si="0"/>
        <v>923584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923584</v>
      </c>
      <c r="X5" s="18">
        <f t="shared" si="0"/>
        <v>616250</v>
      </c>
      <c r="Y5" s="18">
        <f t="shared" si="0"/>
        <v>307334</v>
      </c>
      <c r="Z5" s="4">
        <f>+IF(X5&lt;&gt;0,+(Y5/X5)*100,0)</f>
        <v>49.8716430020284</v>
      </c>
      <c r="AA5" s="16">
        <f>SUM(AA6:AA8)</f>
        <v>14383500</v>
      </c>
    </row>
    <row r="6" spans="1:27" ht="12.75">
      <c r="A6" s="5" t="s">
        <v>32</v>
      </c>
      <c r="B6" s="3"/>
      <c r="C6" s="19">
        <v>2067783</v>
      </c>
      <c r="D6" s="19"/>
      <c r="E6" s="20">
        <v>4420000</v>
      </c>
      <c r="F6" s="21">
        <v>4420000</v>
      </c>
      <c r="G6" s="21"/>
      <c r="H6" s="21">
        <v>31260</v>
      </c>
      <c r="I6" s="21">
        <v>142571</v>
      </c>
      <c r="J6" s="21">
        <v>173831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173831</v>
      </c>
      <c r="X6" s="21">
        <v>10000</v>
      </c>
      <c r="Y6" s="21">
        <v>163831</v>
      </c>
      <c r="Z6" s="6">
        <v>1638.31</v>
      </c>
      <c r="AA6" s="28">
        <v>4420000</v>
      </c>
    </row>
    <row r="7" spans="1:27" ht="12.75">
      <c r="A7" s="5" t="s">
        <v>33</v>
      </c>
      <c r="B7" s="3"/>
      <c r="C7" s="22">
        <v>1665848</v>
      </c>
      <c r="D7" s="22"/>
      <c r="E7" s="23">
        <v>120000</v>
      </c>
      <c r="F7" s="24">
        <v>120000</v>
      </c>
      <c r="G7" s="24"/>
      <c r="H7" s="24"/>
      <c r="I7" s="24">
        <v>1049</v>
      </c>
      <c r="J7" s="24">
        <v>1049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1049</v>
      </c>
      <c r="X7" s="24"/>
      <c r="Y7" s="24">
        <v>1049</v>
      </c>
      <c r="Z7" s="7"/>
      <c r="AA7" s="29">
        <v>120000</v>
      </c>
    </row>
    <row r="8" spans="1:27" ht="12.75">
      <c r="A8" s="5" t="s">
        <v>34</v>
      </c>
      <c r="B8" s="3"/>
      <c r="C8" s="19">
        <v>994078</v>
      </c>
      <c r="D8" s="19"/>
      <c r="E8" s="20">
        <v>9843500</v>
      </c>
      <c r="F8" s="21">
        <v>9843500</v>
      </c>
      <c r="G8" s="21"/>
      <c r="H8" s="21">
        <v>193792</v>
      </c>
      <c r="I8" s="21">
        <v>554912</v>
      </c>
      <c r="J8" s="21">
        <v>748704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748704</v>
      </c>
      <c r="X8" s="21">
        <v>606250</v>
      </c>
      <c r="Y8" s="21">
        <v>142454</v>
      </c>
      <c r="Z8" s="6">
        <v>23.5</v>
      </c>
      <c r="AA8" s="28">
        <v>9843500</v>
      </c>
    </row>
    <row r="9" spans="1:27" ht="12.75">
      <c r="A9" s="2" t="s">
        <v>35</v>
      </c>
      <c r="B9" s="3"/>
      <c r="C9" s="16">
        <f aca="true" t="shared" si="1" ref="C9:Y9">SUM(C10:C14)</f>
        <v>34700250</v>
      </c>
      <c r="D9" s="16">
        <f>SUM(D10:D14)</f>
        <v>0</v>
      </c>
      <c r="E9" s="17">
        <f t="shared" si="1"/>
        <v>75069000</v>
      </c>
      <c r="F9" s="18">
        <f t="shared" si="1"/>
        <v>75069000</v>
      </c>
      <c r="G9" s="18">
        <f t="shared" si="1"/>
        <v>8678493</v>
      </c>
      <c r="H9" s="18">
        <f t="shared" si="1"/>
        <v>10429300</v>
      </c>
      <c r="I9" s="18">
        <f t="shared" si="1"/>
        <v>3438906</v>
      </c>
      <c r="J9" s="18">
        <f t="shared" si="1"/>
        <v>22546699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22546699</v>
      </c>
      <c r="X9" s="18">
        <f t="shared" si="1"/>
        <v>7855890</v>
      </c>
      <c r="Y9" s="18">
        <f t="shared" si="1"/>
        <v>14690809</v>
      </c>
      <c r="Z9" s="4">
        <f>+IF(X9&lt;&gt;0,+(Y9/X9)*100,0)</f>
        <v>187.00375132543863</v>
      </c>
      <c r="AA9" s="30">
        <f>SUM(AA10:AA14)</f>
        <v>75069000</v>
      </c>
    </row>
    <row r="10" spans="1:27" ht="12.75">
      <c r="A10" s="5" t="s">
        <v>36</v>
      </c>
      <c r="B10" s="3"/>
      <c r="C10" s="19">
        <v>5178653</v>
      </c>
      <c r="D10" s="19"/>
      <c r="E10" s="20">
        <v>14226000</v>
      </c>
      <c r="F10" s="21">
        <v>14226000</v>
      </c>
      <c r="G10" s="21"/>
      <c r="H10" s="21">
        <v>33300</v>
      </c>
      <c r="I10" s="21">
        <v>13500</v>
      </c>
      <c r="J10" s="21">
        <v>46800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46800</v>
      </c>
      <c r="X10" s="21"/>
      <c r="Y10" s="21">
        <v>46800</v>
      </c>
      <c r="Z10" s="6"/>
      <c r="AA10" s="28">
        <v>14226000</v>
      </c>
    </row>
    <row r="11" spans="1:27" ht="12.75">
      <c r="A11" s="5" t="s">
        <v>37</v>
      </c>
      <c r="B11" s="3"/>
      <c r="C11" s="19">
        <v>1041839</v>
      </c>
      <c r="D11" s="19"/>
      <c r="E11" s="20">
        <v>1290000</v>
      </c>
      <c r="F11" s="21">
        <v>1290000</v>
      </c>
      <c r="G11" s="21"/>
      <c r="H11" s="21">
        <v>7313</v>
      </c>
      <c r="I11" s="21">
        <v>272000</v>
      </c>
      <c r="J11" s="21">
        <v>279313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279313</v>
      </c>
      <c r="X11" s="21">
        <v>400000</v>
      </c>
      <c r="Y11" s="21">
        <v>-120687</v>
      </c>
      <c r="Z11" s="6">
        <v>-30.17</v>
      </c>
      <c r="AA11" s="28">
        <v>1290000</v>
      </c>
    </row>
    <row r="12" spans="1:27" ht="12.75">
      <c r="A12" s="5" t="s">
        <v>38</v>
      </c>
      <c r="B12" s="3"/>
      <c r="C12" s="19">
        <v>34439</v>
      </c>
      <c r="D12" s="19"/>
      <c r="E12" s="20">
        <v>2200000</v>
      </c>
      <c r="F12" s="21">
        <v>2200000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>
        <v>2200000</v>
      </c>
    </row>
    <row r="13" spans="1:27" ht="12.75">
      <c r="A13" s="5" t="s">
        <v>39</v>
      </c>
      <c r="B13" s="3"/>
      <c r="C13" s="19">
        <v>28445319</v>
      </c>
      <c r="D13" s="19"/>
      <c r="E13" s="20">
        <v>57353000</v>
      </c>
      <c r="F13" s="21">
        <v>57353000</v>
      </c>
      <c r="G13" s="21">
        <v>8678493</v>
      </c>
      <c r="H13" s="21">
        <v>10388687</v>
      </c>
      <c r="I13" s="21">
        <v>3153406</v>
      </c>
      <c r="J13" s="21">
        <v>22220586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22220586</v>
      </c>
      <c r="X13" s="21">
        <v>7455890</v>
      </c>
      <c r="Y13" s="21">
        <v>14764696</v>
      </c>
      <c r="Z13" s="6">
        <v>198.03</v>
      </c>
      <c r="AA13" s="28">
        <v>57353000</v>
      </c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8814124</v>
      </c>
      <c r="D15" s="16">
        <f>SUM(D16:D18)</f>
        <v>0</v>
      </c>
      <c r="E15" s="17">
        <f t="shared" si="2"/>
        <v>8578000</v>
      </c>
      <c r="F15" s="18">
        <f t="shared" si="2"/>
        <v>8578000</v>
      </c>
      <c r="G15" s="18">
        <f t="shared" si="2"/>
        <v>134195</v>
      </c>
      <c r="H15" s="18">
        <f t="shared" si="2"/>
        <v>244096</v>
      </c>
      <c r="I15" s="18">
        <f t="shared" si="2"/>
        <v>45462</v>
      </c>
      <c r="J15" s="18">
        <f t="shared" si="2"/>
        <v>423753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423753</v>
      </c>
      <c r="X15" s="18">
        <f t="shared" si="2"/>
        <v>0</v>
      </c>
      <c r="Y15" s="18">
        <f t="shared" si="2"/>
        <v>423753</v>
      </c>
      <c r="Z15" s="4">
        <f>+IF(X15&lt;&gt;0,+(Y15/X15)*100,0)</f>
        <v>0</v>
      </c>
      <c r="AA15" s="30">
        <f>SUM(AA16:AA18)</f>
        <v>8578000</v>
      </c>
    </row>
    <row r="16" spans="1:27" ht="12.75">
      <c r="A16" s="5" t="s">
        <v>42</v>
      </c>
      <c r="B16" s="3"/>
      <c r="C16" s="19">
        <v>5605540</v>
      </c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3208584</v>
      </c>
      <c r="D17" s="19"/>
      <c r="E17" s="20">
        <v>8578000</v>
      </c>
      <c r="F17" s="21">
        <v>8578000</v>
      </c>
      <c r="G17" s="21">
        <v>134195</v>
      </c>
      <c r="H17" s="21">
        <v>244096</v>
      </c>
      <c r="I17" s="21">
        <v>45462</v>
      </c>
      <c r="J17" s="21">
        <v>423753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423753</v>
      </c>
      <c r="X17" s="21"/>
      <c r="Y17" s="21">
        <v>423753</v>
      </c>
      <c r="Z17" s="6"/>
      <c r="AA17" s="28">
        <v>8578000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49079749</v>
      </c>
      <c r="D19" s="16">
        <f>SUM(D20:D23)</f>
        <v>0</v>
      </c>
      <c r="E19" s="17">
        <f t="shared" si="3"/>
        <v>77542770</v>
      </c>
      <c r="F19" s="18">
        <f t="shared" si="3"/>
        <v>77542770</v>
      </c>
      <c r="G19" s="18">
        <f t="shared" si="3"/>
        <v>0</v>
      </c>
      <c r="H19" s="18">
        <f t="shared" si="3"/>
        <v>909898</v>
      </c>
      <c r="I19" s="18">
        <f t="shared" si="3"/>
        <v>870800</v>
      </c>
      <c r="J19" s="18">
        <f t="shared" si="3"/>
        <v>1780698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1780698</v>
      </c>
      <c r="X19" s="18">
        <f t="shared" si="3"/>
        <v>25547659</v>
      </c>
      <c r="Y19" s="18">
        <f t="shared" si="3"/>
        <v>-23766961</v>
      </c>
      <c r="Z19" s="4">
        <f>+IF(X19&lt;&gt;0,+(Y19/X19)*100,0)</f>
        <v>-93.02989757300267</v>
      </c>
      <c r="AA19" s="30">
        <f>SUM(AA20:AA23)</f>
        <v>77542770</v>
      </c>
    </row>
    <row r="20" spans="1:27" ht="12.75">
      <c r="A20" s="5" t="s">
        <v>46</v>
      </c>
      <c r="B20" s="3"/>
      <c r="C20" s="19">
        <v>18841360</v>
      </c>
      <c r="D20" s="19"/>
      <c r="E20" s="20">
        <v>20955000</v>
      </c>
      <c r="F20" s="21">
        <v>20955000</v>
      </c>
      <c r="G20" s="21"/>
      <c r="H20" s="21">
        <v>42789</v>
      </c>
      <c r="I20" s="21">
        <v>124521</v>
      </c>
      <c r="J20" s="21">
        <v>167310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167310</v>
      </c>
      <c r="X20" s="21">
        <v>7387999</v>
      </c>
      <c r="Y20" s="21">
        <v>-7220689</v>
      </c>
      <c r="Z20" s="6">
        <v>-97.74</v>
      </c>
      <c r="AA20" s="28">
        <v>20955000</v>
      </c>
    </row>
    <row r="21" spans="1:27" ht="12.75">
      <c r="A21" s="5" t="s">
        <v>47</v>
      </c>
      <c r="B21" s="3"/>
      <c r="C21" s="19">
        <v>13912576</v>
      </c>
      <c r="D21" s="19"/>
      <c r="E21" s="20">
        <v>32745300</v>
      </c>
      <c r="F21" s="21">
        <v>32745300</v>
      </c>
      <c r="G21" s="21"/>
      <c r="H21" s="21">
        <v>867109</v>
      </c>
      <c r="I21" s="21">
        <v>322497</v>
      </c>
      <c r="J21" s="21">
        <v>1189606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1189606</v>
      </c>
      <c r="X21" s="21">
        <v>16131840</v>
      </c>
      <c r="Y21" s="21">
        <v>-14942234</v>
      </c>
      <c r="Z21" s="6">
        <v>-92.63</v>
      </c>
      <c r="AA21" s="28">
        <v>32745300</v>
      </c>
    </row>
    <row r="22" spans="1:27" ht="12.75">
      <c r="A22" s="5" t="s">
        <v>48</v>
      </c>
      <c r="B22" s="3"/>
      <c r="C22" s="22">
        <v>13716605</v>
      </c>
      <c r="D22" s="22"/>
      <c r="E22" s="23">
        <v>21452470</v>
      </c>
      <c r="F22" s="24">
        <v>21452470</v>
      </c>
      <c r="G22" s="24"/>
      <c r="H22" s="24"/>
      <c r="I22" s="24">
        <v>423782</v>
      </c>
      <c r="J22" s="24">
        <v>423782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423782</v>
      </c>
      <c r="X22" s="24">
        <v>1027820</v>
      </c>
      <c r="Y22" s="24">
        <v>-604038</v>
      </c>
      <c r="Z22" s="7">
        <v>-58.77</v>
      </c>
      <c r="AA22" s="29">
        <v>21452470</v>
      </c>
    </row>
    <row r="23" spans="1:27" ht="12.75">
      <c r="A23" s="5" t="s">
        <v>49</v>
      </c>
      <c r="B23" s="3"/>
      <c r="C23" s="19">
        <v>2609208</v>
      </c>
      <c r="D23" s="19"/>
      <c r="E23" s="20">
        <v>2390000</v>
      </c>
      <c r="F23" s="21">
        <v>2390000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1000000</v>
      </c>
      <c r="Y23" s="21">
        <v>-1000000</v>
      </c>
      <c r="Z23" s="6">
        <v>-100</v>
      </c>
      <c r="AA23" s="28">
        <v>2390000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97321832</v>
      </c>
      <c r="D25" s="51">
        <f>+D5+D9+D15+D19+D24</f>
        <v>0</v>
      </c>
      <c r="E25" s="52">
        <f t="shared" si="4"/>
        <v>175573270</v>
      </c>
      <c r="F25" s="53">
        <f t="shared" si="4"/>
        <v>175573270</v>
      </c>
      <c r="G25" s="53">
        <f t="shared" si="4"/>
        <v>8812688</v>
      </c>
      <c r="H25" s="53">
        <f t="shared" si="4"/>
        <v>11808346</v>
      </c>
      <c r="I25" s="53">
        <f t="shared" si="4"/>
        <v>5053700</v>
      </c>
      <c r="J25" s="53">
        <f t="shared" si="4"/>
        <v>25674734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25674734</v>
      </c>
      <c r="X25" s="53">
        <f t="shared" si="4"/>
        <v>34019799</v>
      </c>
      <c r="Y25" s="53">
        <f t="shared" si="4"/>
        <v>-8345065</v>
      </c>
      <c r="Z25" s="54">
        <f>+IF(X25&lt;&gt;0,+(Y25/X25)*100,0)</f>
        <v>-24.530024413136598</v>
      </c>
      <c r="AA25" s="55">
        <f>+AA5+AA9+AA15+AA19+AA24</f>
        <v>175573270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24022429</v>
      </c>
      <c r="D28" s="19"/>
      <c r="E28" s="20">
        <v>31313000</v>
      </c>
      <c r="F28" s="21">
        <v>31313000</v>
      </c>
      <c r="G28" s="21"/>
      <c r="H28" s="21">
        <v>867109</v>
      </c>
      <c r="I28" s="21">
        <v>403018</v>
      </c>
      <c r="J28" s="21">
        <v>1270127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1270127</v>
      </c>
      <c r="X28" s="21">
        <v>7716000</v>
      </c>
      <c r="Y28" s="21">
        <v>-6445873</v>
      </c>
      <c r="Z28" s="6">
        <v>-83.54</v>
      </c>
      <c r="AA28" s="19">
        <v>31313000</v>
      </c>
    </row>
    <row r="29" spans="1:27" ht="12.75">
      <c r="A29" s="57" t="s">
        <v>55</v>
      </c>
      <c r="B29" s="3"/>
      <c r="C29" s="19">
        <v>28285029</v>
      </c>
      <c r="D29" s="19"/>
      <c r="E29" s="20">
        <v>59307000</v>
      </c>
      <c r="F29" s="21">
        <v>59307000</v>
      </c>
      <c r="G29" s="21">
        <v>8678493</v>
      </c>
      <c r="H29" s="21">
        <v>10388687</v>
      </c>
      <c r="I29" s="21">
        <v>3153406</v>
      </c>
      <c r="J29" s="21">
        <v>22220586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22220586</v>
      </c>
      <c r="X29" s="21">
        <v>7455890</v>
      </c>
      <c r="Y29" s="21">
        <v>14764696</v>
      </c>
      <c r="Z29" s="6">
        <v>198.03</v>
      </c>
      <c r="AA29" s="28">
        <v>59307000</v>
      </c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52307458</v>
      </c>
      <c r="D32" s="25">
        <f>SUM(D28:D31)</f>
        <v>0</v>
      </c>
      <c r="E32" s="26">
        <f t="shared" si="5"/>
        <v>90620000</v>
      </c>
      <c r="F32" s="27">
        <f t="shared" si="5"/>
        <v>90620000</v>
      </c>
      <c r="G32" s="27">
        <f t="shared" si="5"/>
        <v>8678493</v>
      </c>
      <c r="H32" s="27">
        <f t="shared" si="5"/>
        <v>11255796</v>
      </c>
      <c r="I32" s="27">
        <f t="shared" si="5"/>
        <v>3556424</v>
      </c>
      <c r="J32" s="27">
        <f t="shared" si="5"/>
        <v>23490713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23490713</v>
      </c>
      <c r="X32" s="27">
        <f t="shared" si="5"/>
        <v>15171890</v>
      </c>
      <c r="Y32" s="27">
        <f t="shared" si="5"/>
        <v>8318823</v>
      </c>
      <c r="Z32" s="13">
        <f>+IF(X32&lt;&gt;0,+(Y32/X32)*100,0)</f>
        <v>54.83049903472804</v>
      </c>
      <c r="AA32" s="31">
        <f>SUM(AA28:AA31)</f>
        <v>90620000</v>
      </c>
    </row>
    <row r="33" spans="1:27" ht="12.75">
      <c r="A33" s="60" t="s">
        <v>59</v>
      </c>
      <c r="B33" s="3" t="s">
        <v>60</v>
      </c>
      <c r="C33" s="19">
        <v>5146686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>
        <v>11269110</v>
      </c>
      <c r="D34" s="19"/>
      <c r="E34" s="20">
        <v>25172950</v>
      </c>
      <c r="F34" s="21">
        <v>25172950</v>
      </c>
      <c r="G34" s="21"/>
      <c r="H34" s="21">
        <v>127609</v>
      </c>
      <c r="I34" s="21">
        <v>526744</v>
      </c>
      <c r="J34" s="21">
        <v>654353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654353</v>
      </c>
      <c r="X34" s="21"/>
      <c r="Y34" s="21">
        <v>654353</v>
      </c>
      <c r="Z34" s="6"/>
      <c r="AA34" s="28">
        <v>25172950</v>
      </c>
    </row>
    <row r="35" spans="1:27" ht="12.75">
      <c r="A35" s="60" t="s">
        <v>63</v>
      </c>
      <c r="B35" s="3"/>
      <c r="C35" s="19">
        <v>28598578</v>
      </c>
      <c r="D35" s="19"/>
      <c r="E35" s="20">
        <v>59780320</v>
      </c>
      <c r="F35" s="21">
        <v>59780320</v>
      </c>
      <c r="G35" s="21">
        <v>134195</v>
      </c>
      <c r="H35" s="21">
        <v>424941</v>
      </c>
      <c r="I35" s="21">
        <v>970532</v>
      </c>
      <c r="J35" s="21">
        <v>1529668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1529668</v>
      </c>
      <c r="X35" s="21">
        <v>18847909</v>
      </c>
      <c r="Y35" s="21">
        <v>-17318241</v>
      </c>
      <c r="Z35" s="6">
        <v>-91.88</v>
      </c>
      <c r="AA35" s="28">
        <v>59780320</v>
      </c>
    </row>
    <row r="36" spans="1:27" ht="12.75">
      <c r="A36" s="61" t="s">
        <v>64</v>
      </c>
      <c r="B36" s="10"/>
      <c r="C36" s="62">
        <f aca="true" t="shared" si="6" ref="C36:Y36">SUM(C32:C35)</f>
        <v>97321832</v>
      </c>
      <c r="D36" s="62">
        <f>SUM(D32:D35)</f>
        <v>0</v>
      </c>
      <c r="E36" s="63">
        <f t="shared" si="6"/>
        <v>175573270</v>
      </c>
      <c r="F36" s="64">
        <f t="shared" si="6"/>
        <v>175573270</v>
      </c>
      <c r="G36" s="64">
        <f t="shared" si="6"/>
        <v>8812688</v>
      </c>
      <c r="H36" s="64">
        <f t="shared" si="6"/>
        <v>11808346</v>
      </c>
      <c r="I36" s="64">
        <f t="shared" si="6"/>
        <v>5053700</v>
      </c>
      <c r="J36" s="64">
        <f t="shared" si="6"/>
        <v>25674734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25674734</v>
      </c>
      <c r="X36" s="64">
        <f t="shared" si="6"/>
        <v>34019799</v>
      </c>
      <c r="Y36" s="64">
        <f t="shared" si="6"/>
        <v>-8345065</v>
      </c>
      <c r="Z36" s="65">
        <f>+IF(X36&lt;&gt;0,+(Y36/X36)*100,0)</f>
        <v>-24.530024413136598</v>
      </c>
      <c r="AA36" s="66">
        <f>SUM(AA32:AA35)</f>
        <v>175573270</v>
      </c>
    </row>
    <row r="37" spans="1:27" ht="12.75">
      <c r="A37" s="14" t="s">
        <v>96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2017126</v>
      </c>
      <c r="D5" s="16">
        <f>SUM(D6:D8)</f>
        <v>0</v>
      </c>
      <c r="E5" s="17">
        <f t="shared" si="0"/>
        <v>2095494</v>
      </c>
      <c r="F5" s="18">
        <f t="shared" si="0"/>
        <v>2095494</v>
      </c>
      <c r="G5" s="18">
        <f t="shared" si="0"/>
        <v>0</v>
      </c>
      <c r="H5" s="18">
        <f t="shared" si="0"/>
        <v>0</v>
      </c>
      <c r="I5" s="18">
        <f t="shared" si="0"/>
        <v>27173</v>
      </c>
      <c r="J5" s="18">
        <f t="shared" si="0"/>
        <v>27173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27173</v>
      </c>
      <c r="X5" s="18">
        <f t="shared" si="0"/>
        <v>839000</v>
      </c>
      <c r="Y5" s="18">
        <f t="shared" si="0"/>
        <v>-811827</v>
      </c>
      <c r="Z5" s="4">
        <f>+IF(X5&lt;&gt;0,+(Y5/X5)*100,0)</f>
        <v>-96.76126340882001</v>
      </c>
      <c r="AA5" s="16">
        <f>SUM(AA6:AA8)</f>
        <v>2095494</v>
      </c>
    </row>
    <row r="6" spans="1:27" ht="12.75">
      <c r="A6" s="5" t="s">
        <v>32</v>
      </c>
      <c r="B6" s="3"/>
      <c r="C6" s="19">
        <v>2017126</v>
      </c>
      <c r="D6" s="19"/>
      <c r="E6" s="20">
        <v>1690494</v>
      </c>
      <c r="F6" s="21">
        <v>1690494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500000</v>
      </c>
      <c r="Y6" s="21">
        <v>-500000</v>
      </c>
      <c r="Z6" s="6">
        <v>-100</v>
      </c>
      <c r="AA6" s="28">
        <v>1690494</v>
      </c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>
        <v>14763</v>
      </c>
      <c r="J7" s="24">
        <v>14763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14763</v>
      </c>
      <c r="X7" s="24">
        <v>39000</v>
      </c>
      <c r="Y7" s="24">
        <v>-24237</v>
      </c>
      <c r="Z7" s="7">
        <v>-62.15</v>
      </c>
      <c r="AA7" s="29"/>
    </row>
    <row r="8" spans="1:27" ht="12.75">
      <c r="A8" s="5" t="s">
        <v>34</v>
      </c>
      <c r="B8" s="3"/>
      <c r="C8" s="19"/>
      <c r="D8" s="19"/>
      <c r="E8" s="20">
        <v>405000</v>
      </c>
      <c r="F8" s="21">
        <v>405000</v>
      </c>
      <c r="G8" s="21"/>
      <c r="H8" s="21"/>
      <c r="I8" s="21">
        <v>12410</v>
      </c>
      <c r="J8" s="21">
        <v>12410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12410</v>
      </c>
      <c r="X8" s="21">
        <v>300000</v>
      </c>
      <c r="Y8" s="21">
        <v>-287590</v>
      </c>
      <c r="Z8" s="6">
        <v>-95.86</v>
      </c>
      <c r="AA8" s="28">
        <v>405000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2840000</v>
      </c>
      <c r="F9" s="18">
        <f t="shared" si="1"/>
        <v>2840000</v>
      </c>
      <c r="G9" s="18">
        <f t="shared" si="1"/>
        <v>0</v>
      </c>
      <c r="H9" s="18">
        <f t="shared" si="1"/>
        <v>0</v>
      </c>
      <c r="I9" s="18">
        <f t="shared" si="1"/>
        <v>34677</v>
      </c>
      <c r="J9" s="18">
        <f t="shared" si="1"/>
        <v>34677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34677</v>
      </c>
      <c r="X9" s="18">
        <f t="shared" si="1"/>
        <v>800000</v>
      </c>
      <c r="Y9" s="18">
        <f t="shared" si="1"/>
        <v>-765323</v>
      </c>
      <c r="Z9" s="4">
        <f>+IF(X9&lt;&gt;0,+(Y9/X9)*100,0)</f>
        <v>-95.665375</v>
      </c>
      <c r="AA9" s="30">
        <f>SUM(AA10:AA14)</f>
        <v>2840000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>
        <v>1870000</v>
      </c>
      <c r="F11" s="21">
        <v>1870000</v>
      </c>
      <c r="G11" s="21"/>
      <c r="H11" s="21"/>
      <c r="I11" s="21">
        <v>19835</v>
      </c>
      <c r="J11" s="21">
        <v>19835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19835</v>
      </c>
      <c r="X11" s="21">
        <v>500000</v>
      </c>
      <c r="Y11" s="21">
        <v>-480165</v>
      </c>
      <c r="Z11" s="6">
        <v>-96.03</v>
      </c>
      <c r="AA11" s="28">
        <v>1870000</v>
      </c>
    </row>
    <row r="12" spans="1:27" ht="12.75">
      <c r="A12" s="5" t="s">
        <v>38</v>
      </c>
      <c r="B12" s="3"/>
      <c r="C12" s="19"/>
      <c r="D12" s="19"/>
      <c r="E12" s="20">
        <v>970000</v>
      </c>
      <c r="F12" s="21">
        <v>970000</v>
      </c>
      <c r="G12" s="21"/>
      <c r="H12" s="21"/>
      <c r="I12" s="21">
        <v>13157</v>
      </c>
      <c r="J12" s="21">
        <v>13157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13157</v>
      </c>
      <c r="X12" s="21">
        <v>250000</v>
      </c>
      <c r="Y12" s="21">
        <v>-236843</v>
      </c>
      <c r="Z12" s="6">
        <v>-94.74</v>
      </c>
      <c r="AA12" s="28">
        <v>970000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>
        <v>1685</v>
      </c>
      <c r="J14" s="24">
        <v>1685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>
        <v>1685</v>
      </c>
      <c r="X14" s="24">
        <v>50000</v>
      </c>
      <c r="Y14" s="24">
        <v>-48315</v>
      </c>
      <c r="Z14" s="7">
        <v>-96.63</v>
      </c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480000</v>
      </c>
      <c r="F15" s="18">
        <f t="shared" si="2"/>
        <v>480000</v>
      </c>
      <c r="G15" s="18">
        <f t="shared" si="2"/>
        <v>0</v>
      </c>
      <c r="H15" s="18">
        <f t="shared" si="2"/>
        <v>28700</v>
      </c>
      <c r="I15" s="18">
        <f t="shared" si="2"/>
        <v>8741</v>
      </c>
      <c r="J15" s="18">
        <f t="shared" si="2"/>
        <v>37441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37441</v>
      </c>
      <c r="X15" s="18">
        <f t="shared" si="2"/>
        <v>200000</v>
      </c>
      <c r="Y15" s="18">
        <f t="shared" si="2"/>
        <v>-162559</v>
      </c>
      <c r="Z15" s="4">
        <f>+IF(X15&lt;&gt;0,+(Y15/X15)*100,0)</f>
        <v>-81.2795</v>
      </c>
      <c r="AA15" s="30">
        <f>SUM(AA16:AA18)</f>
        <v>480000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>
        <v>480000</v>
      </c>
      <c r="F18" s="21">
        <v>480000</v>
      </c>
      <c r="G18" s="21"/>
      <c r="H18" s="21">
        <v>28700</v>
      </c>
      <c r="I18" s="21">
        <v>8741</v>
      </c>
      <c r="J18" s="21">
        <v>37441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>
        <v>37441</v>
      </c>
      <c r="X18" s="21">
        <v>200000</v>
      </c>
      <c r="Y18" s="21">
        <v>-162559</v>
      </c>
      <c r="Z18" s="6">
        <v>-81.28</v>
      </c>
      <c r="AA18" s="28">
        <v>480000</v>
      </c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2017126</v>
      </c>
      <c r="D25" s="51">
        <f>+D5+D9+D15+D19+D24</f>
        <v>0</v>
      </c>
      <c r="E25" s="52">
        <f t="shared" si="4"/>
        <v>5415494</v>
      </c>
      <c r="F25" s="53">
        <f t="shared" si="4"/>
        <v>5415494</v>
      </c>
      <c r="G25" s="53">
        <f t="shared" si="4"/>
        <v>0</v>
      </c>
      <c r="H25" s="53">
        <f t="shared" si="4"/>
        <v>28700</v>
      </c>
      <c r="I25" s="53">
        <f t="shared" si="4"/>
        <v>70591</v>
      </c>
      <c r="J25" s="53">
        <f t="shared" si="4"/>
        <v>99291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99291</v>
      </c>
      <c r="X25" s="53">
        <f t="shared" si="4"/>
        <v>1839000</v>
      </c>
      <c r="Y25" s="53">
        <f t="shared" si="4"/>
        <v>-1739709</v>
      </c>
      <c r="Z25" s="54">
        <f>+IF(X25&lt;&gt;0,+(Y25/X25)*100,0)</f>
        <v>-94.60081566068516</v>
      </c>
      <c r="AA25" s="55">
        <f>+AA5+AA9+AA15+AA19+AA24</f>
        <v>5415494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544074</v>
      </c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/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544074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>
        <v>1473052</v>
      </c>
      <c r="D35" s="19"/>
      <c r="E35" s="20">
        <v>5415494</v>
      </c>
      <c r="F35" s="21">
        <v>5415494</v>
      </c>
      <c r="G35" s="21"/>
      <c r="H35" s="21">
        <v>28700</v>
      </c>
      <c r="I35" s="21">
        <v>70591</v>
      </c>
      <c r="J35" s="21">
        <v>99291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99291</v>
      </c>
      <c r="X35" s="21"/>
      <c r="Y35" s="21">
        <v>99291</v>
      </c>
      <c r="Z35" s="6"/>
      <c r="AA35" s="28">
        <v>5415494</v>
      </c>
    </row>
    <row r="36" spans="1:27" ht="12.75">
      <c r="A36" s="61" t="s">
        <v>64</v>
      </c>
      <c r="B36" s="10"/>
      <c r="C36" s="62">
        <f aca="true" t="shared" si="6" ref="C36:Y36">SUM(C32:C35)</f>
        <v>2017126</v>
      </c>
      <c r="D36" s="62">
        <f>SUM(D32:D35)</f>
        <v>0</v>
      </c>
      <c r="E36" s="63">
        <f t="shared" si="6"/>
        <v>5415494</v>
      </c>
      <c r="F36" s="64">
        <f t="shared" si="6"/>
        <v>5415494</v>
      </c>
      <c r="G36" s="64">
        <f t="shared" si="6"/>
        <v>0</v>
      </c>
      <c r="H36" s="64">
        <f t="shared" si="6"/>
        <v>28700</v>
      </c>
      <c r="I36" s="64">
        <f t="shared" si="6"/>
        <v>70591</v>
      </c>
      <c r="J36" s="64">
        <f t="shared" si="6"/>
        <v>99291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99291</v>
      </c>
      <c r="X36" s="64">
        <f t="shared" si="6"/>
        <v>0</v>
      </c>
      <c r="Y36" s="64">
        <f t="shared" si="6"/>
        <v>99291</v>
      </c>
      <c r="Z36" s="65">
        <f>+IF(X36&lt;&gt;0,+(Y36/X36)*100,0)</f>
        <v>0</v>
      </c>
      <c r="AA36" s="66">
        <f>SUM(AA32:AA35)</f>
        <v>5415494</v>
      </c>
    </row>
    <row r="37" spans="1:27" ht="12.75">
      <c r="A37" s="14" t="s">
        <v>96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90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583000</v>
      </c>
      <c r="F5" s="18">
        <f t="shared" si="0"/>
        <v>583000</v>
      </c>
      <c r="G5" s="18">
        <f t="shared" si="0"/>
        <v>1693</v>
      </c>
      <c r="H5" s="18">
        <f t="shared" si="0"/>
        <v>0</v>
      </c>
      <c r="I5" s="18">
        <f t="shared" si="0"/>
        <v>4369</v>
      </c>
      <c r="J5" s="18">
        <f t="shared" si="0"/>
        <v>6062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6062</v>
      </c>
      <c r="X5" s="18">
        <f t="shared" si="0"/>
        <v>0</v>
      </c>
      <c r="Y5" s="18">
        <f t="shared" si="0"/>
        <v>6062</v>
      </c>
      <c r="Z5" s="4">
        <f>+IF(X5&lt;&gt;0,+(Y5/X5)*100,0)</f>
        <v>0</v>
      </c>
      <c r="AA5" s="16">
        <f>SUM(AA6:AA8)</f>
        <v>583000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>
        <v>4369</v>
      </c>
      <c r="J6" s="21">
        <v>4369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4369</v>
      </c>
      <c r="X6" s="21"/>
      <c r="Y6" s="21">
        <v>4369</v>
      </c>
      <c r="Z6" s="6"/>
      <c r="AA6" s="28"/>
    </row>
    <row r="7" spans="1:27" ht="12.75">
      <c r="A7" s="5" t="s">
        <v>33</v>
      </c>
      <c r="B7" s="3"/>
      <c r="C7" s="22"/>
      <c r="D7" s="22"/>
      <c r="E7" s="23">
        <v>40000</v>
      </c>
      <c r="F7" s="24">
        <v>40000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>
        <v>40000</v>
      </c>
    </row>
    <row r="8" spans="1:27" ht="12.75">
      <c r="A8" s="5" t="s">
        <v>34</v>
      </c>
      <c r="B8" s="3"/>
      <c r="C8" s="19"/>
      <c r="D8" s="19"/>
      <c r="E8" s="20">
        <v>543000</v>
      </c>
      <c r="F8" s="21">
        <v>543000</v>
      </c>
      <c r="G8" s="21">
        <v>1693</v>
      </c>
      <c r="H8" s="21"/>
      <c r="I8" s="21"/>
      <c r="J8" s="21">
        <v>1693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1693</v>
      </c>
      <c r="X8" s="21"/>
      <c r="Y8" s="21">
        <v>1693</v>
      </c>
      <c r="Z8" s="6"/>
      <c r="AA8" s="28">
        <v>543000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2169405</v>
      </c>
      <c r="F9" s="18">
        <f t="shared" si="1"/>
        <v>2169405</v>
      </c>
      <c r="G9" s="18">
        <f t="shared" si="1"/>
        <v>22730</v>
      </c>
      <c r="H9" s="18">
        <f t="shared" si="1"/>
        <v>0</v>
      </c>
      <c r="I9" s="18">
        <f t="shared" si="1"/>
        <v>98500</v>
      </c>
      <c r="J9" s="18">
        <f t="shared" si="1"/>
        <v>121230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121230</v>
      </c>
      <c r="X9" s="18">
        <f t="shared" si="1"/>
        <v>0</v>
      </c>
      <c r="Y9" s="18">
        <f t="shared" si="1"/>
        <v>121230</v>
      </c>
      <c r="Z9" s="4">
        <f>+IF(X9&lt;&gt;0,+(Y9/X9)*100,0)</f>
        <v>0</v>
      </c>
      <c r="AA9" s="30">
        <f>SUM(AA10:AA14)</f>
        <v>2169405</v>
      </c>
    </row>
    <row r="10" spans="1:27" ht="12.75">
      <c r="A10" s="5" t="s">
        <v>36</v>
      </c>
      <c r="B10" s="3"/>
      <c r="C10" s="19"/>
      <c r="D10" s="19"/>
      <c r="E10" s="20">
        <v>1580000</v>
      </c>
      <c r="F10" s="21">
        <v>1580000</v>
      </c>
      <c r="G10" s="21">
        <v>22730</v>
      </c>
      <c r="H10" s="21"/>
      <c r="I10" s="21">
        <v>3500</v>
      </c>
      <c r="J10" s="21">
        <v>26230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26230</v>
      </c>
      <c r="X10" s="21"/>
      <c r="Y10" s="21">
        <v>26230</v>
      </c>
      <c r="Z10" s="6"/>
      <c r="AA10" s="28">
        <v>1580000</v>
      </c>
    </row>
    <row r="11" spans="1:27" ht="12.75">
      <c r="A11" s="5" t="s">
        <v>37</v>
      </c>
      <c r="B11" s="3"/>
      <c r="C11" s="19"/>
      <c r="D11" s="19"/>
      <c r="E11" s="20">
        <v>429405</v>
      </c>
      <c r="F11" s="21">
        <v>429405</v>
      </c>
      <c r="G11" s="21"/>
      <c r="H11" s="21"/>
      <c r="I11" s="21">
        <v>95000</v>
      </c>
      <c r="J11" s="21">
        <v>95000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95000</v>
      </c>
      <c r="X11" s="21"/>
      <c r="Y11" s="21">
        <v>95000</v>
      </c>
      <c r="Z11" s="6"/>
      <c r="AA11" s="28">
        <v>429405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>
        <v>160000</v>
      </c>
      <c r="F13" s="21">
        <v>160000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>
        <v>160000</v>
      </c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430000</v>
      </c>
      <c r="F15" s="18">
        <f t="shared" si="2"/>
        <v>430000</v>
      </c>
      <c r="G15" s="18">
        <f t="shared" si="2"/>
        <v>0</v>
      </c>
      <c r="H15" s="18">
        <f t="shared" si="2"/>
        <v>0</v>
      </c>
      <c r="I15" s="18">
        <f t="shared" si="2"/>
        <v>350745</v>
      </c>
      <c r="J15" s="18">
        <f t="shared" si="2"/>
        <v>350745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350745</v>
      </c>
      <c r="X15" s="18">
        <f t="shared" si="2"/>
        <v>0</v>
      </c>
      <c r="Y15" s="18">
        <f t="shared" si="2"/>
        <v>350745</v>
      </c>
      <c r="Z15" s="4">
        <f>+IF(X15&lt;&gt;0,+(Y15/X15)*100,0)</f>
        <v>0</v>
      </c>
      <c r="AA15" s="30">
        <f>SUM(AA16:AA18)</f>
        <v>430000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>
        <v>430000</v>
      </c>
      <c r="F17" s="21">
        <v>430000</v>
      </c>
      <c r="G17" s="21"/>
      <c r="H17" s="21"/>
      <c r="I17" s="21">
        <v>350745</v>
      </c>
      <c r="J17" s="21">
        <v>350745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350745</v>
      </c>
      <c r="X17" s="21"/>
      <c r="Y17" s="21">
        <v>350745</v>
      </c>
      <c r="Z17" s="6"/>
      <c r="AA17" s="28">
        <v>430000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11520795</v>
      </c>
      <c r="F19" s="18">
        <f t="shared" si="3"/>
        <v>11520795</v>
      </c>
      <c r="G19" s="18">
        <f t="shared" si="3"/>
        <v>0</v>
      </c>
      <c r="H19" s="18">
        <f t="shared" si="3"/>
        <v>2258</v>
      </c>
      <c r="I19" s="18">
        <f t="shared" si="3"/>
        <v>1382034</v>
      </c>
      <c r="J19" s="18">
        <f t="shared" si="3"/>
        <v>1384292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1384292</v>
      </c>
      <c r="X19" s="18">
        <f t="shared" si="3"/>
        <v>0</v>
      </c>
      <c r="Y19" s="18">
        <f t="shared" si="3"/>
        <v>1384292</v>
      </c>
      <c r="Z19" s="4">
        <f>+IF(X19&lt;&gt;0,+(Y19/X19)*100,0)</f>
        <v>0</v>
      </c>
      <c r="AA19" s="30">
        <f>SUM(AA20:AA23)</f>
        <v>11520795</v>
      </c>
    </row>
    <row r="20" spans="1:27" ht="12.75">
      <c r="A20" s="5" t="s">
        <v>46</v>
      </c>
      <c r="B20" s="3"/>
      <c r="C20" s="19"/>
      <c r="D20" s="19"/>
      <c r="E20" s="20">
        <v>2000000</v>
      </c>
      <c r="F20" s="21">
        <v>2000000</v>
      </c>
      <c r="G20" s="21"/>
      <c r="H20" s="21">
        <v>930</v>
      </c>
      <c r="I20" s="21">
        <v>1380579</v>
      </c>
      <c r="J20" s="21">
        <v>1381509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1381509</v>
      </c>
      <c r="X20" s="21"/>
      <c r="Y20" s="21">
        <v>1381509</v>
      </c>
      <c r="Z20" s="6"/>
      <c r="AA20" s="28">
        <v>2000000</v>
      </c>
    </row>
    <row r="21" spans="1:27" ht="12.75">
      <c r="A21" s="5" t="s">
        <v>47</v>
      </c>
      <c r="B21" s="3"/>
      <c r="C21" s="19"/>
      <c r="D21" s="19"/>
      <c r="E21" s="20">
        <v>6370795</v>
      </c>
      <c r="F21" s="21">
        <v>6370795</v>
      </c>
      <c r="G21" s="21"/>
      <c r="H21" s="21">
        <v>1328</v>
      </c>
      <c r="I21" s="21">
        <v>237</v>
      </c>
      <c r="J21" s="21">
        <v>1565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1565</v>
      </c>
      <c r="X21" s="21"/>
      <c r="Y21" s="21">
        <v>1565</v>
      </c>
      <c r="Z21" s="6"/>
      <c r="AA21" s="28">
        <v>6370795</v>
      </c>
    </row>
    <row r="22" spans="1:27" ht="12.75">
      <c r="A22" s="5" t="s">
        <v>48</v>
      </c>
      <c r="B22" s="3"/>
      <c r="C22" s="22"/>
      <c r="D22" s="22"/>
      <c r="E22" s="23">
        <v>3150000</v>
      </c>
      <c r="F22" s="24">
        <v>3150000</v>
      </c>
      <c r="G22" s="24"/>
      <c r="H22" s="24"/>
      <c r="I22" s="24">
        <v>1218</v>
      </c>
      <c r="J22" s="24">
        <v>1218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1218</v>
      </c>
      <c r="X22" s="24"/>
      <c r="Y22" s="24">
        <v>1218</v>
      </c>
      <c r="Z22" s="7"/>
      <c r="AA22" s="29">
        <v>3150000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14703200</v>
      </c>
      <c r="F25" s="53">
        <f t="shared" si="4"/>
        <v>14703200</v>
      </c>
      <c r="G25" s="53">
        <f t="shared" si="4"/>
        <v>24423</v>
      </c>
      <c r="H25" s="53">
        <f t="shared" si="4"/>
        <v>2258</v>
      </c>
      <c r="I25" s="53">
        <f t="shared" si="4"/>
        <v>1835648</v>
      </c>
      <c r="J25" s="53">
        <f t="shared" si="4"/>
        <v>1862329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1862329</v>
      </c>
      <c r="X25" s="53">
        <f t="shared" si="4"/>
        <v>0</v>
      </c>
      <c r="Y25" s="53">
        <f t="shared" si="4"/>
        <v>1862329</v>
      </c>
      <c r="Z25" s="54">
        <f>+IF(X25&lt;&gt;0,+(Y25/X25)*100,0)</f>
        <v>0</v>
      </c>
      <c r="AA25" s="55">
        <f>+AA5+AA9+AA15+AA19+AA24</f>
        <v>14703200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13160200</v>
      </c>
      <c r="F28" s="21">
        <v>13160200</v>
      </c>
      <c r="G28" s="21"/>
      <c r="H28" s="21">
        <v>2258</v>
      </c>
      <c r="I28" s="21">
        <v>1831279</v>
      </c>
      <c r="J28" s="21">
        <v>1833537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1833537</v>
      </c>
      <c r="X28" s="21"/>
      <c r="Y28" s="21">
        <v>1833537</v>
      </c>
      <c r="Z28" s="6"/>
      <c r="AA28" s="19">
        <v>13160200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13160200</v>
      </c>
      <c r="F32" s="27">
        <f t="shared" si="5"/>
        <v>13160200</v>
      </c>
      <c r="G32" s="27">
        <f t="shared" si="5"/>
        <v>0</v>
      </c>
      <c r="H32" s="27">
        <f t="shared" si="5"/>
        <v>2258</v>
      </c>
      <c r="I32" s="27">
        <f t="shared" si="5"/>
        <v>1831279</v>
      </c>
      <c r="J32" s="27">
        <f t="shared" si="5"/>
        <v>1833537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1833537</v>
      </c>
      <c r="X32" s="27">
        <f t="shared" si="5"/>
        <v>0</v>
      </c>
      <c r="Y32" s="27">
        <f t="shared" si="5"/>
        <v>1833537</v>
      </c>
      <c r="Z32" s="13">
        <f>+IF(X32&lt;&gt;0,+(Y32/X32)*100,0)</f>
        <v>0</v>
      </c>
      <c r="AA32" s="31">
        <f>SUM(AA28:AA31)</f>
        <v>13160200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>
        <v>1543000</v>
      </c>
      <c r="F35" s="21">
        <v>1543000</v>
      </c>
      <c r="G35" s="21">
        <v>24423</v>
      </c>
      <c r="H35" s="21"/>
      <c r="I35" s="21">
        <v>4369</v>
      </c>
      <c r="J35" s="21">
        <v>28792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28792</v>
      </c>
      <c r="X35" s="21"/>
      <c r="Y35" s="21">
        <v>28792</v>
      </c>
      <c r="Z35" s="6"/>
      <c r="AA35" s="28">
        <v>1543000</v>
      </c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14703200</v>
      </c>
      <c r="F36" s="64">
        <f t="shared" si="6"/>
        <v>14703200</v>
      </c>
      <c r="G36" s="64">
        <f t="shared" si="6"/>
        <v>24423</v>
      </c>
      <c r="H36" s="64">
        <f t="shared" si="6"/>
        <v>2258</v>
      </c>
      <c r="I36" s="64">
        <f t="shared" si="6"/>
        <v>1835648</v>
      </c>
      <c r="J36" s="64">
        <f t="shared" si="6"/>
        <v>1862329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1862329</v>
      </c>
      <c r="X36" s="64">
        <f t="shared" si="6"/>
        <v>0</v>
      </c>
      <c r="Y36" s="64">
        <f t="shared" si="6"/>
        <v>1862329</v>
      </c>
      <c r="Z36" s="65">
        <f>+IF(X36&lt;&gt;0,+(Y36/X36)*100,0)</f>
        <v>0</v>
      </c>
      <c r="AA36" s="66">
        <f>SUM(AA32:AA35)</f>
        <v>14703200</v>
      </c>
    </row>
    <row r="37" spans="1:27" ht="12.75">
      <c r="A37" s="14" t="s">
        <v>96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91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32347790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1200</v>
      </c>
      <c r="H5" s="18">
        <f t="shared" si="0"/>
        <v>0</v>
      </c>
      <c r="I5" s="18">
        <f t="shared" si="0"/>
        <v>20400</v>
      </c>
      <c r="J5" s="18">
        <f t="shared" si="0"/>
        <v>21600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21600</v>
      </c>
      <c r="X5" s="18">
        <f t="shared" si="0"/>
        <v>0</v>
      </c>
      <c r="Y5" s="18">
        <f t="shared" si="0"/>
        <v>21600</v>
      </c>
      <c r="Z5" s="4">
        <f>+IF(X5&lt;&gt;0,+(Y5/X5)*100,0)</f>
        <v>0</v>
      </c>
      <c r="AA5" s="16">
        <f>SUM(AA6:AA8)</f>
        <v>0</v>
      </c>
    </row>
    <row r="6" spans="1:27" ht="12.75">
      <c r="A6" s="5" t="s">
        <v>32</v>
      </c>
      <c r="B6" s="3"/>
      <c r="C6" s="19">
        <v>32347790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>
        <v>1200</v>
      </c>
      <c r="H7" s="24"/>
      <c r="I7" s="24">
        <v>20400</v>
      </c>
      <c r="J7" s="24">
        <v>21600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21600</v>
      </c>
      <c r="X7" s="24"/>
      <c r="Y7" s="24">
        <v>21600</v>
      </c>
      <c r="Z7" s="7"/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2664226</v>
      </c>
      <c r="F9" s="18">
        <f t="shared" si="1"/>
        <v>2664226</v>
      </c>
      <c r="G9" s="18">
        <f t="shared" si="1"/>
        <v>0</v>
      </c>
      <c r="H9" s="18">
        <f t="shared" si="1"/>
        <v>15200</v>
      </c>
      <c r="I9" s="18">
        <f t="shared" si="1"/>
        <v>168591</v>
      </c>
      <c r="J9" s="18">
        <f t="shared" si="1"/>
        <v>183791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183791</v>
      </c>
      <c r="X9" s="18">
        <f t="shared" si="1"/>
        <v>3403578</v>
      </c>
      <c r="Y9" s="18">
        <f t="shared" si="1"/>
        <v>-3219787</v>
      </c>
      <c r="Z9" s="4">
        <f>+IF(X9&lt;&gt;0,+(Y9/X9)*100,0)</f>
        <v>-94.60006499043065</v>
      </c>
      <c r="AA9" s="30">
        <f>SUM(AA10:AA14)</f>
        <v>2664226</v>
      </c>
    </row>
    <row r="10" spans="1:27" ht="12.75">
      <c r="A10" s="5" t="s">
        <v>36</v>
      </c>
      <c r="B10" s="3"/>
      <c r="C10" s="19"/>
      <c r="D10" s="19"/>
      <c r="E10" s="20">
        <v>450000</v>
      </c>
      <c r="F10" s="21">
        <v>450000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112500</v>
      </c>
      <c r="Y10" s="21">
        <v>-112500</v>
      </c>
      <c r="Z10" s="6">
        <v>-100</v>
      </c>
      <c r="AA10" s="28">
        <v>450000</v>
      </c>
    </row>
    <row r="11" spans="1:27" ht="12.75">
      <c r="A11" s="5" t="s">
        <v>37</v>
      </c>
      <c r="B11" s="3"/>
      <c r="C11" s="19"/>
      <c r="D11" s="19"/>
      <c r="E11" s="20">
        <v>2214226</v>
      </c>
      <c r="F11" s="21">
        <v>2214226</v>
      </c>
      <c r="G11" s="21"/>
      <c r="H11" s="21">
        <v>15200</v>
      </c>
      <c r="I11" s="21">
        <v>168591</v>
      </c>
      <c r="J11" s="21">
        <v>183791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183791</v>
      </c>
      <c r="X11" s="21">
        <v>768078</v>
      </c>
      <c r="Y11" s="21">
        <v>-584287</v>
      </c>
      <c r="Z11" s="6">
        <v>-76.07</v>
      </c>
      <c r="AA11" s="28">
        <v>2214226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2523000</v>
      </c>
      <c r="Y13" s="21">
        <v>-2523000</v>
      </c>
      <c r="Z13" s="6">
        <v>-100</v>
      </c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1886284</v>
      </c>
      <c r="F15" s="18">
        <f t="shared" si="2"/>
        <v>1886284</v>
      </c>
      <c r="G15" s="18">
        <f t="shared" si="2"/>
        <v>0</v>
      </c>
      <c r="H15" s="18">
        <f t="shared" si="2"/>
        <v>835518</v>
      </c>
      <c r="I15" s="18">
        <f t="shared" si="2"/>
        <v>921382</v>
      </c>
      <c r="J15" s="18">
        <f t="shared" si="2"/>
        <v>1756900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1756900</v>
      </c>
      <c r="X15" s="18">
        <f t="shared" si="2"/>
        <v>75000</v>
      </c>
      <c r="Y15" s="18">
        <f t="shared" si="2"/>
        <v>1681900</v>
      </c>
      <c r="Z15" s="4">
        <f>+IF(X15&lt;&gt;0,+(Y15/X15)*100,0)</f>
        <v>2242.5333333333333</v>
      </c>
      <c r="AA15" s="30">
        <f>SUM(AA16:AA18)</f>
        <v>1886284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>
        <v>1886284</v>
      </c>
      <c r="F17" s="21">
        <v>1886284</v>
      </c>
      <c r="G17" s="21"/>
      <c r="H17" s="21">
        <v>835518</v>
      </c>
      <c r="I17" s="21">
        <v>921382</v>
      </c>
      <c r="J17" s="21">
        <v>1756900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1756900</v>
      </c>
      <c r="X17" s="21">
        <v>75000</v>
      </c>
      <c r="Y17" s="21">
        <v>1681900</v>
      </c>
      <c r="Z17" s="6">
        <v>2242.53</v>
      </c>
      <c r="AA17" s="28">
        <v>1886284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4150890</v>
      </c>
      <c r="F19" s="18">
        <f t="shared" si="3"/>
        <v>4150890</v>
      </c>
      <c r="G19" s="18">
        <f t="shared" si="3"/>
        <v>637393</v>
      </c>
      <c r="H19" s="18">
        <f t="shared" si="3"/>
        <v>260315</v>
      </c>
      <c r="I19" s="18">
        <f t="shared" si="3"/>
        <v>1052615</v>
      </c>
      <c r="J19" s="18">
        <f t="shared" si="3"/>
        <v>1950323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1950323</v>
      </c>
      <c r="X19" s="18">
        <f t="shared" si="3"/>
        <v>1219770</v>
      </c>
      <c r="Y19" s="18">
        <f t="shared" si="3"/>
        <v>730553</v>
      </c>
      <c r="Z19" s="4">
        <f>+IF(X19&lt;&gt;0,+(Y19/X19)*100,0)</f>
        <v>59.89268468645729</v>
      </c>
      <c r="AA19" s="30">
        <f>SUM(AA20:AA23)</f>
        <v>4150890</v>
      </c>
    </row>
    <row r="20" spans="1:27" ht="12.75">
      <c r="A20" s="5" t="s">
        <v>46</v>
      </c>
      <c r="B20" s="3"/>
      <c r="C20" s="19"/>
      <c r="D20" s="19"/>
      <c r="E20" s="20">
        <v>1000000</v>
      </c>
      <c r="F20" s="21">
        <v>1000000</v>
      </c>
      <c r="G20" s="21">
        <v>637393</v>
      </c>
      <c r="H20" s="21"/>
      <c r="I20" s="21"/>
      <c r="J20" s="21">
        <v>637393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637393</v>
      </c>
      <c r="X20" s="21">
        <v>249999</v>
      </c>
      <c r="Y20" s="21">
        <v>387394</v>
      </c>
      <c r="Z20" s="6">
        <v>154.96</v>
      </c>
      <c r="AA20" s="28">
        <v>1000000</v>
      </c>
    </row>
    <row r="21" spans="1:27" ht="12.75">
      <c r="A21" s="5" t="s">
        <v>47</v>
      </c>
      <c r="B21" s="3"/>
      <c r="C21" s="19"/>
      <c r="D21" s="19"/>
      <c r="E21" s="20">
        <v>858083</v>
      </c>
      <c r="F21" s="21">
        <v>858083</v>
      </c>
      <c r="G21" s="21"/>
      <c r="H21" s="21">
        <v>260315</v>
      </c>
      <c r="I21" s="21">
        <v>978528</v>
      </c>
      <c r="J21" s="21">
        <v>1238843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1238843</v>
      </c>
      <c r="X21" s="21">
        <v>329691</v>
      </c>
      <c r="Y21" s="21">
        <v>909152</v>
      </c>
      <c r="Z21" s="6">
        <v>275.76</v>
      </c>
      <c r="AA21" s="28">
        <v>858083</v>
      </c>
    </row>
    <row r="22" spans="1:27" ht="12.75">
      <c r="A22" s="5" t="s">
        <v>48</v>
      </c>
      <c r="B22" s="3"/>
      <c r="C22" s="22"/>
      <c r="D22" s="22"/>
      <c r="E22" s="23">
        <v>2292807</v>
      </c>
      <c r="F22" s="24">
        <v>2292807</v>
      </c>
      <c r="G22" s="24"/>
      <c r="H22" s="24"/>
      <c r="I22" s="24">
        <v>74087</v>
      </c>
      <c r="J22" s="24">
        <v>74087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74087</v>
      </c>
      <c r="X22" s="24">
        <v>640080</v>
      </c>
      <c r="Y22" s="24">
        <v>-565993</v>
      </c>
      <c r="Z22" s="7">
        <v>-88.43</v>
      </c>
      <c r="AA22" s="29">
        <v>2292807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32347790</v>
      </c>
      <c r="D25" s="51">
        <f>+D5+D9+D15+D19+D24</f>
        <v>0</v>
      </c>
      <c r="E25" s="52">
        <f t="shared" si="4"/>
        <v>8701400</v>
      </c>
      <c r="F25" s="53">
        <f t="shared" si="4"/>
        <v>8701400</v>
      </c>
      <c r="G25" s="53">
        <f t="shared" si="4"/>
        <v>638593</v>
      </c>
      <c r="H25" s="53">
        <f t="shared" si="4"/>
        <v>1111033</v>
      </c>
      <c r="I25" s="53">
        <f t="shared" si="4"/>
        <v>2162988</v>
      </c>
      <c r="J25" s="53">
        <f t="shared" si="4"/>
        <v>3912614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3912614</v>
      </c>
      <c r="X25" s="53">
        <f t="shared" si="4"/>
        <v>4698348</v>
      </c>
      <c r="Y25" s="53">
        <f t="shared" si="4"/>
        <v>-785734</v>
      </c>
      <c r="Z25" s="54">
        <f>+IF(X25&lt;&gt;0,+(Y25/X25)*100,0)</f>
        <v>-16.7236228563742</v>
      </c>
      <c r="AA25" s="55">
        <f>+AA5+AA9+AA15+AA19+AA24</f>
        <v>8701400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8333625</v>
      </c>
      <c r="D28" s="19"/>
      <c r="E28" s="20">
        <v>7951400</v>
      </c>
      <c r="F28" s="21">
        <v>7951400</v>
      </c>
      <c r="G28" s="21">
        <v>637393</v>
      </c>
      <c r="H28" s="21">
        <v>1111033</v>
      </c>
      <c r="I28" s="21">
        <v>2162988</v>
      </c>
      <c r="J28" s="21">
        <v>3911414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3911414</v>
      </c>
      <c r="X28" s="21">
        <v>1987851</v>
      </c>
      <c r="Y28" s="21">
        <v>1923563</v>
      </c>
      <c r="Z28" s="6">
        <v>96.77</v>
      </c>
      <c r="AA28" s="19">
        <v>7951400</v>
      </c>
    </row>
    <row r="29" spans="1:27" ht="12.75">
      <c r="A29" s="57" t="s">
        <v>55</v>
      </c>
      <c r="B29" s="3"/>
      <c r="C29" s="19">
        <v>6705859</v>
      </c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>
        <v>2523000</v>
      </c>
      <c r="Y29" s="21">
        <v>-2523000</v>
      </c>
      <c r="Z29" s="6">
        <v>-100</v>
      </c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15039484</v>
      </c>
      <c r="D32" s="25">
        <f>SUM(D28:D31)</f>
        <v>0</v>
      </c>
      <c r="E32" s="26">
        <f t="shared" si="5"/>
        <v>7951400</v>
      </c>
      <c r="F32" s="27">
        <f t="shared" si="5"/>
        <v>7951400</v>
      </c>
      <c r="G32" s="27">
        <f t="shared" si="5"/>
        <v>637393</v>
      </c>
      <c r="H32" s="27">
        <f t="shared" si="5"/>
        <v>1111033</v>
      </c>
      <c r="I32" s="27">
        <f t="shared" si="5"/>
        <v>2162988</v>
      </c>
      <c r="J32" s="27">
        <f t="shared" si="5"/>
        <v>3911414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3911414</v>
      </c>
      <c r="X32" s="27">
        <f t="shared" si="5"/>
        <v>4510851</v>
      </c>
      <c r="Y32" s="27">
        <f t="shared" si="5"/>
        <v>-599437</v>
      </c>
      <c r="Z32" s="13">
        <f>+IF(X32&lt;&gt;0,+(Y32/X32)*100,0)</f>
        <v>-13.288778547551228</v>
      </c>
      <c r="AA32" s="31">
        <f>SUM(AA28:AA31)</f>
        <v>7951400</v>
      </c>
    </row>
    <row r="33" spans="1:27" ht="12.75">
      <c r="A33" s="60" t="s">
        <v>59</v>
      </c>
      <c r="B33" s="3" t="s">
        <v>60</v>
      </c>
      <c r="C33" s="19">
        <v>16976234</v>
      </c>
      <c r="D33" s="19"/>
      <c r="E33" s="20">
        <v>450000</v>
      </c>
      <c r="F33" s="21">
        <v>450000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>
        <v>112500</v>
      </c>
      <c r="Y33" s="21">
        <v>-112500</v>
      </c>
      <c r="Z33" s="6">
        <v>-100</v>
      </c>
      <c r="AA33" s="28">
        <v>450000</v>
      </c>
    </row>
    <row r="34" spans="1:27" ht="12.75">
      <c r="A34" s="60" t="s">
        <v>61</v>
      </c>
      <c r="B34" s="3" t="s">
        <v>62</v>
      </c>
      <c r="C34" s="19">
        <v>74015</v>
      </c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>
        <v>258057</v>
      </c>
      <c r="D35" s="19"/>
      <c r="E35" s="20">
        <v>300000</v>
      </c>
      <c r="F35" s="21">
        <v>300000</v>
      </c>
      <c r="G35" s="21">
        <v>1200</v>
      </c>
      <c r="H35" s="21"/>
      <c r="I35" s="21"/>
      <c r="J35" s="21">
        <v>1200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1200</v>
      </c>
      <c r="X35" s="21">
        <v>75000</v>
      </c>
      <c r="Y35" s="21">
        <v>-73800</v>
      </c>
      <c r="Z35" s="6">
        <v>-98.4</v>
      </c>
      <c r="AA35" s="28">
        <v>300000</v>
      </c>
    </row>
    <row r="36" spans="1:27" ht="12.75">
      <c r="A36" s="61" t="s">
        <v>64</v>
      </c>
      <c r="B36" s="10"/>
      <c r="C36" s="62">
        <f aca="true" t="shared" si="6" ref="C36:Y36">SUM(C32:C35)</f>
        <v>32347790</v>
      </c>
      <c r="D36" s="62">
        <f>SUM(D32:D35)</f>
        <v>0</v>
      </c>
      <c r="E36" s="63">
        <f t="shared" si="6"/>
        <v>8701400</v>
      </c>
      <c r="F36" s="64">
        <f t="shared" si="6"/>
        <v>8701400</v>
      </c>
      <c r="G36" s="64">
        <f t="shared" si="6"/>
        <v>638593</v>
      </c>
      <c r="H36" s="64">
        <f t="shared" si="6"/>
        <v>1111033</v>
      </c>
      <c r="I36" s="64">
        <f t="shared" si="6"/>
        <v>2162988</v>
      </c>
      <c r="J36" s="64">
        <f t="shared" si="6"/>
        <v>3912614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3912614</v>
      </c>
      <c r="X36" s="64">
        <f t="shared" si="6"/>
        <v>4698351</v>
      </c>
      <c r="Y36" s="64">
        <f t="shared" si="6"/>
        <v>-785737</v>
      </c>
      <c r="Z36" s="65">
        <f>+IF(X36&lt;&gt;0,+(Y36/X36)*100,0)</f>
        <v>-16.723676030164626</v>
      </c>
      <c r="AA36" s="66">
        <f>SUM(AA32:AA35)</f>
        <v>8701400</v>
      </c>
    </row>
    <row r="37" spans="1:27" ht="12.75">
      <c r="A37" s="14" t="s">
        <v>96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92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793994</v>
      </c>
      <c r="D5" s="16">
        <f>SUM(D6:D8)</f>
        <v>0</v>
      </c>
      <c r="E5" s="17">
        <f t="shared" si="0"/>
        <v>1200000</v>
      </c>
      <c r="F5" s="18">
        <f t="shared" si="0"/>
        <v>1200000</v>
      </c>
      <c r="G5" s="18">
        <f t="shared" si="0"/>
        <v>29562</v>
      </c>
      <c r="H5" s="18">
        <f t="shared" si="0"/>
        <v>125688</v>
      </c>
      <c r="I5" s="18">
        <f t="shared" si="0"/>
        <v>3995</v>
      </c>
      <c r="J5" s="18">
        <f t="shared" si="0"/>
        <v>159245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159245</v>
      </c>
      <c r="X5" s="18">
        <f t="shared" si="0"/>
        <v>300000</v>
      </c>
      <c r="Y5" s="18">
        <f t="shared" si="0"/>
        <v>-140755</v>
      </c>
      <c r="Z5" s="4">
        <f>+IF(X5&lt;&gt;0,+(Y5/X5)*100,0)</f>
        <v>-46.91833333333334</v>
      </c>
      <c r="AA5" s="16">
        <f>SUM(AA6:AA8)</f>
        <v>1200000</v>
      </c>
    </row>
    <row r="6" spans="1:27" ht="12.75">
      <c r="A6" s="5" t="s">
        <v>32</v>
      </c>
      <c r="B6" s="3"/>
      <c r="C6" s="19">
        <v>53077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292424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>
        <v>448493</v>
      </c>
      <c r="D8" s="19"/>
      <c r="E8" s="20">
        <v>1200000</v>
      </c>
      <c r="F8" s="21">
        <v>1200000</v>
      </c>
      <c r="G8" s="21">
        <v>29562</v>
      </c>
      <c r="H8" s="21">
        <v>125688</v>
      </c>
      <c r="I8" s="21">
        <v>3995</v>
      </c>
      <c r="J8" s="21">
        <v>159245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159245</v>
      </c>
      <c r="X8" s="21">
        <v>300000</v>
      </c>
      <c r="Y8" s="21">
        <v>-140755</v>
      </c>
      <c r="Z8" s="6">
        <v>-46.92</v>
      </c>
      <c r="AA8" s="28">
        <v>1200000</v>
      </c>
    </row>
    <row r="9" spans="1:27" ht="12.75">
      <c r="A9" s="2" t="s">
        <v>35</v>
      </c>
      <c r="B9" s="3"/>
      <c r="C9" s="16">
        <f aca="true" t="shared" si="1" ref="C9:Y9">SUM(C10:C14)</f>
        <v>2237685</v>
      </c>
      <c r="D9" s="16">
        <f>SUM(D10:D14)</f>
        <v>0</v>
      </c>
      <c r="E9" s="17">
        <f t="shared" si="1"/>
        <v>13592428</v>
      </c>
      <c r="F9" s="18">
        <f t="shared" si="1"/>
        <v>13592428</v>
      </c>
      <c r="G9" s="18">
        <f t="shared" si="1"/>
        <v>90176</v>
      </c>
      <c r="H9" s="18">
        <f t="shared" si="1"/>
        <v>50121</v>
      </c>
      <c r="I9" s="18">
        <f t="shared" si="1"/>
        <v>53940</v>
      </c>
      <c r="J9" s="18">
        <f t="shared" si="1"/>
        <v>194237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194237</v>
      </c>
      <c r="X9" s="18">
        <f t="shared" si="1"/>
        <v>3398106</v>
      </c>
      <c r="Y9" s="18">
        <f t="shared" si="1"/>
        <v>-3203869</v>
      </c>
      <c r="Z9" s="4">
        <f>+IF(X9&lt;&gt;0,+(Y9/X9)*100,0)</f>
        <v>-94.28396288991574</v>
      </c>
      <c r="AA9" s="30">
        <f>SUM(AA10:AA14)</f>
        <v>13592428</v>
      </c>
    </row>
    <row r="10" spans="1:27" ht="12.75">
      <c r="A10" s="5" t="s">
        <v>36</v>
      </c>
      <c r="B10" s="3"/>
      <c r="C10" s="19">
        <v>1188511</v>
      </c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>
        <v>1029472</v>
      </c>
      <c r="D11" s="19"/>
      <c r="E11" s="20">
        <v>13592428</v>
      </c>
      <c r="F11" s="21">
        <v>13592428</v>
      </c>
      <c r="G11" s="21">
        <v>90176</v>
      </c>
      <c r="H11" s="21">
        <v>50121</v>
      </c>
      <c r="I11" s="21">
        <v>53940</v>
      </c>
      <c r="J11" s="21">
        <v>194237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194237</v>
      </c>
      <c r="X11" s="21">
        <v>3398106</v>
      </c>
      <c r="Y11" s="21">
        <v>-3203869</v>
      </c>
      <c r="Z11" s="6">
        <v>-94.28</v>
      </c>
      <c r="AA11" s="28">
        <v>13592428</v>
      </c>
    </row>
    <row r="12" spans="1:27" ht="12.75">
      <c r="A12" s="5" t="s">
        <v>38</v>
      </c>
      <c r="B12" s="3"/>
      <c r="C12" s="19">
        <v>19702</v>
      </c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3973303</v>
      </c>
      <c r="D15" s="16">
        <f>SUM(D16:D18)</f>
        <v>0</v>
      </c>
      <c r="E15" s="17">
        <f t="shared" si="2"/>
        <v>6063792</v>
      </c>
      <c r="F15" s="18">
        <f t="shared" si="2"/>
        <v>6063792</v>
      </c>
      <c r="G15" s="18">
        <f t="shared" si="2"/>
        <v>529710</v>
      </c>
      <c r="H15" s="18">
        <f t="shared" si="2"/>
        <v>0</v>
      </c>
      <c r="I15" s="18">
        <f t="shared" si="2"/>
        <v>667125</v>
      </c>
      <c r="J15" s="18">
        <f t="shared" si="2"/>
        <v>1196835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1196835</v>
      </c>
      <c r="X15" s="18">
        <f t="shared" si="2"/>
        <v>1515948</v>
      </c>
      <c r="Y15" s="18">
        <f t="shared" si="2"/>
        <v>-319113</v>
      </c>
      <c r="Z15" s="4">
        <f>+IF(X15&lt;&gt;0,+(Y15/X15)*100,0)</f>
        <v>-21.05039222981263</v>
      </c>
      <c r="AA15" s="30">
        <f>SUM(AA16:AA18)</f>
        <v>6063792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3973303</v>
      </c>
      <c r="D17" s="19"/>
      <c r="E17" s="20">
        <v>6063792</v>
      </c>
      <c r="F17" s="21">
        <v>6063792</v>
      </c>
      <c r="G17" s="21">
        <v>529710</v>
      </c>
      <c r="H17" s="21"/>
      <c r="I17" s="21">
        <v>667125</v>
      </c>
      <c r="J17" s="21">
        <v>1196835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1196835</v>
      </c>
      <c r="X17" s="21">
        <v>1515948</v>
      </c>
      <c r="Y17" s="21">
        <v>-319113</v>
      </c>
      <c r="Z17" s="6">
        <v>-21.05</v>
      </c>
      <c r="AA17" s="28">
        <v>6063792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11481693</v>
      </c>
      <c r="D19" s="16">
        <f>SUM(D20:D23)</f>
        <v>0</v>
      </c>
      <c r="E19" s="17">
        <f t="shared" si="3"/>
        <v>13311874</v>
      </c>
      <c r="F19" s="18">
        <f t="shared" si="3"/>
        <v>13311874</v>
      </c>
      <c r="G19" s="18">
        <f t="shared" si="3"/>
        <v>583720</v>
      </c>
      <c r="H19" s="18">
        <f t="shared" si="3"/>
        <v>376917</v>
      </c>
      <c r="I19" s="18">
        <f t="shared" si="3"/>
        <v>803560</v>
      </c>
      <c r="J19" s="18">
        <f t="shared" si="3"/>
        <v>1764197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1764197</v>
      </c>
      <c r="X19" s="18">
        <f t="shared" si="3"/>
        <v>3327972</v>
      </c>
      <c r="Y19" s="18">
        <f t="shared" si="3"/>
        <v>-1563775</v>
      </c>
      <c r="Z19" s="4">
        <f>+IF(X19&lt;&gt;0,+(Y19/X19)*100,0)</f>
        <v>-46.988826829071876</v>
      </c>
      <c r="AA19" s="30">
        <f>SUM(AA20:AA23)</f>
        <v>13311874</v>
      </c>
    </row>
    <row r="20" spans="1:27" ht="12.75">
      <c r="A20" s="5" t="s">
        <v>46</v>
      </c>
      <c r="B20" s="3"/>
      <c r="C20" s="19">
        <v>2700658</v>
      </c>
      <c r="D20" s="19"/>
      <c r="E20" s="20">
        <v>6553831</v>
      </c>
      <c r="F20" s="21">
        <v>6553831</v>
      </c>
      <c r="G20" s="21">
        <v>583720</v>
      </c>
      <c r="H20" s="21"/>
      <c r="I20" s="21">
        <v>710717</v>
      </c>
      <c r="J20" s="21">
        <v>1294437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1294437</v>
      </c>
      <c r="X20" s="21">
        <v>1638459</v>
      </c>
      <c r="Y20" s="21">
        <v>-344022</v>
      </c>
      <c r="Z20" s="6">
        <v>-21</v>
      </c>
      <c r="AA20" s="28">
        <v>6553831</v>
      </c>
    </row>
    <row r="21" spans="1:27" ht="12.75">
      <c r="A21" s="5" t="s">
        <v>47</v>
      </c>
      <c r="B21" s="3"/>
      <c r="C21" s="19">
        <v>630820</v>
      </c>
      <c r="D21" s="19"/>
      <c r="E21" s="20">
        <v>99858</v>
      </c>
      <c r="F21" s="21">
        <v>99858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24966</v>
      </c>
      <c r="Y21" s="21">
        <v>-24966</v>
      </c>
      <c r="Z21" s="6">
        <v>-100</v>
      </c>
      <c r="AA21" s="28">
        <v>99858</v>
      </c>
    </row>
    <row r="22" spans="1:27" ht="12.75">
      <c r="A22" s="5" t="s">
        <v>48</v>
      </c>
      <c r="B22" s="3"/>
      <c r="C22" s="22">
        <v>8148901</v>
      </c>
      <c r="D22" s="22"/>
      <c r="E22" s="23">
        <v>6658185</v>
      </c>
      <c r="F22" s="24">
        <v>6658185</v>
      </c>
      <c r="G22" s="24"/>
      <c r="H22" s="24">
        <v>376917</v>
      </c>
      <c r="I22" s="24">
        <v>92843</v>
      </c>
      <c r="J22" s="24">
        <v>469760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469760</v>
      </c>
      <c r="X22" s="24">
        <v>1664547</v>
      </c>
      <c r="Y22" s="24">
        <v>-1194787</v>
      </c>
      <c r="Z22" s="7">
        <v>-71.78</v>
      </c>
      <c r="AA22" s="29">
        <v>6658185</v>
      </c>
    </row>
    <row r="23" spans="1:27" ht="12.75">
      <c r="A23" s="5" t="s">
        <v>49</v>
      </c>
      <c r="B23" s="3"/>
      <c r="C23" s="19">
        <v>1314</v>
      </c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18486675</v>
      </c>
      <c r="D25" s="51">
        <f>+D5+D9+D15+D19+D24</f>
        <v>0</v>
      </c>
      <c r="E25" s="52">
        <f t="shared" si="4"/>
        <v>34168094</v>
      </c>
      <c r="F25" s="53">
        <f t="shared" si="4"/>
        <v>34168094</v>
      </c>
      <c r="G25" s="53">
        <f t="shared" si="4"/>
        <v>1233168</v>
      </c>
      <c r="H25" s="53">
        <f t="shared" si="4"/>
        <v>552726</v>
      </c>
      <c r="I25" s="53">
        <f t="shared" si="4"/>
        <v>1528620</v>
      </c>
      <c r="J25" s="53">
        <f t="shared" si="4"/>
        <v>3314514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3314514</v>
      </c>
      <c r="X25" s="53">
        <f t="shared" si="4"/>
        <v>8542026</v>
      </c>
      <c r="Y25" s="53">
        <f t="shared" si="4"/>
        <v>-5227512</v>
      </c>
      <c r="Z25" s="54">
        <f>+IF(X25&lt;&gt;0,+(Y25/X25)*100,0)</f>
        <v>-61.19756601068646</v>
      </c>
      <c r="AA25" s="55">
        <f>+AA5+AA9+AA15+AA19+AA24</f>
        <v>34168094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12954310</v>
      </c>
      <c r="D28" s="19"/>
      <c r="E28" s="20">
        <v>30035000</v>
      </c>
      <c r="F28" s="21">
        <v>30035000</v>
      </c>
      <c r="G28" s="21">
        <v>673896</v>
      </c>
      <c r="H28" s="21">
        <v>427038</v>
      </c>
      <c r="I28" s="21">
        <v>977150</v>
      </c>
      <c r="J28" s="21">
        <v>2078084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2078084</v>
      </c>
      <c r="X28" s="21">
        <v>7508751</v>
      </c>
      <c r="Y28" s="21">
        <v>-5430667</v>
      </c>
      <c r="Z28" s="6">
        <v>-72.32</v>
      </c>
      <c r="AA28" s="19">
        <v>30035000</v>
      </c>
    </row>
    <row r="29" spans="1:27" ht="12.75">
      <c r="A29" s="57" t="s">
        <v>55</v>
      </c>
      <c r="B29" s="3"/>
      <c r="C29" s="19">
        <v>1531879</v>
      </c>
      <c r="D29" s="19"/>
      <c r="E29" s="20">
        <v>510000</v>
      </c>
      <c r="F29" s="21">
        <v>510000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>
        <v>127500</v>
      </c>
      <c r="Y29" s="21">
        <v>-127500</v>
      </c>
      <c r="Z29" s="6">
        <v>-100</v>
      </c>
      <c r="AA29" s="28">
        <v>510000</v>
      </c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14486189</v>
      </c>
      <c r="D32" s="25">
        <f>SUM(D28:D31)</f>
        <v>0</v>
      </c>
      <c r="E32" s="26">
        <f t="shared" si="5"/>
        <v>30545000</v>
      </c>
      <c r="F32" s="27">
        <f t="shared" si="5"/>
        <v>30545000</v>
      </c>
      <c r="G32" s="27">
        <f t="shared" si="5"/>
        <v>673896</v>
      </c>
      <c r="H32" s="27">
        <f t="shared" si="5"/>
        <v>427038</v>
      </c>
      <c r="I32" s="27">
        <f t="shared" si="5"/>
        <v>977150</v>
      </c>
      <c r="J32" s="27">
        <f t="shared" si="5"/>
        <v>2078084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2078084</v>
      </c>
      <c r="X32" s="27">
        <f t="shared" si="5"/>
        <v>7636251</v>
      </c>
      <c r="Y32" s="27">
        <f t="shared" si="5"/>
        <v>-5558167</v>
      </c>
      <c r="Z32" s="13">
        <f>+IF(X32&lt;&gt;0,+(Y32/X32)*100,0)</f>
        <v>-72.78659384035439</v>
      </c>
      <c r="AA32" s="31">
        <f>SUM(AA28:AA31)</f>
        <v>30545000</v>
      </c>
    </row>
    <row r="33" spans="1:27" ht="12.75">
      <c r="A33" s="60" t="s">
        <v>59</v>
      </c>
      <c r="B33" s="3" t="s">
        <v>60</v>
      </c>
      <c r="C33" s="19">
        <v>70243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>
        <v>2509259</v>
      </c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>
        <v>1420984</v>
      </c>
      <c r="D35" s="19"/>
      <c r="E35" s="20">
        <v>3623094</v>
      </c>
      <c r="F35" s="21">
        <v>3623094</v>
      </c>
      <c r="G35" s="21">
        <v>559272</v>
      </c>
      <c r="H35" s="21">
        <v>125688</v>
      </c>
      <c r="I35" s="21">
        <v>551470</v>
      </c>
      <c r="J35" s="21">
        <v>1236430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1236430</v>
      </c>
      <c r="X35" s="21">
        <v>905775</v>
      </c>
      <c r="Y35" s="21">
        <v>330655</v>
      </c>
      <c r="Z35" s="6">
        <v>36.51</v>
      </c>
      <c r="AA35" s="28">
        <v>3623094</v>
      </c>
    </row>
    <row r="36" spans="1:27" ht="12.75">
      <c r="A36" s="61" t="s">
        <v>64</v>
      </c>
      <c r="B36" s="10"/>
      <c r="C36" s="62">
        <f aca="true" t="shared" si="6" ref="C36:Y36">SUM(C32:C35)</f>
        <v>18486675</v>
      </c>
      <c r="D36" s="62">
        <f>SUM(D32:D35)</f>
        <v>0</v>
      </c>
      <c r="E36" s="63">
        <f t="shared" si="6"/>
        <v>34168094</v>
      </c>
      <c r="F36" s="64">
        <f t="shared" si="6"/>
        <v>34168094</v>
      </c>
      <c r="G36" s="64">
        <f t="shared" si="6"/>
        <v>1233168</v>
      </c>
      <c r="H36" s="64">
        <f t="shared" si="6"/>
        <v>552726</v>
      </c>
      <c r="I36" s="64">
        <f t="shared" si="6"/>
        <v>1528620</v>
      </c>
      <c r="J36" s="64">
        <f t="shared" si="6"/>
        <v>3314514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3314514</v>
      </c>
      <c r="X36" s="64">
        <f t="shared" si="6"/>
        <v>8542026</v>
      </c>
      <c r="Y36" s="64">
        <f t="shared" si="6"/>
        <v>-5227512</v>
      </c>
      <c r="Z36" s="65">
        <f>+IF(X36&lt;&gt;0,+(Y36/X36)*100,0)</f>
        <v>-61.19756601068646</v>
      </c>
      <c r="AA36" s="66">
        <f>SUM(AA32:AA35)</f>
        <v>34168094</v>
      </c>
    </row>
    <row r="37" spans="1:27" ht="12.75">
      <c r="A37" s="14" t="s">
        <v>96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66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304924</v>
      </c>
      <c r="D5" s="16">
        <f>SUM(D6:D8)</f>
        <v>0</v>
      </c>
      <c r="E5" s="17">
        <f t="shared" si="0"/>
        <v>695000</v>
      </c>
      <c r="F5" s="18">
        <f t="shared" si="0"/>
        <v>695000</v>
      </c>
      <c r="G5" s="18">
        <f t="shared" si="0"/>
        <v>0</v>
      </c>
      <c r="H5" s="18">
        <f t="shared" si="0"/>
        <v>2769</v>
      </c>
      <c r="I5" s="18">
        <f t="shared" si="0"/>
        <v>63055</v>
      </c>
      <c r="J5" s="18">
        <f t="shared" si="0"/>
        <v>65824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65824</v>
      </c>
      <c r="X5" s="18">
        <f t="shared" si="0"/>
        <v>10000</v>
      </c>
      <c r="Y5" s="18">
        <f t="shared" si="0"/>
        <v>55824</v>
      </c>
      <c r="Z5" s="4">
        <f>+IF(X5&lt;&gt;0,+(Y5/X5)*100,0)</f>
        <v>558.24</v>
      </c>
      <c r="AA5" s="16">
        <f>SUM(AA6:AA8)</f>
        <v>695000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11210</v>
      </c>
      <c r="D7" s="22"/>
      <c r="E7" s="23">
        <v>240000</v>
      </c>
      <c r="F7" s="24">
        <v>240000</v>
      </c>
      <c r="G7" s="24"/>
      <c r="H7" s="24">
        <v>2075</v>
      </c>
      <c r="I7" s="24"/>
      <c r="J7" s="24">
        <v>2075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2075</v>
      </c>
      <c r="X7" s="24">
        <v>10000</v>
      </c>
      <c r="Y7" s="24">
        <v>-7925</v>
      </c>
      <c r="Z7" s="7">
        <v>-79.25</v>
      </c>
      <c r="AA7" s="29">
        <v>240000</v>
      </c>
    </row>
    <row r="8" spans="1:27" ht="12.75">
      <c r="A8" s="5" t="s">
        <v>34</v>
      </c>
      <c r="B8" s="3"/>
      <c r="C8" s="19">
        <v>293714</v>
      </c>
      <c r="D8" s="19"/>
      <c r="E8" s="20">
        <v>455000</v>
      </c>
      <c r="F8" s="21">
        <v>455000</v>
      </c>
      <c r="G8" s="21"/>
      <c r="H8" s="21">
        <v>694</v>
      </c>
      <c r="I8" s="21">
        <v>63055</v>
      </c>
      <c r="J8" s="21">
        <v>63749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63749</v>
      </c>
      <c r="X8" s="21"/>
      <c r="Y8" s="21">
        <v>63749</v>
      </c>
      <c r="Z8" s="6"/>
      <c r="AA8" s="28">
        <v>455000</v>
      </c>
    </row>
    <row r="9" spans="1:27" ht="12.75">
      <c r="A9" s="2" t="s">
        <v>35</v>
      </c>
      <c r="B9" s="3"/>
      <c r="C9" s="16">
        <f aca="true" t="shared" si="1" ref="C9:Y9">SUM(C10:C14)</f>
        <v>8324385</v>
      </c>
      <c r="D9" s="16">
        <f>SUM(D10:D14)</f>
        <v>0</v>
      </c>
      <c r="E9" s="17">
        <f t="shared" si="1"/>
        <v>1333900</v>
      </c>
      <c r="F9" s="18">
        <f t="shared" si="1"/>
        <v>1333900</v>
      </c>
      <c r="G9" s="18">
        <f t="shared" si="1"/>
        <v>0</v>
      </c>
      <c r="H9" s="18">
        <f t="shared" si="1"/>
        <v>21250</v>
      </c>
      <c r="I9" s="18">
        <f t="shared" si="1"/>
        <v>59508</v>
      </c>
      <c r="J9" s="18">
        <f t="shared" si="1"/>
        <v>80758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80758</v>
      </c>
      <c r="X9" s="18">
        <f t="shared" si="1"/>
        <v>133900</v>
      </c>
      <c r="Y9" s="18">
        <f t="shared" si="1"/>
        <v>-53142</v>
      </c>
      <c r="Z9" s="4">
        <f>+IF(X9&lt;&gt;0,+(Y9/X9)*100,0)</f>
        <v>-39.687826736370425</v>
      </c>
      <c r="AA9" s="30">
        <f>SUM(AA10:AA14)</f>
        <v>1333900</v>
      </c>
    </row>
    <row r="10" spans="1:27" ht="12.75">
      <c r="A10" s="5" t="s">
        <v>36</v>
      </c>
      <c r="B10" s="3"/>
      <c r="C10" s="19">
        <v>3003585</v>
      </c>
      <c r="D10" s="19"/>
      <c r="E10" s="20">
        <v>1083900</v>
      </c>
      <c r="F10" s="21">
        <v>1083900</v>
      </c>
      <c r="G10" s="21"/>
      <c r="H10" s="21">
        <v>21250</v>
      </c>
      <c r="I10" s="21">
        <v>59508</v>
      </c>
      <c r="J10" s="21">
        <v>80758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80758</v>
      </c>
      <c r="X10" s="21">
        <v>18900</v>
      </c>
      <c r="Y10" s="21">
        <v>61858</v>
      </c>
      <c r="Z10" s="6">
        <v>327.29</v>
      </c>
      <c r="AA10" s="28">
        <v>1083900</v>
      </c>
    </row>
    <row r="11" spans="1:27" ht="12.75">
      <c r="A11" s="5" t="s">
        <v>37</v>
      </c>
      <c r="B11" s="3"/>
      <c r="C11" s="19">
        <v>5320800</v>
      </c>
      <c r="D11" s="19"/>
      <c r="E11" s="20">
        <v>250000</v>
      </c>
      <c r="F11" s="21">
        <v>250000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115000</v>
      </c>
      <c r="Y11" s="21">
        <v>-115000</v>
      </c>
      <c r="Z11" s="6">
        <v>-100</v>
      </c>
      <c r="AA11" s="28">
        <v>250000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26269880</v>
      </c>
      <c r="D15" s="16">
        <f>SUM(D16:D18)</f>
        <v>0</v>
      </c>
      <c r="E15" s="17">
        <f t="shared" si="2"/>
        <v>5719200</v>
      </c>
      <c r="F15" s="18">
        <f t="shared" si="2"/>
        <v>5719200</v>
      </c>
      <c r="G15" s="18">
        <f t="shared" si="2"/>
        <v>0</v>
      </c>
      <c r="H15" s="18">
        <f t="shared" si="2"/>
        <v>40522</v>
      </c>
      <c r="I15" s="18">
        <f t="shared" si="2"/>
        <v>41852</v>
      </c>
      <c r="J15" s="18">
        <f t="shared" si="2"/>
        <v>82374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82374</v>
      </c>
      <c r="X15" s="18">
        <f t="shared" si="2"/>
        <v>2344200</v>
      </c>
      <c r="Y15" s="18">
        <f t="shared" si="2"/>
        <v>-2261826</v>
      </c>
      <c r="Z15" s="4">
        <f>+IF(X15&lt;&gt;0,+(Y15/X15)*100,0)</f>
        <v>-96.48605067826978</v>
      </c>
      <c r="AA15" s="30">
        <f>SUM(AA16:AA18)</f>
        <v>5719200</v>
      </c>
    </row>
    <row r="16" spans="1:27" ht="12.75">
      <c r="A16" s="5" t="s">
        <v>42</v>
      </c>
      <c r="B16" s="3"/>
      <c r="C16" s="19">
        <v>5913557</v>
      </c>
      <c r="D16" s="19"/>
      <c r="E16" s="20">
        <v>275000</v>
      </c>
      <c r="F16" s="21">
        <v>275000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>
        <v>275000</v>
      </c>
    </row>
    <row r="17" spans="1:27" ht="12.75">
      <c r="A17" s="5" t="s">
        <v>43</v>
      </c>
      <c r="B17" s="3"/>
      <c r="C17" s="19">
        <v>20356323</v>
      </c>
      <c r="D17" s="19"/>
      <c r="E17" s="20">
        <v>5444200</v>
      </c>
      <c r="F17" s="21">
        <v>5444200</v>
      </c>
      <c r="G17" s="21"/>
      <c r="H17" s="21">
        <v>40522</v>
      </c>
      <c r="I17" s="21">
        <v>41852</v>
      </c>
      <c r="J17" s="21">
        <v>82374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82374</v>
      </c>
      <c r="X17" s="21">
        <v>2344200</v>
      </c>
      <c r="Y17" s="21">
        <v>-2261826</v>
      </c>
      <c r="Z17" s="6">
        <v>-96.49</v>
      </c>
      <c r="AA17" s="28">
        <v>5444200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9353795</v>
      </c>
      <c r="D19" s="16">
        <f>SUM(D20:D23)</f>
        <v>0</v>
      </c>
      <c r="E19" s="17">
        <f t="shared" si="3"/>
        <v>42812650</v>
      </c>
      <c r="F19" s="18">
        <f t="shared" si="3"/>
        <v>42812650</v>
      </c>
      <c r="G19" s="18">
        <f t="shared" si="3"/>
        <v>0</v>
      </c>
      <c r="H19" s="18">
        <f t="shared" si="3"/>
        <v>1351960</v>
      </c>
      <c r="I19" s="18">
        <f t="shared" si="3"/>
        <v>1242356</v>
      </c>
      <c r="J19" s="18">
        <f t="shared" si="3"/>
        <v>2594316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2594316</v>
      </c>
      <c r="X19" s="18">
        <f t="shared" si="3"/>
        <v>2394000</v>
      </c>
      <c r="Y19" s="18">
        <f t="shared" si="3"/>
        <v>200316</v>
      </c>
      <c r="Z19" s="4">
        <f>+IF(X19&lt;&gt;0,+(Y19/X19)*100,0)</f>
        <v>8.367418546365915</v>
      </c>
      <c r="AA19" s="30">
        <f>SUM(AA20:AA23)</f>
        <v>42812650</v>
      </c>
    </row>
    <row r="20" spans="1:27" ht="12.75">
      <c r="A20" s="5" t="s">
        <v>46</v>
      </c>
      <c r="B20" s="3"/>
      <c r="C20" s="19">
        <v>3967499</v>
      </c>
      <c r="D20" s="19"/>
      <c r="E20" s="20">
        <v>3365000</v>
      </c>
      <c r="F20" s="21">
        <v>3365000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>
        <v>3365000</v>
      </c>
    </row>
    <row r="21" spans="1:27" ht="12.75">
      <c r="A21" s="5" t="s">
        <v>47</v>
      </c>
      <c r="B21" s="3"/>
      <c r="C21" s="19">
        <v>743898</v>
      </c>
      <c r="D21" s="19"/>
      <c r="E21" s="20">
        <v>18487000</v>
      </c>
      <c r="F21" s="21">
        <v>18487000</v>
      </c>
      <c r="G21" s="21"/>
      <c r="H21" s="21">
        <v>263950</v>
      </c>
      <c r="I21" s="21"/>
      <c r="J21" s="21">
        <v>263950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263950</v>
      </c>
      <c r="X21" s="21">
        <v>2344000</v>
      </c>
      <c r="Y21" s="21">
        <v>-2080050</v>
      </c>
      <c r="Z21" s="6">
        <v>-88.74</v>
      </c>
      <c r="AA21" s="28">
        <v>18487000</v>
      </c>
    </row>
    <row r="22" spans="1:27" ht="12.75">
      <c r="A22" s="5" t="s">
        <v>48</v>
      </c>
      <c r="B22" s="3"/>
      <c r="C22" s="22">
        <v>2795406</v>
      </c>
      <c r="D22" s="22"/>
      <c r="E22" s="23">
        <v>19410650</v>
      </c>
      <c r="F22" s="24">
        <v>19410650</v>
      </c>
      <c r="G22" s="24"/>
      <c r="H22" s="24">
        <v>1088010</v>
      </c>
      <c r="I22" s="24">
        <v>1242356</v>
      </c>
      <c r="J22" s="24">
        <v>2330366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2330366</v>
      </c>
      <c r="X22" s="24"/>
      <c r="Y22" s="24">
        <v>2330366</v>
      </c>
      <c r="Z22" s="7"/>
      <c r="AA22" s="29">
        <v>19410650</v>
      </c>
    </row>
    <row r="23" spans="1:27" ht="12.75">
      <c r="A23" s="5" t="s">
        <v>49</v>
      </c>
      <c r="B23" s="3"/>
      <c r="C23" s="19">
        <v>1846992</v>
      </c>
      <c r="D23" s="19"/>
      <c r="E23" s="20">
        <v>1550000</v>
      </c>
      <c r="F23" s="21">
        <v>1550000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50000</v>
      </c>
      <c r="Y23" s="21">
        <v>-50000</v>
      </c>
      <c r="Z23" s="6">
        <v>-100</v>
      </c>
      <c r="AA23" s="28">
        <v>1550000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44252984</v>
      </c>
      <c r="D25" s="51">
        <f>+D5+D9+D15+D19+D24</f>
        <v>0</v>
      </c>
      <c r="E25" s="52">
        <f t="shared" si="4"/>
        <v>50560750</v>
      </c>
      <c r="F25" s="53">
        <f t="shared" si="4"/>
        <v>50560750</v>
      </c>
      <c r="G25" s="53">
        <f t="shared" si="4"/>
        <v>0</v>
      </c>
      <c r="H25" s="53">
        <f t="shared" si="4"/>
        <v>1416501</v>
      </c>
      <c r="I25" s="53">
        <f t="shared" si="4"/>
        <v>1406771</v>
      </c>
      <c r="J25" s="53">
        <f t="shared" si="4"/>
        <v>2823272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2823272</v>
      </c>
      <c r="X25" s="53">
        <f t="shared" si="4"/>
        <v>4882100</v>
      </c>
      <c r="Y25" s="53">
        <f t="shared" si="4"/>
        <v>-2058828</v>
      </c>
      <c r="Z25" s="54">
        <f>+IF(X25&lt;&gt;0,+(Y25/X25)*100,0)</f>
        <v>-42.17095102517359</v>
      </c>
      <c r="AA25" s="55">
        <f>+AA5+AA9+AA15+AA19+AA24</f>
        <v>50560750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23838846</v>
      </c>
      <c r="D28" s="19"/>
      <c r="E28" s="20">
        <v>45892000</v>
      </c>
      <c r="F28" s="21">
        <v>45892000</v>
      </c>
      <c r="G28" s="21"/>
      <c r="H28" s="21">
        <v>1361577</v>
      </c>
      <c r="I28" s="21">
        <v>1284208</v>
      </c>
      <c r="J28" s="21">
        <v>2645785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2645785</v>
      </c>
      <c r="X28" s="21">
        <v>4688000</v>
      </c>
      <c r="Y28" s="21">
        <v>-2042215</v>
      </c>
      <c r="Z28" s="6">
        <v>-43.56</v>
      </c>
      <c r="AA28" s="19">
        <v>45892000</v>
      </c>
    </row>
    <row r="29" spans="1:27" ht="12.75">
      <c r="A29" s="57" t="s">
        <v>55</v>
      </c>
      <c r="B29" s="3"/>
      <c r="C29" s="19">
        <v>14207970</v>
      </c>
      <c r="D29" s="19"/>
      <c r="E29" s="20">
        <v>19000</v>
      </c>
      <c r="F29" s="21">
        <v>19000</v>
      </c>
      <c r="G29" s="21"/>
      <c r="H29" s="21"/>
      <c r="I29" s="21">
        <v>8635</v>
      </c>
      <c r="J29" s="21">
        <v>8635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8635</v>
      </c>
      <c r="X29" s="21">
        <v>18500</v>
      </c>
      <c r="Y29" s="21">
        <v>-9865</v>
      </c>
      <c r="Z29" s="6">
        <v>-53.32</v>
      </c>
      <c r="AA29" s="28">
        <v>19000</v>
      </c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38046816</v>
      </c>
      <c r="D32" s="25">
        <f>SUM(D28:D31)</f>
        <v>0</v>
      </c>
      <c r="E32" s="26">
        <f t="shared" si="5"/>
        <v>45911000</v>
      </c>
      <c r="F32" s="27">
        <f t="shared" si="5"/>
        <v>45911000</v>
      </c>
      <c r="G32" s="27">
        <f t="shared" si="5"/>
        <v>0</v>
      </c>
      <c r="H32" s="27">
        <f t="shared" si="5"/>
        <v>1361577</v>
      </c>
      <c r="I32" s="27">
        <f t="shared" si="5"/>
        <v>1292843</v>
      </c>
      <c r="J32" s="27">
        <f t="shared" si="5"/>
        <v>2654420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2654420</v>
      </c>
      <c r="X32" s="27">
        <f t="shared" si="5"/>
        <v>4706500</v>
      </c>
      <c r="Y32" s="27">
        <f t="shared" si="5"/>
        <v>-2052080</v>
      </c>
      <c r="Z32" s="13">
        <f>+IF(X32&lt;&gt;0,+(Y32/X32)*100,0)</f>
        <v>-43.600977371719964</v>
      </c>
      <c r="AA32" s="31">
        <f>SUM(AA28:AA31)</f>
        <v>45911000</v>
      </c>
    </row>
    <row r="33" spans="1:27" ht="12.75">
      <c r="A33" s="60" t="s">
        <v>59</v>
      </c>
      <c r="B33" s="3" t="s">
        <v>60</v>
      </c>
      <c r="C33" s="19">
        <v>479067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>
        <v>809360</v>
      </c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>
        <v>4917741</v>
      </c>
      <c r="D35" s="19"/>
      <c r="E35" s="20">
        <v>4649750</v>
      </c>
      <c r="F35" s="21">
        <v>4649750</v>
      </c>
      <c r="G35" s="21"/>
      <c r="H35" s="21">
        <v>54924</v>
      </c>
      <c r="I35" s="21">
        <v>113928</v>
      </c>
      <c r="J35" s="21">
        <v>168852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168852</v>
      </c>
      <c r="X35" s="21">
        <v>175000</v>
      </c>
      <c r="Y35" s="21">
        <v>-6148</v>
      </c>
      <c r="Z35" s="6">
        <v>-3.51</v>
      </c>
      <c r="AA35" s="28">
        <v>4649750</v>
      </c>
    </row>
    <row r="36" spans="1:27" ht="12.75">
      <c r="A36" s="61" t="s">
        <v>64</v>
      </c>
      <c r="B36" s="10"/>
      <c r="C36" s="62">
        <f aca="true" t="shared" si="6" ref="C36:Y36">SUM(C32:C35)</f>
        <v>44252984</v>
      </c>
      <c r="D36" s="62">
        <f>SUM(D32:D35)</f>
        <v>0</v>
      </c>
      <c r="E36" s="63">
        <f t="shared" si="6"/>
        <v>50560750</v>
      </c>
      <c r="F36" s="64">
        <f t="shared" si="6"/>
        <v>50560750</v>
      </c>
      <c r="G36" s="64">
        <f t="shared" si="6"/>
        <v>0</v>
      </c>
      <c r="H36" s="64">
        <f t="shared" si="6"/>
        <v>1416501</v>
      </c>
      <c r="I36" s="64">
        <f t="shared" si="6"/>
        <v>1406771</v>
      </c>
      <c r="J36" s="64">
        <f t="shared" si="6"/>
        <v>2823272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2823272</v>
      </c>
      <c r="X36" s="64">
        <f t="shared" si="6"/>
        <v>4881500</v>
      </c>
      <c r="Y36" s="64">
        <f t="shared" si="6"/>
        <v>-2058228</v>
      </c>
      <c r="Z36" s="65">
        <f>+IF(X36&lt;&gt;0,+(Y36/X36)*100,0)</f>
        <v>-42.16384308102018</v>
      </c>
      <c r="AA36" s="66">
        <f>SUM(AA32:AA35)</f>
        <v>50560750</v>
      </c>
    </row>
    <row r="37" spans="1:27" ht="12.75">
      <c r="A37" s="14" t="s">
        <v>96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93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724070</v>
      </c>
      <c r="D5" s="16">
        <f>SUM(D6:D8)</f>
        <v>0</v>
      </c>
      <c r="E5" s="17">
        <f t="shared" si="0"/>
        <v>230000</v>
      </c>
      <c r="F5" s="18">
        <f t="shared" si="0"/>
        <v>230000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57501</v>
      </c>
      <c r="Y5" s="18">
        <f t="shared" si="0"/>
        <v>-57501</v>
      </c>
      <c r="Z5" s="4">
        <f>+IF(X5&lt;&gt;0,+(Y5/X5)*100,0)</f>
        <v>-100</v>
      </c>
      <c r="AA5" s="16">
        <f>SUM(AA6:AA8)</f>
        <v>230000</v>
      </c>
    </row>
    <row r="6" spans="1:27" ht="12.75">
      <c r="A6" s="5" t="s">
        <v>32</v>
      </c>
      <c r="B6" s="3"/>
      <c r="C6" s="19">
        <v>724070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>
        <v>230000</v>
      </c>
      <c r="F8" s="21">
        <v>230000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57501</v>
      </c>
      <c r="Y8" s="21">
        <v>-57501</v>
      </c>
      <c r="Z8" s="6">
        <v>-100</v>
      </c>
      <c r="AA8" s="28">
        <v>230000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724070</v>
      </c>
      <c r="D25" s="51">
        <f>+D5+D9+D15+D19+D24</f>
        <v>0</v>
      </c>
      <c r="E25" s="52">
        <f t="shared" si="4"/>
        <v>230000</v>
      </c>
      <c r="F25" s="53">
        <f t="shared" si="4"/>
        <v>230000</v>
      </c>
      <c r="G25" s="53">
        <f t="shared" si="4"/>
        <v>0</v>
      </c>
      <c r="H25" s="53">
        <f t="shared" si="4"/>
        <v>0</v>
      </c>
      <c r="I25" s="53">
        <f t="shared" si="4"/>
        <v>0</v>
      </c>
      <c r="J25" s="53">
        <f t="shared" si="4"/>
        <v>0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0</v>
      </c>
      <c r="X25" s="53">
        <f t="shared" si="4"/>
        <v>57501</v>
      </c>
      <c r="Y25" s="53">
        <f t="shared" si="4"/>
        <v>-57501</v>
      </c>
      <c r="Z25" s="54">
        <f>+IF(X25&lt;&gt;0,+(Y25/X25)*100,0)</f>
        <v>-100</v>
      </c>
      <c r="AA25" s="55">
        <f>+AA5+AA9+AA15+AA19+AA24</f>
        <v>230000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/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0</v>
      </c>
    </row>
    <row r="33" spans="1:27" ht="12.75">
      <c r="A33" s="60" t="s">
        <v>59</v>
      </c>
      <c r="B33" s="3" t="s">
        <v>60</v>
      </c>
      <c r="C33" s="19">
        <v>724070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>
        <v>230000</v>
      </c>
      <c r="F35" s="21">
        <v>230000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57501</v>
      </c>
      <c r="Y35" s="21">
        <v>-57501</v>
      </c>
      <c r="Z35" s="6">
        <v>-100</v>
      </c>
      <c r="AA35" s="28">
        <v>230000</v>
      </c>
    </row>
    <row r="36" spans="1:27" ht="12.75">
      <c r="A36" s="61" t="s">
        <v>64</v>
      </c>
      <c r="B36" s="10"/>
      <c r="C36" s="62">
        <f aca="true" t="shared" si="6" ref="C36:Y36">SUM(C32:C35)</f>
        <v>724070</v>
      </c>
      <c r="D36" s="62">
        <f>SUM(D32:D35)</f>
        <v>0</v>
      </c>
      <c r="E36" s="63">
        <f t="shared" si="6"/>
        <v>230000</v>
      </c>
      <c r="F36" s="64">
        <f t="shared" si="6"/>
        <v>230000</v>
      </c>
      <c r="G36" s="64">
        <f t="shared" si="6"/>
        <v>0</v>
      </c>
      <c r="H36" s="64">
        <f t="shared" si="6"/>
        <v>0</v>
      </c>
      <c r="I36" s="64">
        <f t="shared" si="6"/>
        <v>0</v>
      </c>
      <c r="J36" s="64">
        <f t="shared" si="6"/>
        <v>0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0</v>
      </c>
      <c r="X36" s="64">
        <f t="shared" si="6"/>
        <v>57501</v>
      </c>
      <c r="Y36" s="64">
        <f t="shared" si="6"/>
        <v>-57501</v>
      </c>
      <c r="Z36" s="65">
        <f>+IF(X36&lt;&gt;0,+(Y36/X36)*100,0)</f>
        <v>-100</v>
      </c>
      <c r="AA36" s="66">
        <f>SUM(AA32:AA35)</f>
        <v>230000</v>
      </c>
    </row>
    <row r="37" spans="1:27" ht="12.75">
      <c r="A37" s="14" t="s">
        <v>96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94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95</v>
      </c>
      <c r="B2" s="1" t="s">
        <v>100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694744788</v>
      </c>
      <c r="D5" s="16">
        <f>SUM(D6:D8)</f>
        <v>0</v>
      </c>
      <c r="E5" s="17">
        <f t="shared" si="0"/>
        <v>767653032</v>
      </c>
      <c r="F5" s="18">
        <f t="shared" si="0"/>
        <v>831177492</v>
      </c>
      <c r="G5" s="18">
        <f t="shared" si="0"/>
        <v>7204048</v>
      </c>
      <c r="H5" s="18">
        <f t="shared" si="0"/>
        <v>18810811</v>
      </c>
      <c r="I5" s="18">
        <f t="shared" si="0"/>
        <v>35255115</v>
      </c>
      <c r="J5" s="18">
        <f t="shared" si="0"/>
        <v>61269974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61269974</v>
      </c>
      <c r="X5" s="18">
        <f t="shared" si="0"/>
        <v>79110672</v>
      </c>
      <c r="Y5" s="18">
        <f t="shared" si="0"/>
        <v>-17840698</v>
      </c>
      <c r="Z5" s="4">
        <f>+IF(X5&lt;&gt;0,+(Y5/X5)*100,0)</f>
        <v>-22.551569275002493</v>
      </c>
      <c r="AA5" s="16">
        <f>SUM(AA6:AA8)</f>
        <v>831177492</v>
      </c>
    </row>
    <row r="6" spans="1:27" ht="12.75">
      <c r="A6" s="5" t="s">
        <v>32</v>
      </c>
      <c r="B6" s="3"/>
      <c r="C6" s="19">
        <v>90028370</v>
      </c>
      <c r="D6" s="19"/>
      <c r="E6" s="20">
        <v>69563789</v>
      </c>
      <c r="F6" s="21">
        <v>79171632</v>
      </c>
      <c r="G6" s="21">
        <v>1495260</v>
      </c>
      <c r="H6" s="21">
        <v>2478886</v>
      </c>
      <c r="I6" s="21">
        <v>5374854</v>
      </c>
      <c r="J6" s="21">
        <v>9349000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9349000</v>
      </c>
      <c r="X6" s="21">
        <v>8497725</v>
      </c>
      <c r="Y6" s="21">
        <v>851275</v>
      </c>
      <c r="Z6" s="6">
        <v>10.02</v>
      </c>
      <c r="AA6" s="28">
        <v>79171632</v>
      </c>
    </row>
    <row r="7" spans="1:27" ht="12.75">
      <c r="A7" s="5" t="s">
        <v>33</v>
      </c>
      <c r="B7" s="3"/>
      <c r="C7" s="22">
        <v>24298836</v>
      </c>
      <c r="D7" s="22"/>
      <c r="E7" s="23">
        <v>25182992</v>
      </c>
      <c r="F7" s="24">
        <v>25644012</v>
      </c>
      <c r="G7" s="24">
        <v>277763</v>
      </c>
      <c r="H7" s="24">
        <v>852287</v>
      </c>
      <c r="I7" s="24">
        <v>1587576</v>
      </c>
      <c r="J7" s="24">
        <v>2717626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2717626</v>
      </c>
      <c r="X7" s="24">
        <v>3137146</v>
      </c>
      <c r="Y7" s="24">
        <v>-419520</v>
      </c>
      <c r="Z7" s="7">
        <v>-13.37</v>
      </c>
      <c r="AA7" s="29">
        <v>25644012</v>
      </c>
    </row>
    <row r="8" spans="1:27" ht="12.75">
      <c r="A8" s="5" t="s">
        <v>34</v>
      </c>
      <c r="B8" s="3"/>
      <c r="C8" s="19">
        <v>580417582</v>
      </c>
      <c r="D8" s="19"/>
      <c r="E8" s="20">
        <v>672906251</v>
      </c>
      <c r="F8" s="21">
        <v>726361848</v>
      </c>
      <c r="G8" s="21">
        <v>5431025</v>
      </c>
      <c r="H8" s="21">
        <v>15479638</v>
      </c>
      <c r="I8" s="21">
        <v>28292685</v>
      </c>
      <c r="J8" s="21">
        <v>49203348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49203348</v>
      </c>
      <c r="X8" s="21">
        <v>67475801</v>
      </c>
      <c r="Y8" s="21">
        <v>-18272453</v>
      </c>
      <c r="Z8" s="6">
        <v>-27.08</v>
      </c>
      <c r="AA8" s="28">
        <v>726361848</v>
      </c>
    </row>
    <row r="9" spans="1:27" ht="12.75">
      <c r="A9" s="2" t="s">
        <v>35</v>
      </c>
      <c r="B9" s="3"/>
      <c r="C9" s="16">
        <f aca="true" t="shared" si="1" ref="C9:Y9">SUM(C10:C14)</f>
        <v>1065444382</v>
      </c>
      <c r="D9" s="16">
        <f>SUM(D10:D14)</f>
        <v>0</v>
      </c>
      <c r="E9" s="17">
        <f t="shared" si="1"/>
        <v>1324764274</v>
      </c>
      <c r="F9" s="18">
        <f t="shared" si="1"/>
        <v>1456011489</v>
      </c>
      <c r="G9" s="18">
        <f t="shared" si="1"/>
        <v>24167039</v>
      </c>
      <c r="H9" s="18">
        <f t="shared" si="1"/>
        <v>49040874</v>
      </c>
      <c r="I9" s="18">
        <f t="shared" si="1"/>
        <v>61752562</v>
      </c>
      <c r="J9" s="18">
        <f t="shared" si="1"/>
        <v>134960475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134960475</v>
      </c>
      <c r="X9" s="18">
        <f t="shared" si="1"/>
        <v>113932969</v>
      </c>
      <c r="Y9" s="18">
        <f t="shared" si="1"/>
        <v>21027506</v>
      </c>
      <c r="Z9" s="4">
        <f>+IF(X9&lt;&gt;0,+(Y9/X9)*100,0)</f>
        <v>18.456032687079365</v>
      </c>
      <c r="AA9" s="30">
        <f>SUM(AA10:AA14)</f>
        <v>1456011489</v>
      </c>
    </row>
    <row r="10" spans="1:27" ht="12.75">
      <c r="A10" s="5" t="s">
        <v>36</v>
      </c>
      <c r="B10" s="3"/>
      <c r="C10" s="19">
        <v>123367770</v>
      </c>
      <c r="D10" s="19"/>
      <c r="E10" s="20">
        <v>137137431</v>
      </c>
      <c r="F10" s="21">
        <v>167559206</v>
      </c>
      <c r="G10" s="21">
        <v>714943</v>
      </c>
      <c r="H10" s="21">
        <v>3864993</v>
      </c>
      <c r="I10" s="21">
        <v>8177295</v>
      </c>
      <c r="J10" s="21">
        <v>12757231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12757231</v>
      </c>
      <c r="X10" s="21">
        <v>15426862</v>
      </c>
      <c r="Y10" s="21">
        <v>-2669631</v>
      </c>
      <c r="Z10" s="6">
        <v>-17.31</v>
      </c>
      <c r="AA10" s="28">
        <v>167559206</v>
      </c>
    </row>
    <row r="11" spans="1:27" ht="12.75">
      <c r="A11" s="5" t="s">
        <v>37</v>
      </c>
      <c r="B11" s="3"/>
      <c r="C11" s="19">
        <v>228901176</v>
      </c>
      <c r="D11" s="19"/>
      <c r="E11" s="20">
        <v>279228416</v>
      </c>
      <c r="F11" s="21">
        <v>300915782</v>
      </c>
      <c r="G11" s="21">
        <v>2300765</v>
      </c>
      <c r="H11" s="21">
        <v>10459075</v>
      </c>
      <c r="I11" s="21">
        <v>11337014</v>
      </c>
      <c r="J11" s="21">
        <v>24096854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24096854</v>
      </c>
      <c r="X11" s="21">
        <v>33154377</v>
      </c>
      <c r="Y11" s="21">
        <v>-9057523</v>
      </c>
      <c r="Z11" s="6">
        <v>-27.32</v>
      </c>
      <c r="AA11" s="28">
        <v>300915782</v>
      </c>
    </row>
    <row r="12" spans="1:27" ht="12.75">
      <c r="A12" s="5" t="s">
        <v>38</v>
      </c>
      <c r="B12" s="3"/>
      <c r="C12" s="19">
        <v>208800736</v>
      </c>
      <c r="D12" s="19"/>
      <c r="E12" s="20">
        <v>245197105</v>
      </c>
      <c r="F12" s="21">
        <v>263655541</v>
      </c>
      <c r="G12" s="21">
        <v>1317634</v>
      </c>
      <c r="H12" s="21">
        <v>12206687</v>
      </c>
      <c r="I12" s="21">
        <v>18296278</v>
      </c>
      <c r="J12" s="21">
        <v>31820599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31820599</v>
      </c>
      <c r="X12" s="21">
        <v>20237089</v>
      </c>
      <c r="Y12" s="21">
        <v>11583510</v>
      </c>
      <c r="Z12" s="6">
        <v>57.24</v>
      </c>
      <c r="AA12" s="28">
        <v>263655541</v>
      </c>
    </row>
    <row r="13" spans="1:27" ht="12.75">
      <c r="A13" s="5" t="s">
        <v>39</v>
      </c>
      <c r="B13" s="3"/>
      <c r="C13" s="19">
        <v>484712210</v>
      </c>
      <c r="D13" s="19"/>
      <c r="E13" s="20">
        <v>629469012</v>
      </c>
      <c r="F13" s="21">
        <v>686621668</v>
      </c>
      <c r="G13" s="21">
        <v>19836574</v>
      </c>
      <c r="H13" s="21">
        <v>22218441</v>
      </c>
      <c r="I13" s="21">
        <v>22723527</v>
      </c>
      <c r="J13" s="21">
        <v>64778542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64778542</v>
      </c>
      <c r="X13" s="21">
        <v>45060145</v>
      </c>
      <c r="Y13" s="21">
        <v>19718397</v>
      </c>
      <c r="Z13" s="6">
        <v>43.76</v>
      </c>
      <c r="AA13" s="28">
        <v>686621668</v>
      </c>
    </row>
    <row r="14" spans="1:27" ht="12.75">
      <c r="A14" s="5" t="s">
        <v>40</v>
      </c>
      <c r="B14" s="3"/>
      <c r="C14" s="22">
        <v>19662490</v>
      </c>
      <c r="D14" s="22"/>
      <c r="E14" s="23">
        <v>33732310</v>
      </c>
      <c r="F14" s="24">
        <v>37259292</v>
      </c>
      <c r="G14" s="24">
        <v>-2877</v>
      </c>
      <c r="H14" s="24">
        <v>291678</v>
      </c>
      <c r="I14" s="24">
        <v>1218448</v>
      </c>
      <c r="J14" s="24">
        <v>1507249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>
        <v>1507249</v>
      </c>
      <c r="X14" s="24">
        <v>54496</v>
      </c>
      <c r="Y14" s="24">
        <v>1452753</v>
      </c>
      <c r="Z14" s="7">
        <v>2665.8</v>
      </c>
      <c r="AA14" s="29">
        <v>37259292</v>
      </c>
    </row>
    <row r="15" spans="1:27" ht="12.75">
      <c r="A15" s="2" t="s">
        <v>41</v>
      </c>
      <c r="B15" s="8"/>
      <c r="C15" s="16">
        <f aca="true" t="shared" si="2" ref="C15:Y15">SUM(C16:C18)</f>
        <v>2004911541</v>
      </c>
      <c r="D15" s="16">
        <f>SUM(D16:D18)</f>
        <v>0</v>
      </c>
      <c r="E15" s="17">
        <f t="shared" si="2"/>
        <v>2070643401</v>
      </c>
      <c r="F15" s="18">
        <f t="shared" si="2"/>
        <v>2191269954</v>
      </c>
      <c r="G15" s="18">
        <f t="shared" si="2"/>
        <v>4499536</v>
      </c>
      <c r="H15" s="18">
        <f t="shared" si="2"/>
        <v>130902203</v>
      </c>
      <c r="I15" s="18">
        <f t="shared" si="2"/>
        <v>183777449</v>
      </c>
      <c r="J15" s="18">
        <f t="shared" si="2"/>
        <v>319179188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319179188</v>
      </c>
      <c r="X15" s="18">
        <f t="shared" si="2"/>
        <v>294274137</v>
      </c>
      <c r="Y15" s="18">
        <f t="shared" si="2"/>
        <v>24905051</v>
      </c>
      <c r="Z15" s="4">
        <f>+IF(X15&lt;&gt;0,+(Y15/X15)*100,0)</f>
        <v>8.463214353084654</v>
      </c>
      <c r="AA15" s="30">
        <f>SUM(AA16:AA18)</f>
        <v>2191269954</v>
      </c>
    </row>
    <row r="16" spans="1:27" ht="12.75">
      <c r="A16" s="5" t="s">
        <v>42</v>
      </c>
      <c r="B16" s="3"/>
      <c r="C16" s="19">
        <v>78048197</v>
      </c>
      <c r="D16" s="19"/>
      <c r="E16" s="20">
        <v>88601115</v>
      </c>
      <c r="F16" s="21">
        <v>90071146</v>
      </c>
      <c r="G16" s="21">
        <v>567324</v>
      </c>
      <c r="H16" s="21">
        <v>2690434</v>
      </c>
      <c r="I16" s="21">
        <v>4186227</v>
      </c>
      <c r="J16" s="21">
        <v>7443985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7443985</v>
      </c>
      <c r="X16" s="21">
        <v>17839247</v>
      </c>
      <c r="Y16" s="21">
        <v>-10395262</v>
      </c>
      <c r="Z16" s="6">
        <v>-58.27</v>
      </c>
      <c r="AA16" s="28">
        <v>90071146</v>
      </c>
    </row>
    <row r="17" spans="1:27" ht="12.75">
      <c r="A17" s="5" t="s">
        <v>43</v>
      </c>
      <c r="B17" s="3"/>
      <c r="C17" s="19">
        <v>1907721176</v>
      </c>
      <c r="D17" s="19"/>
      <c r="E17" s="20">
        <v>1962643169</v>
      </c>
      <c r="F17" s="21">
        <v>2081495580</v>
      </c>
      <c r="G17" s="21">
        <v>3917212</v>
      </c>
      <c r="H17" s="21">
        <v>128124321</v>
      </c>
      <c r="I17" s="21">
        <v>179365437</v>
      </c>
      <c r="J17" s="21">
        <v>311406970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311406970</v>
      </c>
      <c r="X17" s="21">
        <v>275771229</v>
      </c>
      <c r="Y17" s="21">
        <v>35635741</v>
      </c>
      <c r="Z17" s="6">
        <v>12.92</v>
      </c>
      <c r="AA17" s="28">
        <v>2081495580</v>
      </c>
    </row>
    <row r="18" spans="1:27" ht="12.75">
      <c r="A18" s="5" t="s">
        <v>44</v>
      </c>
      <c r="B18" s="3"/>
      <c r="C18" s="19">
        <v>19142168</v>
      </c>
      <c r="D18" s="19"/>
      <c r="E18" s="20">
        <v>19399117</v>
      </c>
      <c r="F18" s="21">
        <v>19703228</v>
      </c>
      <c r="G18" s="21">
        <v>15000</v>
      </c>
      <c r="H18" s="21">
        <v>87448</v>
      </c>
      <c r="I18" s="21">
        <v>225785</v>
      </c>
      <c r="J18" s="21">
        <v>328233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>
        <v>328233</v>
      </c>
      <c r="X18" s="21">
        <v>663661</v>
      </c>
      <c r="Y18" s="21">
        <v>-335428</v>
      </c>
      <c r="Z18" s="6">
        <v>-50.54</v>
      </c>
      <c r="AA18" s="28">
        <v>19703228</v>
      </c>
    </row>
    <row r="19" spans="1:27" ht="12.75">
      <c r="A19" s="2" t="s">
        <v>45</v>
      </c>
      <c r="B19" s="8"/>
      <c r="C19" s="16">
        <f aca="true" t="shared" si="3" ref="C19:Y19">SUM(C20:C23)</f>
        <v>3493903716</v>
      </c>
      <c r="D19" s="16">
        <f>SUM(D20:D23)</f>
        <v>0</v>
      </c>
      <c r="E19" s="17">
        <f t="shared" si="3"/>
        <v>5217668839</v>
      </c>
      <c r="F19" s="18">
        <f t="shared" si="3"/>
        <v>5501282973</v>
      </c>
      <c r="G19" s="18">
        <f t="shared" si="3"/>
        <v>76657374</v>
      </c>
      <c r="H19" s="18">
        <f t="shared" si="3"/>
        <v>192316990</v>
      </c>
      <c r="I19" s="18">
        <f t="shared" si="3"/>
        <v>278463921</v>
      </c>
      <c r="J19" s="18">
        <f t="shared" si="3"/>
        <v>547438285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547438285</v>
      </c>
      <c r="X19" s="18">
        <f t="shared" si="3"/>
        <v>597654449</v>
      </c>
      <c r="Y19" s="18">
        <f t="shared" si="3"/>
        <v>-50216164</v>
      </c>
      <c r="Z19" s="4">
        <f>+IF(X19&lt;&gt;0,+(Y19/X19)*100,0)</f>
        <v>-8.402207008418003</v>
      </c>
      <c r="AA19" s="30">
        <f>SUM(AA20:AA23)</f>
        <v>5501282973</v>
      </c>
    </row>
    <row r="20" spans="1:27" ht="12.75">
      <c r="A20" s="5" t="s">
        <v>46</v>
      </c>
      <c r="B20" s="3"/>
      <c r="C20" s="19">
        <v>1250757356</v>
      </c>
      <c r="D20" s="19"/>
      <c r="E20" s="20">
        <v>1963168620</v>
      </c>
      <c r="F20" s="21">
        <v>2033798386</v>
      </c>
      <c r="G20" s="21">
        <v>29444892</v>
      </c>
      <c r="H20" s="21">
        <v>68291523</v>
      </c>
      <c r="I20" s="21">
        <v>85065778</v>
      </c>
      <c r="J20" s="21">
        <v>182802193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182802193</v>
      </c>
      <c r="X20" s="21">
        <v>246264846</v>
      </c>
      <c r="Y20" s="21">
        <v>-63462653</v>
      </c>
      <c r="Z20" s="6">
        <v>-25.77</v>
      </c>
      <c r="AA20" s="28">
        <v>2033798386</v>
      </c>
    </row>
    <row r="21" spans="1:27" ht="12.75">
      <c r="A21" s="5" t="s">
        <v>47</v>
      </c>
      <c r="B21" s="3"/>
      <c r="C21" s="19">
        <v>969261598</v>
      </c>
      <c r="D21" s="19"/>
      <c r="E21" s="20">
        <v>1372278711</v>
      </c>
      <c r="F21" s="21">
        <v>1433279196</v>
      </c>
      <c r="G21" s="21">
        <v>21606008</v>
      </c>
      <c r="H21" s="21">
        <v>63954539</v>
      </c>
      <c r="I21" s="21">
        <v>74677360</v>
      </c>
      <c r="J21" s="21">
        <v>160237907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160237907</v>
      </c>
      <c r="X21" s="21">
        <v>129580131</v>
      </c>
      <c r="Y21" s="21">
        <v>30657776</v>
      </c>
      <c r="Z21" s="6">
        <v>23.66</v>
      </c>
      <c r="AA21" s="28">
        <v>1433279196</v>
      </c>
    </row>
    <row r="22" spans="1:27" ht="12.75">
      <c r="A22" s="5" t="s">
        <v>48</v>
      </c>
      <c r="B22" s="3"/>
      <c r="C22" s="22">
        <v>969411668</v>
      </c>
      <c r="D22" s="22"/>
      <c r="E22" s="23">
        <v>1565610004</v>
      </c>
      <c r="F22" s="24">
        <v>1702130860</v>
      </c>
      <c r="G22" s="24">
        <v>24091485</v>
      </c>
      <c r="H22" s="24">
        <v>55083574</v>
      </c>
      <c r="I22" s="24">
        <v>102172987</v>
      </c>
      <c r="J22" s="24">
        <v>181348046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181348046</v>
      </c>
      <c r="X22" s="24">
        <v>186329483</v>
      </c>
      <c r="Y22" s="24">
        <v>-4981437</v>
      </c>
      <c r="Z22" s="7">
        <v>-2.67</v>
      </c>
      <c r="AA22" s="29">
        <v>1702130860</v>
      </c>
    </row>
    <row r="23" spans="1:27" ht="12.75">
      <c r="A23" s="5" t="s">
        <v>49</v>
      </c>
      <c r="B23" s="3"/>
      <c r="C23" s="19">
        <v>304473094</v>
      </c>
      <c r="D23" s="19"/>
      <c r="E23" s="20">
        <v>316611504</v>
      </c>
      <c r="F23" s="21">
        <v>332074531</v>
      </c>
      <c r="G23" s="21">
        <v>1514989</v>
      </c>
      <c r="H23" s="21">
        <v>4987354</v>
      </c>
      <c r="I23" s="21">
        <v>16547796</v>
      </c>
      <c r="J23" s="21">
        <v>23050139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23050139</v>
      </c>
      <c r="X23" s="21">
        <v>35479989</v>
      </c>
      <c r="Y23" s="21">
        <v>-12429850</v>
      </c>
      <c r="Z23" s="6">
        <v>-35.03</v>
      </c>
      <c r="AA23" s="28">
        <v>332074531</v>
      </c>
    </row>
    <row r="24" spans="1:27" ht="12.75">
      <c r="A24" s="2" t="s">
        <v>50</v>
      </c>
      <c r="B24" s="8"/>
      <c r="C24" s="16">
        <v>382591876</v>
      </c>
      <c r="D24" s="16"/>
      <c r="E24" s="17">
        <v>277219639</v>
      </c>
      <c r="F24" s="18">
        <v>277119639</v>
      </c>
      <c r="G24" s="18">
        <v>439161</v>
      </c>
      <c r="H24" s="18">
        <v>29449357</v>
      </c>
      <c r="I24" s="18">
        <v>47350746</v>
      </c>
      <c r="J24" s="18">
        <v>77239264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>
        <v>77239264</v>
      </c>
      <c r="X24" s="18">
        <v>147590942</v>
      </c>
      <c r="Y24" s="18">
        <v>-70351678</v>
      </c>
      <c r="Z24" s="4">
        <v>-47.67</v>
      </c>
      <c r="AA24" s="30">
        <v>277119639</v>
      </c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7641596303</v>
      </c>
      <c r="D25" s="51">
        <f>+D5+D9+D15+D19+D24</f>
        <v>0</v>
      </c>
      <c r="E25" s="52">
        <f t="shared" si="4"/>
        <v>9657949185</v>
      </c>
      <c r="F25" s="53">
        <f t="shared" si="4"/>
        <v>10256861547</v>
      </c>
      <c r="G25" s="53">
        <f t="shared" si="4"/>
        <v>112967158</v>
      </c>
      <c r="H25" s="53">
        <f t="shared" si="4"/>
        <v>420520235</v>
      </c>
      <c r="I25" s="53">
        <f t="shared" si="4"/>
        <v>606599793</v>
      </c>
      <c r="J25" s="53">
        <f t="shared" si="4"/>
        <v>1140087186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1140087186</v>
      </c>
      <c r="X25" s="53">
        <f t="shared" si="4"/>
        <v>1232563169</v>
      </c>
      <c r="Y25" s="53">
        <f t="shared" si="4"/>
        <v>-92475983</v>
      </c>
      <c r="Z25" s="54">
        <f>+IF(X25&lt;&gt;0,+(Y25/X25)*100,0)</f>
        <v>-7.502737817083029</v>
      </c>
      <c r="AA25" s="55">
        <f>+AA5+AA9+AA15+AA19+AA24</f>
        <v>10256861547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2553306776</v>
      </c>
      <c r="D28" s="19"/>
      <c r="E28" s="20">
        <v>2931784421</v>
      </c>
      <c r="F28" s="21">
        <v>2973933460</v>
      </c>
      <c r="G28" s="21">
        <v>17698578</v>
      </c>
      <c r="H28" s="21">
        <v>156783051</v>
      </c>
      <c r="I28" s="21">
        <v>247766700</v>
      </c>
      <c r="J28" s="21">
        <v>422248329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422248329</v>
      </c>
      <c r="X28" s="21">
        <v>350843112</v>
      </c>
      <c r="Y28" s="21">
        <v>71405217</v>
      </c>
      <c r="Z28" s="6">
        <v>20.35</v>
      </c>
      <c r="AA28" s="19">
        <v>2973933460</v>
      </c>
    </row>
    <row r="29" spans="1:27" ht="12.75">
      <c r="A29" s="57" t="s">
        <v>55</v>
      </c>
      <c r="B29" s="3"/>
      <c r="C29" s="19">
        <v>426363363</v>
      </c>
      <c r="D29" s="19"/>
      <c r="E29" s="20">
        <v>352335701</v>
      </c>
      <c r="F29" s="21">
        <v>422010990</v>
      </c>
      <c r="G29" s="21">
        <v>11962505</v>
      </c>
      <c r="H29" s="21">
        <v>16190940</v>
      </c>
      <c r="I29" s="21">
        <v>34843523</v>
      </c>
      <c r="J29" s="21">
        <v>62996968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62996968</v>
      </c>
      <c r="X29" s="21">
        <v>33065174</v>
      </c>
      <c r="Y29" s="21">
        <v>29931794</v>
      </c>
      <c r="Z29" s="6">
        <v>90.52</v>
      </c>
      <c r="AA29" s="28">
        <v>422010990</v>
      </c>
    </row>
    <row r="30" spans="1:27" ht="12.75">
      <c r="A30" s="57" t="s">
        <v>56</v>
      </c>
      <c r="B30" s="3"/>
      <c r="C30" s="22">
        <v>4896739</v>
      </c>
      <c r="D30" s="22"/>
      <c r="E30" s="23"/>
      <c r="F30" s="24">
        <v>294890</v>
      </c>
      <c r="G30" s="24"/>
      <c r="H30" s="24"/>
      <c r="I30" s="24">
        <v>3698</v>
      </c>
      <c r="J30" s="24">
        <v>3698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>
        <v>3698</v>
      </c>
      <c r="X30" s="24"/>
      <c r="Y30" s="24">
        <v>3698</v>
      </c>
      <c r="Z30" s="7"/>
      <c r="AA30" s="29">
        <v>294890</v>
      </c>
    </row>
    <row r="31" spans="1:27" ht="12.75">
      <c r="A31" s="58" t="s">
        <v>57</v>
      </c>
      <c r="B31" s="3"/>
      <c r="C31" s="19">
        <v>4755089</v>
      </c>
      <c r="D31" s="19"/>
      <c r="E31" s="20">
        <v>23750000</v>
      </c>
      <c r="F31" s="21">
        <v>3500000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>
        <v>3500000</v>
      </c>
    </row>
    <row r="32" spans="1:27" ht="12.75">
      <c r="A32" s="59" t="s">
        <v>58</v>
      </c>
      <c r="B32" s="3"/>
      <c r="C32" s="25">
        <f aca="true" t="shared" si="5" ref="C32:Y32">SUM(C28:C31)</f>
        <v>2989321967</v>
      </c>
      <c r="D32" s="25">
        <f>SUM(D28:D31)</f>
        <v>0</v>
      </c>
      <c r="E32" s="26">
        <f t="shared" si="5"/>
        <v>3307870122</v>
      </c>
      <c r="F32" s="27">
        <f t="shared" si="5"/>
        <v>3399739340</v>
      </c>
      <c r="G32" s="27">
        <f t="shared" si="5"/>
        <v>29661083</v>
      </c>
      <c r="H32" s="27">
        <f t="shared" si="5"/>
        <v>172973991</v>
      </c>
      <c r="I32" s="27">
        <f t="shared" si="5"/>
        <v>282613921</v>
      </c>
      <c r="J32" s="27">
        <f t="shared" si="5"/>
        <v>485248995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485248995</v>
      </c>
      <c r="X32" s="27">
        <f t="shared" si="5"/>
        <v>383908286</v>
      </c>
      <c r="Y32" s="27">
        <f t="shared" si="5"/>
        <v>101340709</v>
      </c>
      <c r="Z32" s="13">
        <f>+IF(X32&lt;&gt;0,+(Y32/X32)*100,0)</f>
        <v>26.397114283696393</v>
      </c>
      <c r="AA32" s="31">
        <f>SUM(AA28:AA31)</f>
        <v>3399739340</v>
      </c>
    </row>
    <row r="33" spans="1:27" ht="12.75">
      <c r="A33" s="60" t="s">
        <v>59</v>
      </c>
      <c r="B33" s="3" t="s">
        <v>60</v>
      </c>
      <c r="C33" s="19">
        <v>215496489</v>
      </c>
      <c r="D33" s="19"/>
      <c r="E33" s="20">
        <v>111630346</v>
      </c>
      <c r="F33" s="21">
        <v>113483945</v>
      </c>
      <c r="G33" s="21">
        <v>3348130</v>
      </c>
      <c r="H33" s="21">
        <v>7659276</v>
      </c>
      <c r="I33" s="21">
        <v>10962845</v>
      </c>
      <c r="J33" s="21">
        <v>21970251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21970251</v>
      </c>
      <c r="X33" s="21">
        <v>22482500</v>
      </c>
      <c r="Y33" s="21">
        <v>-512249</v>
      </c>
      <c r="Z33" s="6">
        <v>-2.28</v>
      </c>
      <c r="AA33" s="28">
        <v>113483945</v>
      </c>
    </row>
    <row r="34" spans="1:27" ht="12.75">
      <c r="A34" s="60" t="s">
        <v>61</v>
      </c>
      <c r="B34" s="3" t="s">
        <v>62</v>
      </c>
      <c r="C34" s="19">
        <v>2843424076</v>
      </c>
      <c r="D34" s="19"/>
      <c r="E34" s="20">
        <v>3932218442</v>
      </c>
      <c r="F34" s="21">
        <v>4237863139</v>
      </c>
      <c r="G34" s="21">
        <v>63574781</v>
      </c>
      <c r="H34" s="21">
        <v>164261056</v>
      </c>
      <c r="I34" s="21">
        <v>195801998</v>
      </c>
      <c r="J34" s="21">
        <v>423637835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423637835</v>
      </c>
      <c r="X34" s="21">
        <v>437338412</v>
      </c>
      <c r="Y34" s="21">
        <v>-13700577</v>
      </c>
      <c r="Z34" s="6">
        <v>-3.13</v>
      </c>
      <c r="AA34" s="28">
        <v>4237863139</v>
      </c>
    </row>
    <row r="35" spans="1:27" ht="12.75">
      <c r="A35" s="60" t="s">
        <v>63</v>
      </c>
      <c r="B35" s="3"/>
      <c r="C35" s="19">
        <v>1593353759</v>
      </c>
      <c r="D35" s="19"/>
      <c r="E35" s="20">
        <v>2306230275</v>
      </c>
      <c r="F35" s="21">
        <v>2505775125</v>
      </c>
      <c r="G35" s="21">
        <v>16383165</v>
      </c>
      <c r="H35" s="21">
        <v>75625916</v>
      </c>
      <c r="I35" s="21">
        <v>117221036</v>
      </c>
      <c r="J35" s="21">
        <v>209230117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209230117</v>
      </c>
      <c r="X35" s="21">
        <v>378136537</v>
      </c>
      <c r="Y35" s="21">
        <v>-168906420</v>
      </c>
      <c r="Z35" s="6">
        <v>-44.67</v>
      </c>
      <c r="AA35" s="28">
        <v>2505775125</v>
      </c>
    </row>
    <row r="36" spans="1:27" ht="12.75">
      <c r="A36" s="61" t="s">
        <v>64</v>
      </c>
      <c r="B36" s="10"/>
      <c r="C36" s="62">
        <f aca="true" t="shared" si="6" ref="C36:Y36">SUM(C32:C35)</f>
        <v>7641596291</v>
      </c>
      <c r="D36" s="62">
        <f>SUM(D32:D35)</f>
        <v>0</v>
      </c>
      <c r="E36" s="63">
        <f t="shared" si="6"/>
        <v>9657949185</v>
      </c>
      <c r="F36" s="64">
        <f t="shared" si="6"/>
        <v>10256861549</v>
      </c>
      <c r="G36" s="64">
        <f t="shared" si="6"/>
        <v>112967159</v>
      </c>
      <c r="H36" s="64">
        <f t="shared" si="6"/>
        <v>420520239</v>
      </c>
      <c r="I36" s="64">
        <f t="shared" si="6"/>
        <v>606599800</v>
      </c>
      <c r="J36" s="64">
        <f t="shared" si="6"/>
        <v>1140087198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1140087198</v>
      </c>
      <c r="X36" s="64">
        <f t="shared" si="6"/>
        <v>1221865735</v>
      </c>
      <c r="Y36" s="64">
        <f t="shared" si="6"/>
        <v>-81778537</v>
      </c>
      <c r="Z36" s="65">
        <f>+IF(X36&lt;&gt;0,+(Y36/X36)*100,0)</f>
        <v>-6.692923343169125</v>
      </c>
      <c r="AA36" s="66">
        <f>SUM(AA32:AA35)</f>
        <v>10256861549</v>
      </c>
    </row>
    <row r="37" spans="1:27" ht="12.75">
      <c r="A37" s="14" t="s">
        <v>96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67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2219952</v>
      </c>
      <c r="D5" s="16">
        <f>SUM(D6:D8)</f>
        <v>0</v>
      </c>
      <c r="E5" s="17">
        <f t="shared" si="0"/>
        <v>4610000</v>
      </c>
      <c r="F5" s="18">
        <f t="shared" si="0"/>
        <v>4610000</v>
      </c>
      <c r="G5" s="18">
        <f t="shared" si="0"/>
        <v>230552</v>
      </c>
      <c r="H5" s="18">
        <f t="shared" si="0"/>
        <v>22659</v>
      </c>
      <c r="I5" s="18">
        <f t="shared" si="0"/>
        <v>37237</v>
      </c>
      <c r="J5" s="18">
        <f t="shared" si="0"/>
        <v>290448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290448</v>
      </c>
      <c r="X5" s="18">
        <f t="shared" si="0"/>
        <v>294500</v>
      </c>
      <c r="Y5" s="18">
        <f t="shared" si="0"/>
        <v>-4052</v>
      </c>
      <c r="Z5" s="4">
        <f>+IF(X5&lt;&gt;0,+(Y5/X5)*100,0)</f>
        <v>-1.3758913412563667</v>
      </c>
      <c r="AA5" s="16">
        <f>SUM(AA6:AA8)</f>
        <v>4610000</v>
      </c>
    </row>
    <row r="6" spans="1:27" ht="12.75">
      <c r="A6" s="5" t="s">
        <v>32</v>
      </c>
      <c r="B6" s="3"/>
      <c r="C6" s="19">
        <v>65143</v>
      </c>
      <c r="D6" s="19"/>
      <c r="E6" s="20">
        <v>416000</v>
      </c>
      <c r="F6" s="21">
        <v>416000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102500</v>
      </c>
      <c r="Y6" s="21">
        <v>-102500</v>
      </c>
      <c r="Z6" s="6">
        <v>-100</v>
      </c>
      <c r="AA6" s="28">
        <v>416000</v>
      </c>
    </row>
    <row r="7" spans="1:27" ht="12.75">
      <c r="A7" s="5" t="s">
        <v>33</v>
      </c>
      <c r="B7" s="3"/>
      <c r="C7" s="22">
        <v>720595</v>
      </c>
      <c r="D7" s="22"/>
      <c r="E7" s="23">
        <v>1880000</v>
      </c>
      <c r="F7" s="24">
        <v>1880000</v>
      </c>
      <c r="G7" s="24">
        <v>230552</v>
      </c>
      <c r="H7" s="24">
        <v>5712</v>
      </c>
      <c r="I7" s="24">
        <v>4300</v>
      </c>
      <c r="J7" s="24">
        <v>240564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240564</v>
      </c>
      <c r="X7" s="24"/>
      <c r="Y7" s="24">
        <v>240564</v>
      </c>
      <c r="Z7" s="7"/>
      <c r="AA7" s="29">
        <v>1880000</v>
      </c>
    </row>
    <row r="8" spans="1:27" ht="12.75">
      <c r="A8" s="5" t="s">
        <v>34</v>
      </c>
      <c r="B8" s="3"/>
      <c r="C8" s="19">
        <v>1434214</v>
      </c>
      <c r="D8" s="19"/>
      <c r="E8" s="20">
        <v>2314000</v>
      </c>
      <c r="F8" s="21">
        <v>2314000</v>
      </c>
      <c r="G8" s="21"/>
      <c r="H8" s="21">
        <v>16947</v>
      </c>
      <c r="I8" s="21">
        <v>32937</v>
      </c>
      <c r="J8" s="21">
        <v>49884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49884</v>
      </c>
      <c r="X8" s="21">
        <v>192000</v>
      </c>
      <c r="Y8" s="21">
        <v>-142116</v>
      </c>
      <c r="Z8" s="6">
        <v>-74.02</v>
      </c>
      <c r="AA8" s="28">
        <v>2314000</v>
      </c>
    </row>
    <row r="9" spans="1:27" ht="12.75">
      <c r="A9" s="2" t="s">
        <v>35</v>
      </c>
      <c r="B9" s="3"/>
      <c r="C9" s="16">
        <f aca="true" t="shared" si="1" ref="C9:Y9">SUM(C10:C14)</f>
        <v>4590637</v>
      </c>
      <c r="D9" s="16">
        <f>SUM(D10:D14)</f>
        <v>0</v>
      </c>
      <c r="E9" s="17">
        <f t="shared" si="1"/>
        <v>4387000</v>
      </c>
      <c r="F9" s="18">
        <f t="shared" si="1"/>
        <v>4387000</v>
      </c>
      <c r="G9" s="18">
        <f t="shared" si="1"/>
        <v>0</v>
      </c>
      <c r="H9" s="18">
        <f t="shared" si="1"/>
        <v>7895</v>
      </c>
      <c r="I9" s="18">
        <f t="shared" si="1"/>
        <v>99294</v>
      </c>
      <c r="J9" s="18">
        <f t="shared" si="1"/>
        <v>107189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107189</v>
      </c>
      <c r="X9" s="18">
        <f t="shared" si="1"/>
        <v>4432000</v>
      </c>
      <c r="Y9" s="18">
        <f t="shared" si="1"/>
        <v>-4324811</v>
      </c>
      <c r="Z9" s="4">
        <f>+IF(X9&lt;&gt;0,+(Y9/X9)*100,0)</f>
        <v>-97.58147563176895</v>
      </c>
      <c r="AA9" s="30">
        <f>SUM(AA10:AA14)</f>
        <v>4387000</v>
      </c>
    </row>
    <row r="10" spans="1:27" ht="12.75">
      <c r="A10" s="5" t="s">
        <v>36</v>
      </c>
      <c r="B10" s="3"/>
      <c r="C10" s="19">
        <v>1433765</v>
      </c>
      <c r="D10" s="19"/>
      <c r="E10" s="20">
        <v>1249000</v>
      </c>
      <c r="F10" s="21">
        <v>1249000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222000</v>
      </c>
      <c r="Y10" s="21">
        <v>-222000</v>
      </c>
      <c r="Z10" s="6">
        <v>-100</v>
      </c>
      <c r="AA10" s="28">
        <v>1249000</v>
      </c>
    </row>
    <row r="11" spans="1:27" ht="12.75">
      <c r="A11" s="5" t="s">
        <v>37</v>
      </c>
      <c r="B11" s="3"/>
      <c r="C11" s="19">
        <v>2803692</v>
      </c>
      <c r="D11" s="19"/>
      <c r="E11" s="20">
        <v>1678000</v>
      </c>
      <c r="F11" s="21">
        <v>1678000</v>
      </c>
      <c r="G11" s="21"/>
      <c r="H11" s="21">
        <v>7895</v>
      </c>
      <c r="I11" s="21">
        <v>70094</v>
      </c>
      <c r="J11" s="21">
        <v>77989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77989</v>
      </c>
      <c r="X11" s="21">
        <v>180000</v>
      </c>
      <c r="Y11" s="21">
        <v>-102011</v>
      </c>
      <c r="Z11" s="6">
        <v>-56.67</v>
      </c>
      <c r="AA11" s="28">
        <v>1678000</v>
      </c>
    </row>
    <row r="12" spans="1:27" ht="12.75">
      <c r="A12" s="5" t="s">
        <v>38</v>
      </c>
      <c r="B12" s="3"/>
      <c r="C12" s="19">
        <v>353180</v>
      </c>
      <c r="D12" s="19"/>
      <c r="E12" s="20">
        <v>1460000</v>
      </c>
      <c r="F12" s="21">
        <v>1460000</v>
      </c>
      <c r="G12" s="21"/>
      <c r="H12" s="21"/>
      <c r="I12" s="21">
        <v>29200</v>
      </c>
      <c r="J12" s="21">
        <v>29200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29200</v>
      </c>
      <c r="X12" s="21">
        <v>30000</v>
      </c>
      <c r="Y12" s="21">
        <v>-800</v>
      </c>
      <c r="Z12" s="6">
        <v>-2.67</v>
      </c>
      <c r="AA12" s="28">
        <v>1460000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4000000</v>
      </c>
      <c r="Y13" s="21">
        <v>-4000000</v>
      </c>
      <c r="Z13" s="6">
        <v>-100</v>
      </c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4214993</v>
      </c>
      <c r="D15" s="16">
        <f>SUM(D16:D18)</f>
        <v>0</v>
      </c>
      <c r="E15" s="17">
        <f t="shared" si="2"/>
        <v>3315000</v>
      </c>
      <c r="F15" s="18">
        <f t="shared" si="2"/>
        <v>3315000</v>
      </c>
      <c r="G15" s="18">
        <f t="shared" si="2"/>
        <v>0</v>
      </c>
      <c r="H15" s="18">
        <f t="shared" si="2"/>
        <v>0</v>
      </c>
      <c r="I15" s="18">
        <f t="shared" si="2"/>
        <v>44784</v>
      </c>
      <c r="J15" s="18">
        <f t="shared" si="2"/>
        <v>44784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44784</v>
      </c>
      <c r="X15" s="18">
        <f t="shared" si="2"/>
        <v>240000</v>
      </c>
      <c r="Y15" s="18">
        <f t="shared" si="2"/>
        <v>-195216</v>
      </c>
      <c r="Z15" s="4">
        <f>+IF(X15&lt;&gt;0,+(Y15/X15)*100,0)</f>
        <v>-81.34</v>
      </c>
      <c r="AA15" s="30">
        <f>SUM(AA16:AA18)</f>
        <v>3315000</v>
      </c>
    </row>
    <row r="16" spans="1:27" ht="12.75">
      <c r="A16" s="5" t="s">
        <v>42</v>
      </c>
      <c r="B16" s="3"/>
      <c r="C16" s="19">
        <v>278850</v>
      </c>
      <c r="D16" s="19"/>
      <c r="E16" s="20">
        <v>10000</v>
      </c>
      <c r="F16" s="21">
        <v>10000</v>
      </c>
      <c r="G16" s="21"/>
      <c r="H16" s="21"/>
      <c r="I16" s="21">
        <v>26169</v>
      </c>
      <c r="J16" s="21">
        <v>26169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26169</v>
      </c>
      <c r="X16" s="21"/>
      <c r="Y16" s="21">
        <v>26169</v>
      </c>
      <c r="Z16" s="6"/>
      <c r="AA16" s="28">
        <v>10000</v>
      </c>
    </row>
    <row r="17" spans="1:27" ht="12.75">
      <c r="A17" s="5" t="s">
        <v>43</v>
      </c>
      <c r="B17" s="3"/>
      <c r="C17" s="19">
        <v>3936143</v>
      </c>
      <c r="D17" s="19"/>
      <c r="E17" s="20">
        <v>3305000</v>
      </c>
      <c r="F17" s="21">
        <v>3305000</v>
      </c>
      <c r="G17" s="21"/>
      <c r="H17" s="21"/>
      <c r="I17" s="21">
        <v>18615</v>
      </c>
      <c r="J17" s="21">
        <v>18615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18615</v>
      </c>
      <c r="X17" s="21">
        <v>240000</v>
      </c>
      <c r="Y17" s="21">
        <v>-221385</v>
      </c>
      <c r="Z17" s="6">
        <v>-92.24</v>
      </c>
      <c r="AA17" s="28">
        <v>3305000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20813289</v>
      </c>
      <c r="D19" s="16">
        <f>SUM(D20:D23)</f>
        <v>0</v>
      </c>
      <c r="E19" s="17">
        <f t="shared" si="3"/>
        <v>20166000</v>
      </c>
      <c r="F19" s="18">
        <f t="shared" si="3"/>
        <v>20166000</v>
      </c>
      <c r="G19" s="18">
        <f t="shared" si="3"/>
        <v>123876</v>
      </c>
      <c r="H19" s="18">
        <f t="shared" si="3"/>
        <v>70194</v>
      </c>
      <c r="I19" s="18">
        <f t="shared" si="3"/>
        <v>1573262</v>
      </c>
      <c r="J19" s="18">
        <f t="shared" si="3"/>
        <v>1767332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1767332</v>
      </c>
      <c r="X19" s="18">
        <f t="shared" si="3"/>
        <v>3011000</v>
      </c>
      <c r="Y19" s="18">
        <f t="shared" si="3"/>
        <v>-1243668</v>
      </c>
      <c r="Z19" s="4">
        <f>+IF(X19&lt;&gt;0,+(Y19/X19)*100,0)</f>
        <v>-41.30415144470276</v>
      </c>
      <c r="AA19" s="30">
        <f>SUM(AA20:AA23)</f>
        <v>20166000</v>
      </c>
    </row>
    <row r="20" spans="1:27" ht="12.75">
      <c r="A20" s="5" t="s">
        <v>46</v>
      </c>
      <c r="B20" s="3"/>
      <c r="C20" s="19">
        <v>4964778</v>
      </c>
      <c r="D20" s="19"/>
      <c r="E20" s="20">
        <v>3646000</v>
      </c>
      <c r="F20" s="21">
        <v>3646000</v>
      </c>
      <c r="G20" s="21"/>
      <c r="H20" s="21">
        <v>65400</v>
      </c>
      <c r="I20" s="21">
        <v>139000</v>
      </c>
      <c r="J20" s="21">
        <v>204400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204400</v>
      </c>
      <c r="X20" s="21">
        <v>376000</v>
      </c>
      <c r="Y20" s="21">
        <v>-171600</v>
      </c>
      <c r="Z20" s="6">
        <v>-45.64</v>
      </c>
      <c r="AA20" s="28">
        <v>3646000</v>
      </c>
    </row>
    <row r="21" spans="1:27" ht="12.75">
      <c r="A21" s="5" t="s">
        <v>47</v>
      </c>
      <c r="B21" s="3"/>
      <c r="C21" s="19">
        <v>12539659</v>
      </c>
      <c r="D21" s="19"/>
      <c r="E21" s="20">
        <v>6352483</v>
      </c>
      <c r="F21" s="21">
        <v>6352483</v>
      </c>
      <c r="G21" s="21">
        <v>123876</v>
      </c>
      <c r="H21" s="21"/>
      <c r="I21" s="21">
        <v>1218149</v>
      </c>
      <c r="J21" s="21">
        <v>1342025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1342025</v>
      </c>
      <c r="X21" s="21">
        <v>2555000</v>
      </c>
      <c r="Y21" s="21">
        <v>-1212975</v>
      </c>
      <c r="Z21" s="6">
        <v>-47.47</v>
      </c>
      <c r="AA21" s="28">
        <v>6352483</v>
      </c>
    </row>
    <row r="22" spans="1:27" ht="12.75">
      <c r="A22" s="5" t="s">
        <v>48</v>
      </c>
      <c r="B22" s="3"/>
      <c r="C22" s="22">
        <v>3308852</v>
      </c>
      <c r="D22" s="22"/>
      <c r="E22" s="23">
        <v>7869517</v>
      </c>
      <c r="F22" s="24">
        <v>7869517</v>
      </c>
      <c r="G22" s="24"/>
      <c r="H22" s="24">
        <v>4794</v>
      </c>
      <c r="I22" s="24">
        <v>216113</v>
      </c>
      <c r="J22" s="24">
        <v>220907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220907</v>
      </c>
      <c r="X22" s="24">
        <v>80000</v>
      </c>
      <c r="Y22" s="24">
        <v>140907</v>
      </c>
      <c r="Z22" s="7">
        <v>176.13</v>
      </c>
      <c r="AA22" s="29">
        <v>7869517</v>
      </c>
    </row>
    <row r="23" spans="1:27" ht="12.75">
      <c r="A23" s="5" t="s">
        <v>49</v>
      </c>
      <c r="B23" s="3"/>
      <c r="C23" s="19"/>
      <c r="D23" s="19"/>
      <c r="E23" s="20">
        <v>2298000</v>
      </c>
      <c r="F23" s="21">
        <v>2298000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>
        <v>2298000</v>
      </c>
    </row>
    <row r="24" spans="1:27" ht="12.75">
      <c r="A24" s="2" t="s">
        <v>50</v>
      </c>
      <c r="B24" s="8"/>
      <c r="C24" s="16">
        <v>563975</v>
      </c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32402846</v>
      </c>
      <c r="D25" s="51">
        <f>+D5+D9+D15+D19+D24</f>
        <v>0</v>
      </c>
      <c r="E25" s="52">
        <f t="shared" si="4"/>
        <v>32478000</v>
      </c>
      <c r="F25" s="53">
        <f t="shared" si="4"/>
        <v>32478000</v>
      </c>
      <c r="G25" s="53">
        <f t="shared" si="4"/>
        <v>354428</v>
      </c>
      <c r="H25" s="53">
        <f t="shared" si="4"/>
        <v>100748</v>
      </c>
      <c r="I25" s="53">
        <f t="shared" si="4"/>
        <v>1754577</v>
      </c>
      <c r="J25" s="53">
        <f t="shared" si="4"/>
        <v>2209753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2209753</v>
      </c>
      <c r="X25" s="53">
        <f t="shared" si="4"/>
        <v>7977500</v>
      </c>
      <c r="Y25" s="53">
        <f t="shared" si="4"/>
        <v>-5767747</v>
      </c>
      <c r="Z25" s="54">
        <f>+IF(X25&lt;&gt;0,+(Y25/X25)*100,0)</f>
        <v>-72.30018176120339</v>
      </c>
      <c r="AA25" s="55">
        <f>+AA5+AA9+AA15+AA19+AA24</f>
        <v>32478000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18802551</v>
      </c>
      <c r="D28" s="19"/>
      <c r="E28" s="20">
        <v>14274000</v>
      </c>
      <c r="F28" s="21">
        <v>14274000</v>
      </c>
      <c r="G28" s="21">
        <v>123876</v>
      </c>
      <c r="H28" s="21">
        <v>65400</v>
      </c>
      <c r="I28" s="21">
        <v>1531685</v>
      </c>
      <c r="J28" s="21">
        <v>1720961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1720961</v>
      </c>
      <c r="X28" s="21"/>
      <c r="Y28" s="21">
        <v>1720961</v>
      </c>
      <c r="Z28" s="6"/>
      <c r="AA28" s="19">
        <v>14274000</v>
      </c>
    </row>
    <row r="29" spans="1:27" ht="12.75">
      <c r="A29" s="57" t="s">
        <v>55</v>
      </c>
      <c r="B29" s="3"/>
      <c r="C29" s="19">
        <v>628556</v>
      </c>
      <c r="D29" s="19"/>
      <c r="E29" s="20">
        <v>770000</v>
      </c>
      <c r="F29" s="21">
        <v>770000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770000</v>
      </c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19431107</v>
      </c>
      <c r="D32" s="25">
        <f>SUM(D28:D31)</f>
        <v>0</v>
      </c>
      <c r="E32" s="26">
        <f t="shared" si="5"/>
        <v>15044000</v>
      </c>
      <c r="F32" s="27">
        <f t="shared" si="5"/>
        <v>15044000</v>
      </c>
      <c r="G32" s="27">
        <f t="shared" si="5"/>
        <v>123876</v>
      </c>
      <c r="H32" s="27">
        <f t="shared" si="5"/>
        <v>65400</v>
      </c>
      <c r="I32" s="27">
        <f t="shared" si="5"/>
        <v>1531685</v>
      </c>
      <c r="J32" s="27">
        <f t="shared" si="5"/>
        <v>1720961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1720961</v>
      </c>
      <c r="X32" s="27">
        <f t="shared" si="5"/>
        <v>0</v>
      </c>
      <c r="Y32" s="27">
        <f t="shared" si="5"/>
        <v>1720961</v>
      </c>
      <c r="Z32" s="13">
        <f>+IF(X32&lt;&gt;0,+(Y32/X32)*100,0)</f>
        <v>0</v>
      </c>
      <c r="AA32" s="31">
        <f>SUM(AA28:AA31)</f>
        <v>15044000</v>
      </c>
    </row>
    <row r="33" spans="1:27" ht="12.75">
      <c r="A33" s="60" t="s">
        <v>59</v>
      </c>
      <c r="B33" s="3" t="s">
        <v>60</v>
      </c>
      <c r="C33" s="19">
        <v>103981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>
        <v>5233300</v>
      </c>
      <c r="D34" s="19"/>
      <c r="E34" s="20">
        <v>6750000</v>
      </c>
      <c r="F34" s="21">
        <v>6750000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>
        <v>6750000</v>
      </c>
    </row>
    <row r="35" spans="1:27" ht="12.75">
      <c r="A35" s="60" t="s">
        <v>63</v>
      </c>
      <c r="B35" s="3"/>
      <c r="C35" s="19">
        <v>7634459</v>
      </c>
      <c r="D35" s="19"/>
      <c r="E35" s="20">
        <v>10684000</v>
      </c>
      <c r="F35" s="21">
        <v>10684000</v>
      </c>
      <c r="G35" s="21">
        <v>230552</v>
      </c>
      <c r="H35" s="21">
        <v>35348</v>
      </c>
      <c r="I35" s="21">
        <v>222891</v>
      </c>
      <c r="J35" s="21">
        <v>488791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488791</v>
      </c>
      <c r="X35" s="21"/>
      <c r="Y35" s="21">
        <v>488791</v>
      </c>
      <c r="Z35" s="6"/>
      <c r="AA35" s="28">
        <v>10684000</v>
      </c>
    </row>
    <row r="36" spans="1:27" ht="12.75">
      <c r="A36" s="61" t="s">
        <v>64</v>
      </c>
      <c r="B36" s="10"/>
      <c r="C36" s="62">
        <f aca="true" t="shared" si="6" ref="C36:Y36">SUM(C32:C35)</f>
        <v>32402847</v>
      </c>
      <c r="D36" s="62">
        <f>SUM(D32:D35)</f>
        <v>0</v>
      </c>
      <c r="E36" s="63">
        <f t="shared" si="6"/>
        <v>32478000</v>
      </c>
      <c r="F36" s="64">
        <f t="shared" si="6"/>
        <v>32478000</v>
      </c>
      <c r="G36" s="64">
        <f t="shared" si="6"/>
        <v>354428</v>
      </c>
      <c r="H36" s="64">
        <f t="shared" si="6"/>
        <v>100748</v>
      </c>
      <c r="I36" s="64">
        <f t="shared" si="6"/>
        <v>1754576</v>
      </c>
      <c r="J36" s="64">
        <f t="shared" si="6"/>
        <v>2209752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2209752</v>
      </c>
      <c r="X36" s="64">
        <f t="shared" si="6"/>
        <v>0</v>
      </c>
      <c r="Y36" s="64">
        <f t="shared" si="6"/>
        <v>2209752</v>
      </c>
      <c r="Z36" s="65">
        <f>+IF(X36&lt;&gt;0,+(Y36/X36)*100,0)</f>
        <v>0</v>
      </c>
      <c r="AA36" s="66">
        <f>SUM(AA32:AA35)</f>
        <v>32478000</v>
      </c>
    </row>
    <row r="37" spans="1:27" ht="12.75">
      <c r="A37" s="14" t="s">
        <v>96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68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40755281</v>
      </c>
      <c r="D5" s="16">
        <f>SUM(D6:D8)</f>
        <v>0</v>
      </c>
      <c r="E5" s="17">
        <f t="shared" si="0"/>
        <v>45765066</v>
      </c>
      <c r="F5" s="18">
        <f t="shared" si="0"/>
        <v>66051509</v>
      </c>
      <c r="G5" s="18">
        <f t="shared" si="0"/>
        <v>0</v>
      </c>
      <c r="H5" s="18">
        <f t="shared" si="0"/>
        <v>2139466</v>
      </c>
      <c r="I5" s="18">
        <f t="shared" si="0"/>
        <v>1720427</v>
      </c>
      <c r="J5" s="18">
        <f t="shared" si="0"/>
        <v>3859893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3859893</v>
      </c>
      <c r="X5" s="18">
        <f t="shared" si="0"/>
        <v>8954911</v>
      </c>
      <c r="Y5" s="18">
        <f t="shared" si="0"/>
        <v>-5095018</v>
      </c>
      <c r="Z5" s="4">
        <f>+IF(X5&lt;&gt;0,+(Y5/X5)*100,0)</f>
        <v>-56.896355530501644</v>
      </c>
      <c r="AA5" s="16">
        <f>SUM(AA6:AA8)</f>
        <v>66051509</v>
      </c>
    </row>
    <row r="6" spans="1:27" ht="12.75">
      <c r="A6" s="5" t="s">
        <v>32</v>
      </c>
      <c r="B6" s="3"/>
      <c r="C6" s="19">
        <v>321055</v>
      </c>
      <c r="D6" s="19"/>
      <c r="E6" s="20">
        <v>50000</v>
      </c>
      <c r="F6" s="21">
        <v>55091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50000</v>
      </c>
      <c r="Y6" s="21">
        <v>-50000</v>
      </c>
      <c r="Z6" s="6">
        <v>-100</v>
      </c>
      <c r="AA6" s="28">
        <v>55091</v>
      </c>
    </row>
    <row r="7" spans="1:27" ht="12.75">
      <c r="A7" s="5" t="s">
        <v>33</v>
      </c>
      <c r="B7" s="3"/>
      <c r="C7" s="22">
        <v>523285</v>
      </c>
      <c r="D7" s="22"/>
      <c r="E7" s="23">
        <v>702050</v>
      </c>
      <c r="F7" s="24">
        <v>702050</v>
      </c>
      <c r="G7" s="24"/>
      <c r="H7" s="24">
        <v>3936</v>
      </c>
      <c r="I7" s="24">
        <v>18114</v>
      </c>
      <c r="J7" s="24">
        <v>22050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22050</v>
      </c>
      <c r="X7" s="24">
        <v>214950</v>
      </c>
      <c r="Y7" s="24">
        <v>-192900</v>
      </c>
      <c r="Z7" s="7">
        <v>-89.74</v>
      </c>
      <c r="AA7" s="29">
        <v>702050</v>
      </c>
    </row>
    <row r="8" spans="1:27" ht="12.75">
      <c r="A8" s="5" t="s">
        <v>34</v>
      </c>
      <c r="B8" s="3"/>
      <c r="C8" s="19">
        <v>39910941</v>
      </c>
      <c r="D8" s="19"/>
      <c r="E8" s="20">
        <v>45013016</v>
      </c>
      <c r="F8" s="21">
        <v>65294368</v>
      </c>
      <c r="G8" s="21"/>
      <c r="H8" s="21">
        <v>2135530</v>
      </c>
      <c r="I8" s="21">
        <v>1702313</v>
      </c>
      <c r="J8" s="21">
        <v>3837843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3837843</v>
      </c>
      <c r="X8" s="21">
        <v>8689961</v>
      </c>
      <c r="Y8" s="21">
        <v>-4852118</v>
      </c>
      <c r="Z8" s="6">
        <v>-55.84</v>
      </c>
      <c r="AA8" s="28">
        <v>65294368</v>
      </c>
    </row>
    <row r="9" spans="1:27" ht="12.75">
      <c r="A9" s="2" t="s">
        <v>35</v>
      </c>
      <c r="B9" s="3"/>
      <c r="C9" s="16">
        <f aca="true" t="shared" si="1" ref="C9:Y9">SUM(C10:C14)</f>
        <v>25468695</v>
      </c>
      <c r="D9" s="16">
        <f>SUM(D10:D14)</f>
        <v>0</v>
      </c>
      <c r="E9" s="17">
        <f t="shared" si="1"/>
        <v>32190364</v>
      </c>
      <c r="F9" s="18">
        <f t="shared" si="1"/>
        <v>44199500</v>
      </c>
      <c r="G9" s="18">
        <f t="shared" si="1"/>
        <v>0</v>
      </c>
      <c r="H9" s="18">
        <f t="shared" si="1"/>
        <v>611512</v>
      </c>
      <c r="I9" s="18">
        <f t="shared" si="1"/>
        <v>661694</v>
      </c>
      <c r="J9" s="18">
        <f t="shared" si="1"/>
        <v>1273206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1273206</v>
      </c>
      <c r="X9" s="18">
        <f t="shared" si="1"/>
        <v>11382569</v>
      </c>
      <c r="Y9" s="18">
        <f t="shared" si="1"/>
        <v>-10109363</v>
      </c>
      <c r="Z9" s="4">
        <f>+IF(X9&lt;&gt;0,+(Y9/X9)*100,0)</f>
        <v>-88.81442317634973</v>
      </c>
      <c r="AA9" s="30">
        <f>SUM(AA10:AA14)</f>
        <v>44199500</v>
      </c>
    </row>
    <row r="10" spans="1:27" ht="12.75">
      <c r="A10" s="5" t="s">
        <v>36</v>
      </c>
      <c r="B10" s="3"/>
      <c r="C10" s="19">
        <v>2713264</v>
      </c>
      <c r="D10" s="19"/>
      <c r="E10" s="20">
        <v>1114100</v>
      </c>
      <c r="F10" s="21">
        <v>1244100</v>
      </c>
      <c r="G10" s="21"/>
      <c r="H10" s="21"/>
      <c r="I10" s="21">
        <v>94820</v>
      </c>
      <c r="J10" s="21">
        <v>94820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94820</v>
      </c>
      <c r="X10" s="21">
        <v>160000</v>
      </c>
      <c r="Y10" s="21">
        <v>-65180</v>
      </c>
      <c r="Z10" s="6">
        <v>-40.74</v>
      </c>
      <c r="AA10" s="28">
        <v>1244100</v>
      </c>
    </row>
    <row r="11" spans="1:27" ht="12.75">
      <c r="A11" s="5" t="s">
        <v>37</v>
      </c>
      <c r="B11" s="3"/>
      <c r="C11" s="19">
        <v>20931204</v>
      </c>
      <c r="D11" s="19"/>
      <c r="E11" s="20">
        <v>19641154</v>
      </c>
      <c r="F11" s="21">
        <v>30055709</v>
      </c>
      <c r="G11" s="21"/>
      <c r="H11" s="21">
        <v>182944</v>
      </c>
      <c r="I11" s="21">
        <v>490133</v>
      </c>
      <c r="J11" s="21">
        <v>673077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673077</v>
      </c>
      <c r="X11" s="21">
        <v>9122569</v>
      </c>
      <c r="Y11" s="21">
        <v>-8449492</v>
      </c>
      <c r="Z11" s="6">
        <v>-92.62</v>
      </c>
      <c r="AA11" s="28">
        <v>30055709</v>
      </c>
    </row>
    <row r="12" spans="1:27" ht="12.75">
      <c r="A12" s="5" t="s">
        <v>38</v>
      </c>
      <c r="B12" s="3"/>
      <c r="C12" s="19">
        <v>1736227</v>
      </c>
      <c r="D12" s="19"/>
      <c r="E12" s="20">
        <v>11315110</v>
      </c>
      <c r="F12" s="21">
        <v>12809691</v>
      </c>
      <c r="G12" s="21"/>
      <c r="H12" s="21">
        <v>428568</v>
      </c>
      <c r="I12" s="21">
        <v>76741</v>
      </c>
      <c r="J12" s="21">
        <v>505309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505309</v>
      </c>
      <c r="X12" s="21">
        <v>2100000</v>
      </c>
      <c r="Y12" s="21">
        <v>-1594691</v>
      </c>
      <c r="Z12" s="6">
        <v>-75.94</v>
      </c>
      <c r="AA12" s="28">
        <v>12809691</v>
      </c>
    </row>
    <row r="13" spans="1:27" ht="12.75">
      <c r="A13" s="5" t="s">
        <v>39</v>
      </c>
      <c r="B13" s="3"/>
      <c r="C13" s="19">
        <v>88000</v>
      </c>
      <c r="D13" s="19"/>
      <c r="E13" s="20">
        <v>120000</v>
      </c>
      <c r="F13" s="21">
        <v>90000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>
        <v>90000</v>
      </c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40700322</v>
      </c>
      <c r="D15" s="16">
        <f>SUM(D16:D18)</f>
        <v>0</v>
      </c>
      <c r="E15" s="17">
        <f t="shared" si="2"/>
        <v>36056791</v>
      </c>
      <c r="F15" s="18">
        <f t="shared" si="2"/>
        <v>51736852</v>
      </c>
      <c r="G15" s="18">
        <f t="shared" si="2"/>
        <v>6000</v>
      </c>
      <c r="H15" s="18">
        <f t="shared" si="2"/>
        <v>698613</v>
      </c>
      <c r="I15" s="18">
        <f t="shared" si="2"/>
        <v>3887489</v>
      </c>
      <c r="J15" s="18">
        <f t="shared" si="2"/>
        <v>4592102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4592102</v>
      </c>
      <c r="X15" s="18">
        <f t="shared" si="2"/>
        <v>5315000</v>
      </c>
      <c r="Y15" s="18">
        <f t="shared" si="2"/>
        <v>-722898</v>
      </c>
      <c r="Z15" s="4">
        <f>+IF(X15&lt;&gt;0,+(Y15/X15)*100,0)</f>
        <v>-13.601091251175918</v>
      </c>
      <c r="AA15" s="30">
        <f>SUM(AA16:AA18)</f>
        <v>51736852</v>
      </c>
    </row>
    <row r="16" spans="1:27" ht="12.75">
      <c r="A16" s="5" t="s">
        <v>42</v>
      </c>
      <c r="B16" s="3"/>
      <c r="C16" s="19">
        <v>1061464</v>
      </c>
      <c r="D16" s="19"/>
      <c r="E16" s="20">
        <v>267100</v>
      </c>
      <c r="F16" s="21">
        <v>267100</v>
      </c>
      <c r="G16" s="21"/>
      <c r="H16" s="21">
        <v>1862</v>
      </c>
      <c r="I16" s="21"/>
      <c r="J16" s="21">
        <v>1862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1862</v>
      </c>
      <c r="X16" s="21">
        <v>10000</v>
      </c>
      <c r="Y16" s="21">
        <v>-8138</v>
      </c>
      <c r="Z16" s="6">
        <v>-81.38</v>
      </c>
      <c r="AA16" s="28">
        <v>267100</v>
      </c>
    </row>
    <row r="17" spans="1:27" ht="12.75">
      <c r="A17" s="5" t="s">
        <v>43</v>
      </c>
      <c r="B17" s="3"/>
      <c r="C17" s="19">
        <v>39587603</v>
      </c>
      <c r="D17" s="19"/>
      <c r="E17" s="20">
        <v>35789691</v>
      </c>
      <c r="F17" s="21">
        <v>51469752</v>
      </c>
      <c r="G17" s="21">
        <v>6000</v>
      </c>
      <c r="H17" s="21">
        <v>696751</v>
      </c>
      <c r="I17" s="21">
        <v>3887489</v>
      </c>
      <c r="J17" s="21">
        <v>4590240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4590240</v>
      </c>
      <c r="X17" s="21">
        <v>5305000</v>
      </c>
      <c r="Y17" s="21">
        <v>-714760</v>
      </c>
      <c r="Z17" s="6">
        <v>-13.47</v>
      </c>
      <c r="AA17" s="28">
        <v>51469752</v>
      </c>
    </row>
    <row r="18" spans="1:27" ht="12.75">
      <c r="A18" s="5" t="s">
        <v>44</v>
      </c>
      <c r="B18" s="3"/>
      <c r="C18" s="19">
        <v>51255</v>
      </c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58238150</v>
      </c>
      <c r="D19" s="16">
        <f>SUM(D20:D23)</f>
        <v>0</v>
      </c>
      <c r="E19" s="17">
        <f t="shared" si="3"/>
        <v>95235819</v>
      </c>
      <c r="F19" s="18">
        <f t="shared" si="3"/>
        <v>116960687</v>
      </c>
      <c r="G19" s="18">
        <f t="shared" si="3"/>
        <v>2927185</v>
      </c>
      <c r="H19" s="18">
        <f t="shared" si="3"/>
        <v>1632031</v>
      </c>
      <c r="I19" s="18">
        <f t="shared" si="3"/>
        <v>2966964</v>
      </c>
      <c r="J19" s="18">
        <f t="shared" si="3"/>
        <v>7526180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7526180</v>
      </c>
      <c r="X19" s="18">
        <f t="shared" si="3"/>
        <v>12697891</v>
      </c>
      <c r="Y19" s="18">
        <f t="shared" si="3"/>
        <v>-5171711</v>
      </c>
      <c r="Z19" s="4">
        <f>+IF(X19&lt;&gt;0,+(Y19/X19)*100,0)</f>
        <v>-40.72889742083942</v>
      </c>
      <c r="AA19" s="30">
        <f>SUM(AA20:AA23)</f>
        <v>116960687</v>
      </c>
    </row>
    <row r="20" spans="1:27" ht="12.75">
      <c r="A20" s="5" t="s">
        <v>46</v>
      </c>
      <c r="B20" s="3"/>
      <c r="C20" s="19">
        <v>16095182</v>
      </c>
      <c r="D20" s="19"/>
      <c r="E20" s="20">
        <v>25516117</v>
      </c>
      <c r="F20" s="21">
        <v>36436709</v>
      </c>
      <c r="G20" s="21">
        <v>72576</v>
      </c>
      <c r="H20" s="21">
        <v>328281</v>
      </c>
      <c r="I20" s="21">
        <v>1352691</v>
      </c>
      <c r="J20" s="21">
        <v>1753548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1753548</v>
      </c>
      <c r="X20" s="21">
        <v>2648298</v>
      </c>
      <c r="Y20" s="21">
        <v>-894750</v>
      </c>
      <c r="Z20" s="6">
        <v>-33.79</v>
      </c>
      <c r="AA20" s="28">
        <v>36436709</v>
      </c>
    </row>
    <row r="21" spans="1:27" ht="12.75">
      <c r="A21" s="5" t="s">
        <v>47</v>
      </c>
      <c r="B21" s="3"/>
      <c r="C21" s="19">
        <v>22971254</v>
      </c>
      <c r="D21" s="19"/>
      <c r="E21" s="20">
        <v>1633143</v>
      </c>
      <c r="F21" s="21">
        <v>5150705</v>
      </c>
      <c r="G21" s="21"/>
      <c r="H21" s="21">
        <v>408672</v>
      </c>
      <c r="I21" s="21">
        <v>38972</v>
      </c>
      <c r="J21" s="21">
        <v>447644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447644</v>
      </c>
      <c r="X21" s="21">
        <v>100000</v>
      </c>
      <c r="Y21" s="21">
        <v>347644</v>
      </c>
      <c r="Z21" s="6">
        <v>347.64</v>
      </c>
      <c r="AA21" s="28">
        <v>5150705</v>
      </c>
    </row>
    <row r="22" spans="1:27" ht="12.75">
      <c r="A22" s="5" t="s">
        <v>48</v>
      </c>
      <c r="B22" s="3"/>
      <c r="C22" s="22">
        <v>15435061</v>
      </c>
      <c r="D22" s="22"/>
      <c r="E22" s="23">
        <v>52906559</v>
      </c>
      <c r="F22" s="24">
        <v>59639299</v>
      </c>
      <c r="G22" s="24">
        <v>2854609</v>
      </c>
      <c r="H22" s="24">
        <v>895078</v>
      </c>
      <c r="I22" s="24">
        <v>1293976</v>
      </c>
      <c r="J22" s="24">
        <v>5043663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5043663</v>
      </c>
      <c r="X22" s="24">
        <v>8599593</v>
      </c>
      <c r="Y22" s="24">
        <v>-3555930</v>
      </c>
      <c r="Z22" s="7">
        <v>-41.35</v>
      </c>
      <c r="AA22" s="29">
        <v>59639299</v>
      </c>
    </row>
    <row r="23" spans="1:27" ht="12.75">
      <c r="A23" s="5" t="s">
        <v>49</v>
      </c>
      <c r="B23" s="3"/>
      <c r="C23" s="19">
        <v>3736653</v>
      </c>
      <c r="D23" s="19"/>
      <c r="E23" s="20">
        <v>15180000</v>
      </c>
      <c r="F23" s="21">
        <v>15733974</v>
      </c>
      <c r="G23" s="21"/>
      <c r="H23" s="21"/>
      <c r="I23" s="21">
        <v>281325</v>
      </c>
      <c r="J23" s="21">
        <v>281325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281325</v>
      </c>
      <c r="X23" s="21">
        <v>1350000</v>
      </c>
      <c r="Y23" s="21">
        <v>-1068675</v>
      </c>
      <c r="Z23" s="6">
        <v>-79.16</v>
      </c>
      <c r="AA23" s="28">
        <v>15733974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165162448</v>
      </c>
      <c r="D25" s="51">
        <f>+D5+D9+D15+D19+D24</f>
        <v>0</v>
      </c>
      <c r="E25" s="52">
        <f t="shared" si="4"/>
        <v>209248040</v>
      </c>
      <c r="F25" s="53">
        <f t="shared" si="4"/>
        <v>278948548</v>
      </c>
      <c r="G25" s="53">
        <f t="shared" si="4"/>
        <v>2933185</v>
      </c>
      <c r="H25" s="53">
        <f t="shared" si="4"/>
        <v>5081622</v>
      </c>
      <c r="I25" s="53">
        <f t="shared" si="4"/>
        <v>9236574</v>
      </c>
      <c r="J25" s="53">
        <f t="shared" si="4"/>
        <v>17251381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17251381</v>
      </c>
      <c r="X25" s="53">
        <f t="shared" si="4"/>
        <v>38350371</v>
      </c>
      <c r="Y25" s="53">
        <f t="shared" si="4"/>
        <v>-21098990</v>
      </c>
      <c r="Z25" s="54">
        <f>+IF(X25&lt;&gt;0,+(Y25/X25)*100,0)</f>
        <v>-55.016390845345406</v>
      </c>
      <c r="AA25" s="55">
        <f>+AA5+AA9+AA15+AA19+AA24</f>
        <v>278948548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18673219</v>
      </c>
      <c r="D28" s="19"/>
      <c r="E28" s="20">
        <v>19605400</v>
      </c>
      <c r="F28" s="21">
        <v>19605400</v>
      </c>
      <c r="G28" s="21"/>
      <c r="H28" s="21">
        <v>1680267</v>
      </c>
      <c r="I28" s="21">
        <v>2396664</v>
      </c>
      <c r="J28" s="21">
        <v>4076931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4076931</v>
      </c>
      <c r="X28" s="21">
        <v>4749593</v>
      </c>
      <c r="Y28" s="21">
        <v>-672662</v>
      </c>
      <c r="Z28" s="6">
        <v>-14.16</v>
      </c>
      <c r="AA28" s="19">
        <v>19605400</v>
      </c>
    </row>
    <row r="29" spans="1:27" ht="12.75">
      <c r="A29" s="57" t="s">
        <v>55</v>
      </c>
      <c r="B29" s="3"/>
      <c r="C29" s="19">
        <v>38277153</v>
      </c>
      <c r="D29" s="19"/>
      <c r="E29" s="20">
        <v>11850000</v>
      </c>
      <c r="F29" s="21">
        <v>25205215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>
        <v>600000</v>
      </c>
      <c r="Y29" s="21">
        <v>-600000</v>
      </c>
      <c r="Z29" s="6">
        <v>-100</v>
      </c>
      <c r="AA29" s="28">
        <v>25205215</v>
      </c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56950372</v>
      </c>
      <c r="D32" s="25">
        <f>SUM(D28:D31)</f>
        <v>0</v>
      </c>
      <c r="E32" s="26">
        <f t="shared" si="5"/>
        <v>31455400</v>
      </c>
      <c r="F32" s="27">
        <f t="shared" si="5"/>
        <v>44810615</v>
      </c>
      <c r="G32" s="27">
        <f t="shared" si="5"/>
        <v>0</v>
      </c>
      <c r="H32" s="27">
        <f t="shared" si="5"/>
        <v>1680267</v>
      </c>
      <c r="I32" s="27">
        <f t="shared" si="5"/>
        <v>2396664</v>
      </c>
      <c r="J32" s="27">
        <f t="shared" si="5"/>
        <v>4076931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4076931</v>
      </c>
      <c r="X32" s="27">
        <f t="shared" si="5"/>
        <v>5349593</v>
      </c>
      <c r="Y32" s="27">
        <f t="shared" si="5"/>
        <v>-1272662</v>
      </c>
      <c r="Z32" s="13">
        <f>+IF(X32&lt;&gt;0,+(Y32/X32)*100,0)</f>
        <v>-23.789884576265898</v>
      </c>
      <c r="AA32" s="31">
        <f>SUM(AA28:AA31)</f>
        <v>44810615</v>
      </c>
    </row>
    <row r="33" spans="1:27" ht="12.75">
      <c r="A33" s="60" t="s">
        <v>59</v>
      </c>
      <c r="B33" s="3" t="s">
        <v>60</v>
      </c>
      <c r="C33" s="19">
        <v>26274932</v>
      </c>
      <c r="D33" s="19"/>
      <c r="E33" s="20">
        <v>8000000</v>
      </c>
      <c r="F33" s="21">
        <v>9853599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>
        <v>4000000</v>
      </c>
      <c r="Y33" s="21">
        <v>-4000000</v>
      </c>
      <c r="Z33" s="6">
        <v>-100</v>
      </c>
      <c r="AA33" s="28">
        <v>9853599</v>
      </c>
    </row>
    <row r="34" spans="1:27" ht="12.75">
      <c r="A34" s="60" t="s">
        <v>61</v>
      </c>
      <c r="B34" s="3" t="s">
        <v>62</v>
      </c>
      <c r="C34" s="19">
        <v>23628534</v>
      </c>
      <c r="D34" s="19"/>
      <c r="E34" s="20">
        <v>67840591</v>
      </c>
      <c r="F34" s="21">
        <v>86167588</v>
      </c>
      <c r="G34" s="21">
        <v>1270104</v>
      </c>
      <c r="H34" s="21">
        <v>683693</v>
      </c>
      <c r="I34" s="21">
        <v>3338434</v>
      </c>
      <c r="J34" s="21">
        <v>5292231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5292231</v>
      </c>
      <c r="X34" s="21">
        <v>9318872</v>
      </c>
      <c r="Y34" s="21">
        <v>-4026641</v>
      </c>
      <c r="Z34" s="6">
        <v>-43.21</v>
      </c>
      <c r="AA34" s="28">
        <v>86167588</v>
      </c>
    </row>
    <row r="35" spans="1:27" ht="12.75">
      <c r="A35" s="60" t="s">
        <v>63</v>
      </c>
      <c r="B35" s="3"/>
      <c r="C35" s="19">
        <v>58308611</v>
      </c>
      <c r="D35" s="19"/>
      <c r="E35" s="20">
        <v>101952049</v>
      </c>
      <c r="F35" s="21">
        <v>138116746</v>
      </c>
      <c r="G35" s="21">
        <v>1663081</v>
      </c>
      <c r="H35" s="21">
        <v>2717662</v>
      </c>
      <c r="I35" s="21">
        <v>3501476</v>
      </c>
      <c r="J35" s="21">
        <v>7882219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7882219</v>
      </c>
      <c r="X35" s="21">
        <v>19681906</v>
      </c>
      <c r="Y35" s="21">
        <v>-11799687</v>
      </c>
      <c r="Z35" s="6">
        <v>-59.95</v>
      </c>
      <c r="AA35" s="28">
        <v>138116746</v>
      </c>
    </row>
    <row r="36" spans="1:27" ht="12.75">
      <c r="A36" s="61" t="s">
        <v>64</v>
      </c>
      <c r="B36" s="10"/>
      <c r="C36" s="62">
        <f aca="true" t="shared" si="6" ref="C36:Y36">SUM(C32:C35)</f>
        <v>165162449</v>
      </c>
      <c r="D36" s="62">
        <f>SUM(D32:D35)</f>
        <v>0</v>
      </c>
      <c r="E36" s="63">
        <f t="shared" si="6"/>
        <v>209248040</v>
      </c>
      <c r="F36" s="64">
        <f t="shared" si="6"/>
        <v>278948548</v>
      </c>
      <c r="G36" s="64">
        <f t="shared" si="6"/>
        <v>2933185</v>
      </c>
      <c r="H36" s="64">
        <f t="shared" si="6"/>
        <v>5081622</v>
      </c>
      <c r="I36" s="64">
        <f t="shared" si="6"/>
        <v>9236574</v>
      </c>
      <c r="J36" s="64">
        <f t="shared" si="6"/>
        <v>17251381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17251381</v>
      </c>
      <c r="X36" s="64">
        <f t="shared" si="6"/>
        <v>38350371</v>
      </c>
      <c r="Y36" s="64">
        <f t="shared" si="6"/>
        <v>-21098990</v>
      </c>
      <c r="Z36" s="65">
        <f>+IF(X36&lt;&gt;0,+(Y36/X36)*100,0)</f>
        <v>-55.016390845345406</v>
      </c>
      <c r="AA36" s="66">
        <f>SUM(AA32:AA35)</f>
        <v>278948548</v>
      </c>
    </row>
    <row r="37" spans="1:27" ht="12.75">
      <c r="A37" s="14" t="s">
        <v>96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69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4968856</v>
      </c>
      <c r="D5" s="16">
        <f>SUM(D6:D8)</f>
        <v>0</v>
      </c>
      <c r="E5" s="17">
        <f t="shared" si="0"/>
        <v>4935000</v>
      </c>
      <c r="F5" s="18">
        <f t="shared" si="0"/>
        <v>4935000</v>
      </c>
      <c r="G5" s="18">
        <f t="shared" si="0"/>
        <v>0</v>
      </c>
      <c r="H5" s="18">
        <f t="shared" si="0"/>
        <v>1737</v>
      </c>
      <c r="I5" s="18">
        <f t="shared" si="0"/>
        <v>16292</v>
      </c>
      <c r="J5" s="18">
        <f t="shared" si="0"/>
        <v>18029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18029</v>
      </c>
      <c r="X5" s="18">
        <f t="shared" si="0"/>
        <v>1724250</v>
      </c>
      <c r="Y5" s="18">
        <f t="shared" si="0"/>
        <v>-1706221</v>
      </c>
      <c r="Z5" s="4">
        <f>+IF(X5&lt;&gt;0,+(Y5/X5)*100,0)</f>
        <v>-98.95438596491229</v>
      </c>
      <c r="AA5" s="16">
        <f>SUM(AA6:AA8)</f>
        <v>4935000</v>
      </c>
    </row>
    <row r="6" spans="1:27" ht="12.75">
      <c r="A6" s="5" t="s">
        <v>32</v>
      </c>
      <c r="B6" s="3"/>
      <c r="C6" s="19">
        <v>545607</v>
      </c>
      <c r="D6" s="19"/>
      <c r="E6" s="20">
        <v>855000</v>
      </c>
      <c r="F6" s="21">
        <v>855000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211749</v>
      </c>
      <c r="Y6" s="21">
        <v>-211749</v>
      </c>
      <c r="Z6" s="6">
        <v>-100</v>
      </c>
      <c r="AA6" s="28">
        <v>855000</v>
      </c>
    </row>
    <row r="7" spans="1:27" ht="12.75">
      <c r="A7" s="5" t="s">
        <v>33</v>
      </c>
      <c r="B7" s="3"/>
      <c r="C7" s="22">
        <v>919685</v>
      </c>
      <c r="D7" s="22"/>
      <c r="E7" s="23">
        <v>15000</v>
      </c>
      <c r="F7" s="24">
        <v>15000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3750</v>
      </c>
      <c r="Y7" s="24">
        <v>-3750</v>
      </c>
      <c r="Z7" s="7">
        <v>-100</v>
      </c>
      <c r="AA7" s="29">
        <v>15000</v>
      </c>
    </row>
    <row r="8" spans="1:27" ht="12.75">
      <c r="A8" s="5" t="s">
        <v>34</v>
      </c>
      <c r="B8" s="3"/>
      <c r="C8" s="19">
        <v>3503564</v>
      </c>
      <c r="D8" s="19"/>
      <c r="E8" s="20">
        <v>4065000</v>
      </c>
      <c r="F8" s="21">
        <v>4065000</v>
      </c>
      <c r="G8" s="21"/>
      <c r="H8" s="21">
        <v>1737</v>
      </c>
      <c r="I8" s="21">
        <v>16292</v>
      </c>
      <c r="J8" s="21">
        <v>18029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18029</v>
      </c>
      <c r="X8" s="21">
        <v>1508751</v>
      </c>
      <c r="Y8" s="21">
        <v>-1490722</v>
      </c>
      <c r="Z8" s="6">
        <v>-98.81</v>
      </c>
      <c r="AA8" s="28">
        <v>4065000</v>
      </c>
    </row>
    <row r="9" spans="1:27" ht="12.75">
      <c r="A9" s="2" t="s">
        <v>35</v>
      </c>
      <c r="B9" s="3"/>
      <c r="C9" s="16">
        <f aca="true" t="shared" si="1" ref="C9:Y9">SUM(C10:C14)</f>
        <v>37332668</v>
      </c>
      <c r="D9" s="16">
        <f>SUM(D10:D14)</f>
        <v>0</v>
      </c>
      <c r="E9" s="17">
        <f t="shared" si="1"/>
        <v>22416120</v>
      </c>
      <c r="F9" s="18">
        <f t="shared" si="1"/>
        <v>22416120</v>
      </c>
      <c r="G9" s="18">
        <f t="shared" si="1"/>
        <v>473521</v>
      </c>
      <c r="H9" s="18">
        <f t="shared" si="1"/>
        <v>95049</v>
      </c>
      <c r="I9" s="18">
        <f t="shared" si="1"/>
        <v>226519</v>
      </c>
      <c r="J9" s="18">
        <f t="shared" si="1"/>
        <v>795089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795089</v>
      </c>
      <c r="X9" s="18">
        <f t="shared" si="1"/>
        <v>4981328</v>
      </c>
      <c r="Y9" s="18">
        <f t="shared" si="1"/>
        <v>-4186239</v>
      </c>
      <c r="Z9" s="4">
        <f>+IF(X9&lt;&gt;0,+(Y9/X9)*100,0)</f>
        <v>-84.03861379937237</v>
      </c>
      <c r="AA9" s="30">
        <f>SUM(AA10:AA14)</f>
        <v>22416120</v>
      </c>
    </row>
    <row r="10" spans="1:27" ht="12.75">
      <c r="A10" s="5" t="s">
        <v>36</v>
      </c>
      <c r="B10" s="3"/>
      <c r="C10" s="19">
        <v>479794</v>
      </c>
      <c r="D10" s="19"/>
      <c r="E10" s="20">
        <v>1530000</v>
      </c>
      <c r="F10" s="21">
        <v>1530000</v>
      </c>
      <c r="G10" s="21">
        <v>1130</v>
      </c>
      <c r="H10" s="21">
        <v>4070</v>
      </c>
      <c r="I10" s="21">
        <v>71380</v>
      </c>
      <c r="J10" s="21">
        <v>76580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76580</v>
      </c>
      <c r="X10" s="21">
        <v>569998</v>
      </c>
      <c r="Y10" s="21">
        <v>-493418</v>
      </c>
      <c r="Z10" s="6">
        <v>-86.56</v>
      </c>
      <c r="AA10" s="28">
        <v>1530000</v>
      </c>
    </row>
    <row r="11" spans="1:27" ht="12.75">
      <c r="A11" s="5" t="s">
        <v>37</v>
      </c>
      <c r="B11" s="3"/>
      <c r="C11" s="19">
        <v>1656915</v>
      </c>
      <c r="D11" s="19"/>
      <c r="E11" s="20">
        <v>17355800</v>
      </c>
      <c r="F11" s="21">
        <v>17355800</v>
      </c>
      <c r="G11" s="21">
        <v>456341</v>
      </c>
      <c r="H11" s="21">
        <v>6602</v>
      </c>
      <c r="I11" s="21">
        <v>8247</v>
      </c>
      <c r="J11" s="21">
        <v>471190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471190</v>
      </c>
      <c r="X11" s="21">
        <v>3020000</v>
      </c>
      <c r="Y11" s="21">
        <v>-2548810</v>
      </c>
      <c r="Z11" s="6">
        <v>-84.4</v>
      </c>
      <c r="AA11" s="28">
        <v>17355800</v>
      </c>
    </row>
    <row r="12" spans="1:27" ht="12.75">
      <c r="A12" s="5" t="s">
        <v>38</v>
      </c>
      <c r="B12" s="3"/>
      <c r="C12" s="19">
        <v>914675</v>
      </c>
      <c r="D12" s="19"/>
      <c r="E12" s="20">
        <v>510320</v>
      </c>
      <c r="F12" s="21">
        <v>510320</v>
      </c>
      <c r="G12" s="21"/>
      <c r="H12" s="21">
        <v>710</v>
      </c>
      <c r="I12" s="21">
        <v>12238</v>
      </c>
      <c r="J12" s="21">
        <v>12948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12948</v>
      </c>
      <c r="X12" s="21">
        <v>21330</v>
      </c>
      <c r="Y12" s="21">
        <v>-8382</v>
      </c>
      <c r="Z12" s="6">
        <v>-39.3</v>
      </c>
      <c r="AA12" s="28">
        <v>510320</v>
      </c>
    </row>
    <row r="13" spans="1:27" ht="12.75">
      <c r="A13" s="5" t="s">
        <v>39</v>
      </c>
      <c r="B13" s="3"/>
      <c r="C13" s="19">
        <v>34281284</v>
      </c>
      <c r="D13" s="19"/>
      <c r="E13" s="20">
        <v>3020000</v>
      </c>
      <c r="F13" s="21">
        <v>3020000</v>
      </c>
      <c r="G13" s="21">
        <v>16050</v>
      </c>
      <c r="H13" s="21">
        <v>83667</v>
      </c>
      <c r="I13" s="21">
        <v>134654</v>
      </c>
      <c r="J13" s="21">
        <v>234371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234371</v>
      </c>
      <c r="X13" s="21">
        <v>1370000</v>
      </c>
      <c r="Y13" s="21">
        <v>-1135629</v>
      </c>
      <c r="Z13" s="6">
        <v>-82.89</v>
      </c>
      <c r="AA13" s="28">
        <v>3020000</v>
      </c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21321850</v>
      </c>
      <c r="D15" s="16">
        <f>SUM(D16:D18)</f>
        <v>0</v>
      </c>
      <c r="E15" s="17">
        <f t="shared" si="2"/>
        <v>18905000</v>
      </c>
      <c r="F15" s="18">
        <f t="shared" si="2"/>
        <v>18905000</v>
      </c>
      <c r="G15" s="18">
        <f t="shared" si="2"/>
        <v>6198</v>
      </c>
      <c r="H15" s="18">
        <f t="shared" si="2"/>
        <v>3938</v>
      </c>
      <c r="I15" s="18">
        <f t="shared" si="2"/>
        <v>44764</v>
      </c>
      <c r="J15" s="18">
        <f t="shared" si="2"/>
        <v>54900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54900</v>
      </c>
      <c r="X15" s="18">
        <f t="shared" si="2"/>
        <v>2300000</v>
      </c>
      <c r="Y15" s="18">
        <f t="shared" si="2"/>
        <v>-2245100</v>
      </c>
      <c r="Z15" s="4">
        <f>+IF(X15&lt;&gt;0,+(Y15/X15)*100,0)</f>
        <v>-97.61304347826088</v>
      </c>
      <c r="AA15" s="30">
        <f>SUM(AA16:AA18)</f>
        <v>18905000</v>
      </c>
    </row>
    <row r="16" spans="1:27" ht="12.75">
      <c r="A16" s="5" t="s">
        <v>42</v>
      </c>
      <c r="B16" s="3"/>
      <c r="C16" s="19">
        <v>38691</v>
      </c>
      <c r="D16" s="19"/>
      <c r="E16" s="20">
        <v>40000</v>
      </c>
      <c r="F16" s="21">
        <v>40000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>
        <v>40000</v>
      </c>
    </row>
    <row r="17" spans="1:27" ht="12.75">
      <c r="A17" s="5" t="s">
        <v>43</v>
      </c>
      <c r="B17" s="3"/>
      <c r="C17" s="19">
        <v>21283159</v>
      </c>
      <c r="D17" s="19"/>
      <c r="E17" s="20">
        <v>18865000</v>
      </c>
      <c r="F17" s="21">
        <v>18865000</v>
      </c>
      <c r="G17" s="21">
        <v>6198</v>
      </c>
      <c r="H17" s="21">
        <v>3938</v>
      </c>
      <c r="I17" s="21">
        <v>44764</v>
      </c>
      <c r="J17" s="21">
        <v>54900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54900</v>
      </c>
      <c r="X17" s="21">
        <v>2300000</v>
      </c>
      <c r="Y17" s="21">
        <v>-2245100</v>
      </c>
      <c r="Z17" s="6">
        <v>-97.61</v>
      </c>
      <c r="AA17" s="28">
        <v>18865000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23318963</v>
      </c>
      <c r="D19" s="16">
        <f>SUM(D20:D23)</f>
        <v>0</v>
      </c>
      <c r="E19" s="17">
        <f t="shared" si="3"/>
        <v>28433549</v>
      </c>
      <c r="F19" s="18">
        <f t="shared" si="3"/>
        <v>28433549</v>
      </c>
      <c r="G19" s="18">
        <f t="shared" si="3"/>
        <v>38455</v>
      </c>
      <c r="H19" s="18">
        <f t="shared" si="3"/>
        <v>780389</v>
      </c>
      <c r="I19" s="18">
        <f t="shared" si="3"/>
        <v>2378447</v>
      </c>
      <c r="J19" s="18">
        <f t="shared" si="3"/>
        <v>3197291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3197291</v>
      </c>
      <c r="X19" s="18">
        <f t="shared" si="3"/>
        <v>5484308</v>
      </c>
      <c r="Y19" s="18">
        <f t="shared" si="3"/>
        <v>-2287017</v>
      </c>
      <c r="Z19" s="4">
        <f>+IF(X19&lt;&gt;0,+(Y19/X19)*100,0)</f>
        <v>-41.701104314345585</v>
      </c>
      <c r="AA19" s="30">
        <f>SUM(AA20:AA23)</f>
        <v>28433549</v>
      </c>
    </row>
    <row r="20" spans="1:27" ht="12.75">
      <c r="A20" s="5" t="s">
        <v>46</v>
      </c>
      <c r="B20" s="3"/>
      <c r="C20" s="19">
        <v>11674047</v>
      </c>
      <c r="D20" s="19"/>
      <c r="E20" s="20">
        <v>8441000</v>
      </c>
      <c r="F20" s="21">
        <v>8441000</v>
      </c>
      <c r="G20" s="21">
        <v>38455</v>
      </c>
      <c r="H20" s="21">
        <v>70508</v>
      </c>
      <c r="I20" s="21">
        <v>2365681</v>
      </c>
      <c r="J20" s="21">
        <v>2474644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2474644</v>
      </c>
      <c r="X20" s="21">
        <v>396359</v>
      </c>
      <c r="Y20" s="21">
        <v>2078285</v>
      </c>
      <c r="Z20" s="6">
        <v>524.34</v>
      </c>
      <c r="AA20" s="28">
        <v>8441000</v>
      </c>
    </row>
    <row r="21" spans="1:27" ht="12.75">
      <c r="A21" s="5" t="s">
        <v>47</v>
      </c>
      <c r="B21" s="3"/>
      <c r="C21" s="19">
        <v>8028190</v>
      </c>
      <c r="D21" s="19"/>
      <c r="E21" s="20">
        <v>9615349</v>
      </c>
      <c r="F21" s="21">
        <v>9615349</v>
      </c>
      <c r="G21" s="21"/>
      <c r="H21" s="21">
        <v>709881</v>
      </c>
      <c r="I21" s="21">
        <v>2740</v>
      </c>
      <c r="J21" s="21">
        <v>712621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712621</v>
      </c>
      <c r="X21" s="21">
        <v>5077200</v>
      </c>
      <c r="Y21" s="21">
        <v>-4364579</v>
      </c>
      <c r="Z21" s="6">
        <v>-85.96</v>
      </c>
      <c r="AA21" s="28">
        <v>9615349</v>
      </c>
    </row>
    <row r="22" spans="1:27" ht="12.75">
      <c r="A22" s="5" t="s">
        <v>48</v>
      </c>
      <c r="B22" s="3"/>
      <c r="C22" s="22">
        <v>3602901</v>
      </c>
      <c r="D22" s="22"/>
      <c r="E22" s="23">
        <v>8834200</v>
      </c>
      <c r="F22" s="24">
        <v>8834200</v>
      </c>
      <c r="G22" s="24"/>
      <c r="H22" s="24"/>
      <c r="I22" s="24">
        <v>10026</v>
      </c>
      <c r="J22" s="24">
        <v>10026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10026</v>
      </c>
      <c r="X22" s="24"/>
      <c r="Y22" s="24">
        <v>10026</v>
      </c>
      <c r="Z22" s="7"/>
      <c r="AA22" s="29">
        <v>8834200</v>
      </c>
    </row>
    <row r="23" spans="1:27" ht="12.75">
      <c r="A23" s="5" t="s">
        <v>49</v>
      </c>
      <c r="B23" s="3"/>
      <c r="C23" s="19">
        <v>13825</v>
      </c>
      <c r="D23" s="19"/>
      <c r="E23" s="20">
        <v>1543000</v>
      </c>
      <c r="F23" s="21">
        <v>1543000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10749</v>
      </c>
      <c r="Y23" s="21">
        <v>-10749</v>
      </c>
      <c r="Z23" s="6">
        <v>-100</v>
      </c>
      <c r="AA23" s="28">
        <v>1543000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86942337</v>
      </c>
      <c r="D25" s="51">
        <f>+D5+D9+D15+D19+D24</f>
        <v>0</v>
      </c>
      <c r="E25" s="52">
        <f t="shared" si="4"/>
        <v>74689669</v>
      </c>
      <c r="F25" s="53">
        <f t="shared" si="4"/>
        <v>74689669</v>
      </c>
      <c r="G25" s="53">
        <f t="shared" si="4"/>
        <v>518174</v>
      </c>
      <c r="H25" s="53">
        <f t="shared" si="4"/>
        <v>881113</v>
      </c>
      <c r="I25" s="53">
        <f t="shared" si="4"/>
        <v>2666022</v>
      </c>
      <c r="J25" s="53">
        <f t="shared" si="4"/>
        <v>4065309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4065309</v>
      </c>
      <c r="X25" s="53">
        <f t="shared" si="4"/>
        <v>14489886</v>
      </c>
      <c r="Y25" s="53">
        <f t="shared" si="4"/>
        <v>-10424577</v>
      </c>
      <c r="Z25" s="54">
        <f>+IF(X25&lt;&gt;0,+(Y25/X25)*100,0)</f>
        <v>-71.94381653520256</v>
      </c>
      <c r="AA25" s="55">
        <f>+AA5+AA9+AA15+AA19+AA24</f>
        <v>74689669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22709000</v>
      </c>
      <c r="D28" s="19"/>
      <c r="E28" s="20">
        <v>24639649</v>
      </c>
      <c r="F28" s="21">
        <v>24639649</v>
      </c>
      <c r="G28" s="21">
        <v>477459</v>
      </c>
      <c r="H28" s="21">
        <v>791524</v>
      </c>
      <c r="I28" s="21">
        <v>206547</v>
      </c>
      <c r="J28" s="21">
        <v>1475530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1475530</v>
      </c>
      <c r="X28" s="21">
        <v>8627200</v>
      </c>
      <c r="Y28" s="21">
        <v>-7151670</v>
      </c>
      <c r="Z28" s="6">
        <v>-82.9</v>
      </c>
      <c r="AA28" s="19">
        <v>24639649</v>
      </c>
    </row>
    <row r="29" spans="1:27" ht="12.75">
      <c r="A29" s="57" t="s">
        <v>55</v>
      </c>
      <c r="B29" s="3"/>
      <c r="C29" s="19">
        <v>34540531</v>
      </c>
      <c r="D29" s="19"/>
      <c r="E29" s="20">
        <v>9409000</v>
      </c>
      <c r="F29" s="21">
        <v>9409000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>
        <v>3370000</v>
      </c>
      <c r="Y29" s="21">
        <v>-3370000</v>
      </c>
      <c r="Z29" s="6">
        <v>-100</v>
      </c>
      <c r="AA29" s="28">
        <v>9409000</v>
      </c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57249531</v>
      </c>
      <c r="D32" s="25">
        <f>SUM(D28:D31)</f>
        <v>0</v>
      </c>
      <c r="E32" s="26">
        <f t="shared" si="5"/>
        <v>34048649</v>
      </c>
      <c r="F32" s="27">
        <f t="shared" si="5"/>
        <v>34048649</v>
      </c>
      <c r="G32" s="27">
        <f t="shared" si="5"/>
        <v>477459</v>
      </c>
      <c r="H32" s="27">
        <f t="shared" si="5"/>
        <v>791524</v>
      </c>
      <c r="I32" s="27">
        <f t="shared" si="5"/>
        <v>206547</v>
      </c>
      <c r="J32" s="27">
        <f t="shared" si="5"/>
        <v>1475530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1475530</v>
      </c>
      <c r="X32" s="27">
        <f t="shared" si="5"/>
        <v>11997200</v>
      </c>
      <c r="Y32" s="27">
        <f t="shared" si="5"/>
        <v>-10521670</v>
      </c>
      <c r="Z32" s="13">
        <f>+IF(X32&lt;&gt;0,+(Y32/X32)*100,0)</f>
        <v>-87.70104691094589</v>
      </c>
      <c r="AA32" s="31">
        <f>SUM(AA28:AA31)</f>
        <v>34048649</v>
      </c>
    </row>
    <row r="33" spans="1:27" ht="12.75">
      <c r="A33" s="60" t="s">
        <v>59</v>
      </c>
      <c r="B33" s="3" t="s">
        <v>60</v>
      </c>
      <c r="C33" s="19">
        <v>2458989</v>
      </c>
      <c r="D33" s="19"/>
      <c r="E33" s="20">
        <v>666000</v>
      </c>
      <c r="F33" s="21">
        <v>666000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>
        <v>666000</v>
      </c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>
        <v>27233817</v>
      </c>
      <c r="D35" s="19"/>
      <c r="E35" s="20">
        <v>39975020</v>
      </c>
      <c r="F35" s="21">
        <v>39975020</v>
      </c>
      <c r="G35" s="21">
        <v>40715</v>
      </c>
      <c r="H35" s="21">
        <v>89589</v>
      </c>
      <c r="I35" s="21">
        <v>2459474</v>
      </c>
      <c r="J35" s="21">
        <v>2589778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2589778</v>
      </c>
      <c r="X35" s="21">
        <v>2492686</v>
      </c>
      <c r="Y35" s="21">
        <v>97092</v>
      </c>
      <c r="Z35" s="6">
        <v>3.9</v>
      </c>
      <c r="AA35" s="28">
        <v>39975020</v>
      </c>
    </row>
    <row r="36" spans="1:27" ht="12.75">
      <c r="A36" s="61" t="s">
        <v>64</v>
      </c>
      <c r="B36" s="10"/>
      <c r="C36" s="62">
        <f aca="true" t="shared" si="6" ref="C36:Y36">SUM(C32:C35)</f>
        <v>86942337</v>
      </c>
      <c r="D36" s="62">
        <f>SUM(D32:D35)</f>
        <v>0</v>
      </c>
      <c r="E36" s="63">
        <f t="shared" si="6"/>
        <v>74689669</v>
      </c>
      <c r="F36" s="64">
        <f t="shared" si="6"/>
        <v>74689669</v>
      </c>
      <c r="G36" s="64">
        <f t="shared" si="6"/>
        <v>518174</v>
      </c>
      <c r="H36" s="64">
        <f t="shared" si="6"/>
        <v>881113</v>
      </c>
      <c r="I36" s="64">
        <f t="shared" si="6"/>
        <v>2666021</v>
      </c>
      <c r="J36" s="64">
        <f t="shared" si="6"/>
        <v>4065308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4065308</v>
      </c>
      <c r="X36" s="64">
        <f t="shared" si="6"/>
        <v>14489886</v>
      </c>
      <c r="Y36" s="64">
        <f t="shared" si="6"/>
        <v>-10424578</v>
      </c>
      <c r="Z36" s="65">
        <f>+IF(X36&lt;&gt;0,+(Y36/X36)*100,0)</f>
        <v>-71.9438234365681</v>
      </c>
      <c r="AA36" s="66">
        <f>SUM(AA32:AA35)</f>
        <v>74689669</v>
      </c>
    </row>
    <row r="37" spans="1:27" ht="12.75">
      <c r="A37" s="14" t="s">
        <v>96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98917</v>
      </c>
      <c r="D5" s="16">
        <f>SUM(D6:D8)</f>
        <v>0</v>
      </c>
      <c r="E5" s="17">
        <f t="shared" si="0"/>
        <v>575800</v>
      </c>
      <c r="F5" s="18">
        <f t="shared" si="0"/>
        <v>575800</v>
      </c>
      <c r="G5" s="18">
        <f t="shared" si="0"/>
        <v>0</v>
      </c>
      <c r="H5" s="18">
        <f t="shared" si="0"/>
        <v>67683</v>
      </c>
      <c r="I5" s="18">
        <f t="shared" si="0"/>
        <v>16105</v>
      </c>
      <c r="J5" s="18">
        <f t="shared" si="0"/>
        <v>83788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83788</v>
      </c>
      <c r="X5" s="18">
        <f t="shared" si="0"/>
        <v>92128</v>
      </c>
      <c r="Y5" s="18">
        <f t="shared" si="0"/>
        <v>-8340</v>
      </c>
      <c r="Z5" s="4">
        <f>+IF(X5&lt;&gt;0,+(Y5/X5)*100,0)</f>
        <v>-9.05262243834665</v>
      </c>
      <c r="AA5" s="16">
        <f>SUM(AA6:AA8)</f>
        <v>575800</v>
      </c>
    </row>
    <row r="6" spans="1:27" ht="12.75">
      <c r="A6" s="5" t="s">
        <v>32</v>
      </c>
      <c r="B6" s="3"/>
      <c r="C6" s="19"/>
      <c r="D6" s="19"/>
      <c r="E6" s="20">
        <v>10000</v>
      </c>
      <c r="F6" s="21">
        <v>10000</v>
      </c>
      <c r="G6" s="21"/>
      <c r="H6" s="21"/>
      <c r="I6" s="21">
        <v>8320</v>
      </c>
      <c r="J6" s="21">
        <v>8320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8320</v>
      </c>
      <c r="X6" s="21">
        <v>1600</v>
      </c>
      <c r="Y6" s="21">
        <v>6720</v>
      </c>
      <c r="Z6" s="6">
        <v>420</v>
      </c>
      <c r="AA6" s="28">
        <v>10000</v>
      </c>
    </row>
    <row r="7" spans="1:27" ht="12.75">
      <c r="A7" s="5" t="s">
        <v>33</v>
      </c>
      <c r="B7" s="3"/>
      <c r="C7" s="22"/>
      <c r="D7" s="22"/>
      <c r="E7" s="23">
        <v>565800</v>
      </c>
      <c r="F7" s="24">
        <v>565800</v>
      </c>
      <c r="G7" s="24"/>
      <c r="H7" s="24">
        <v>67683</v>
      </c>
      <c r="I7" s="24">
        <v>7785</v>
      </c>
      <c r="J7" s="24">
        <v>75468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75468</v>
      </c>
      <c r="X7" s="24">
        <v>90528</v>
      </c>
      <c r="Y7" s="24">
        <v>-15060</v>
      </c>
      <c r="Z7" s="7">
        <v>-16.64</v>
      </c>
      <c r="AA7" s="29">
        <v>565800</v>
      </c>
    </row>
    <row r="8" spans="1:27" ht="12.75">
      <c r="A8" s="5" t="s">
        <v>34</v>
      </c>
      <c r="B8" s="3"/>
      <c r="C8" s="19">
        <v>98917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2337797</v>
      </c>
      <c r="D9" s="16">
        <f>SUM(D10:D14)</f>
        <v>0</v>
      </c>
      <c r="E9" s="17">
        <f t="shared" si="1"/>
        <v>3038980</v>
      </c>
      <c r="F9" s="18">
        <f t="shared" si="1"/>
        <v>3038980</v>
      </c>
      <c r="G9" s="18">
        <f t="shared" si="1"/>
        <v>8128</v>
      </c>
      <c r="H9" s="18">
        <f t="shared" si="1"/>
        <v>1658</v>
      </c>
      <c r="I9" s="18">
        <f t="shared" si="1"/>
        <v>61546</v>
      </c>
      <c r="J9" s="18">
        <f t="shared" si="1"/>
        <v>71332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71332</v>
      </c>
      <c r="X9" s="18">
        <f t="shared" si="1"/>
        <v>486237</v>
      </c>
      <c r="Y9" s="18">
        <f t="shared" si="1"/>
        <v>-414905</v>
      </c>
      <c r="Z9" s="4">
        <f>+IF(X9&lt;&gt;0,+(Y9/X9)*100,0)</f>
        <v>-85.3297877372557</v>
      </c>
      <c r="AA9" s="30">
        <f>SUM(AA10:AA14)</f>
        <v>3038980</v>
      </c>
    </row>
    <row r="10" spans="1:27" ht="12.75">
      <c r="A10" s="5" t="s">
        <v>36</v>
      </c>
      <c r="B10" s="3"/>
      <c r="C10" s="19">
        <v>141061</v>
      </c>
      <c r="D10" s="19"/>
      <c r="E10" s="20">
        <v>116000</v>
      </c>
      <c r="F10" s="21">
        <v>116000</v>
      </c>
      <c r="G10" s="21"/>
      <c r="H10" s="21"/>
      <c r="I10" s="21">
        <v>4456</v>
      </c>
      <c r="J10" s="21">
        <v>4456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4456</v>
      </c>
      <c r="X10" s="21">
        <v>18560</v>
      </c>
      <c r="Y10" s="21">
        <v>-14104</v>
      </c>
      <c r="Z10" s="6">
        <v>-75.99</v>
      </c>
      <c r="AA10" s="28">
        <v>116000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>
        <v>2177972</v>
      </c>
      <c r="D12" s="19"/>
      <c r="E12" s="20">
        <v>2894880</v>
      </c>
      <c r="F12" s="21">
        <v>2894880</v>
      </c>
      <c r="G12" s="21">
        <v>5920</v>
      </c>
      <c r="H12" s="21">
        <v>1658</v>
      </c>
      <c r="I12" s="21">
        <v>57090</v>
      </c>
      <c r="J12" s="21">
        <v>64668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64668</v>
      </c>
      <c r="X12" s="21">
        <v>463181</v>
      </c>
      <c r="Y12" s="21">
        <v>-398513</v>
      </c>
      <c r="Z12" s="6">
        <v>-86.04</v>
      </c>
      <c r="AA12" s="28">
        <v>2894880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>
        <v>18764</v>
      </c>
      <c r="D14" s="22"/>
      <c r="E14" s="23">
        <v>28100</v>
      </c>
      <c r="F14" s="24">
        <v>28100</v>
      </c>
      <c r="G14" s="24">
        <v>2208</v>
      </c>
      <c r="H14" s="24"/>
      <c r="I14" s="24"/>
      <c r="J14" s="24">
        <v>2208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>
        <v>2208</v>
      </c>
      <c r="X14" s="24">
        <v>4496</v>
      </c>
      <c r="Y14" s="24">
        <v>-2288</v>
      </c>
      <c r="Z14" s="7">
        <v>-50.89</v>
      </c>
      <c r="AA14" s="29">
        <v>28100</v>
      </c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4484083</v>
      </c>
      <c r="D19" s="16">
        <f>SUM(D20:D23)</f>
        <v>0</v>
      </c>
      <c r="E19" s="17">
        <f t="shared" si="3"/>
        <v>7690000</v>
      </c>
      <c r="F19" s="18">
        <f t="shared" si="3"/>
        <v>7690000</v>
      </c>
      <c r="G19" s="18">
        <f t="shared" si="3"/>
        <v>0</v>
      </c>
      <c r="H19" s="18">
        <f t="shared" si="3"/>
        <v>5036</v>
      </c>
      <c r="I19" s="18">
        <f t="shared" si="3"/>
        <v>73608</v>
      </c>
      <c r="J19" s="18">
        <f t="shared" si="3"/>
        <v>78644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78644</v>
      </c>
      <c r="X19" s="18">
        <f t="shared" si="3"/>
        <v>1230400</v>
      </c>
      <c r="Y19" s="18">
        <f t="shared" si="3"/>
        <v>-1151756</v>
      </c>
      <c r="Z19" s="4">
        <f>+IF(X19&lt;&gt;0,+(Y19/X19)*100,0)</f>
        <v>-93.60825747724317</v>
      </c>
      <c r="AA19" s="30">
        <f>SUM(AA20:AA23)</f>
        <v>7690000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>
        <v>4484083</v>
      </c>
      <c r="D21" s="19"/>
      <c r="E21" s="20">
        <v>7690000</v>
      </c>
      <c r="F21" s="21">
        <v>7690000</v>
      </c>
      <c r="G21" s="21"/>
      <c r="H21" s="21">
        <v>5036</v>
      </c>
      <c r="I21" s="21">
        <v>73608</v>
      </c>
      <c r="J21" s="21">
        <v>78644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78644</v>
      </c>
      <c r="X21" s="21">
        <v>1230400</v>
      </c>
      <c r="Y21" s="21">
        <v>-1151756</v>
      </c>
      <c r="Z21" s="6">
        <v>-93.61</v>
      </c>
      <c r="AA21" s="28">
        <v>7690000</v>
      </c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6920797</v>
      </c>
      <c r="D25" s="51">
        <f>+D5+D9+D15+D19+D24</f>
        <v>0</v>
      </c>
      <c r="E25" s="52">
        <f t="shared" si="4"/>
        <v>11304780</v>
      </c>
      <c r="F25" s="53">
        <f t="shared" si="4"/>
        <v>11304780</v>
      </c>
      <c r="G25" s="53">
        <f t="shared" si="4"/>
        <v>8128</v>
      </c>
      <c r="H25" s="53">
        <f t="shared" si="4"/>
        <v>74377</v>
      </c>
      <c r="I25" s="53">
        <f t="shared" si="4"/>
        <v>151259</v>
      </c>
      <c r="J25" s="53">
        <f t="shared" si="4"/>
        <v>233764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233764</v>
      </c>
      <c r="X25" s="53">
        <f t="shared" si="4"/>
        <v>1808765</v>
      </c>
      <c r="Y25" s="53">
        <f t="shared" si="4"/>
        <v>-1575001</v>
      </c>
      <c r="Z25" s="54">
        <f>+IF(X25&lt;&gt;0,+(Y25/X25)*100,0)</f>
        <v>-87.07604359880912</v>
      </c>
      <c r="AA25" s="55">
        <f>+AA5+AA9+AA15+AA19+AA24</f>
        <v>11304780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/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>
        <v>6920797</v>
      </c>
      <c r="D35" s="19"/>
      <c r="E35" s="20">
        <v>11304780</v>
      </c>
      <c r="F35" s="21">
        <v>11304780</v>
      </c>
      <c r="G35" s="21">
        <v>8128</v>
      </c>
      <c r="H35" s="21">
        <v>74377</v>
      </c>
      <c r="I35" s="21">
        <v>151259</v>
      </c>
      <c r="J35" s="21">
        <v>233764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233764</v>
      </c>
      <c r="X35" s="21">
        <v>1808765</v>
      </c>
      <c r="Y35" s="21">
        <v>-1575001</v>
      </c>
      <c r="Z35" s="6">
        <v>-87.08</v>
      </c>
      <c r="AA35" s="28">
        <v>11304780</v>
      </c>
    </row>
    <row r="36" spans="1:27" ht="12.75">
      <c r="A36" s="61" t="s">
        <v>64</v>
      </c>
      <c r="B36" s="10"/>
      <c r="C36" s="62">
        <f aca="true" t="shared" si="6" ref="C36:Y36">SUM(C32:C35)</f>
        <v>6920797</v>
      </c>
      <c r="D36" s="62">
        <f>SUM(D32:D35)</f>
        <v>0</v>
      </c>
      <c r="E36" s="63">
        <f t="shared" si="6"/>
        <v>11304780</v>
      </c>
      <c r="F36" s="64">
        <f t="shared" si="6"/>
        <v>11304780</v>
      </c>
      <c r="G36" s="64">
        <f t="shared" si="6"/>
        <v>8128</v>
      </c>
      <c r="H36" s="64">
        <f t="shared" si="6"/>
        <v>74377</v>
      </c>
      <c r="I36" s="64">
        <f t="shared" si="6"/>
        <v>151259</v>
      </c>
      <c r="J36" s="64">
        <f t="shared" si="6"/>
        <v>233764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233764</v>
      </c>
      <c r="X36" s="64">
        <f t="shared" si="6"/>
        <v>1808765</v>
      </c>
      <c r="Y36" s="64">
        <f t="shared" si="6"/>
        <v>-1575001</v>
      </c>
      <c r="Z36" s="65">
        <f>+IF(X36&lt;&gt;0,+(Y36/X36)*100,0)</f>
        <v>-87.07604359880912</v>
      </c>
      <c r="AA36" s="66">
        <f>SUM(AA32:AA35)</f>
        <v>11304780</v>
      </c>
    </row>
    <row r="37" spans="1:27" ht="12.75">
      <c r="A37" s="14" t="s">
        <v>96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1406000</v>
      </c>
      <c r="F5" s="18">
        <f t="shared" si="0"/>
        <v>1406000</v>
      </c>
      <c r="G5" s="18">
        <f t="shared" si="0"/>
        <v>0</v>
      </c>
      <c r="H5" s="18">
        <f t="shared" si="0"/>
        <v>0</v>
      </c>
      <c r="I5" s="18">
        <f t="shared" si="0"/>
        <v>20280</v>
      </c>
      <c r="J5" s="18">
        <f t="shared" si="0"/>
        <v>20280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20280</v>
      </c>
      <c r="X5" s="18">
        <f t="shared" si="0"/>
        <v>0</v>
      </c>
      <c r="Y5" s="18">
        <f t="shared" si="0"/>
        <v>20280</v>
      </c>
      <c r="Z5" s="4">
        <f>+IF(X5&lt;&gt;0,+(Y5/X5)*100,0)</f>
        <v>0</v>
      </c>
      <c r="AA5" s="16">
        <f>SUM(AA6:AA8)</f>
        <v>1406000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>
        <v>330000</v>
      </c>
      <c r="F7" s="24">
        <v>330000</v>
      </c>
      <c r="G7" s="24"/>
      <c r="H7" s="24"/>
      <c r="I7" s="24">
        <v>18530</v>
      </c>
      <c r="J7" s="24">
        <v>18530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18530</v>
      </c>
      <c r="X7" s="24"/>
      <c r="Y7" s="24">
        <v>18530</v>
      </c>
      <c r="Z7" s="7"/>
      <c r="AA7" s="29">
        <v>330000</v>
      </c>
    </row>
    <row r="8" spans="1:27" ht="12.75">
      <c r="A8" s="5" t="s">
        <v>34</v>
      </c>
      <c r="B8" s="3"/>
      <c r="C8" s="19"/>
      <c r="D8" s="19"/>
      <c r="E8" s="20">
        <v>1076000</v>
      </c>
      <c r="F8" s="21">
        <v>1076000</v>
      </c>
      <c r="G8" s="21"/>
      <c r="H8" s="21"/>
      <c r="I8" s="21">
        <v>1750</v>
      </c>
      <c r="J8" s="21">
        <v>1750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1750</v>
      </c>
      <c r="X8" s="21"/>
      <c r="Y8" s="21">
        <v>1750</v>
      </c>
      <c r="Z8" s="6"/>
      <c r="AA8" s="28">
        <v>1076000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6900000</v>
      </c>
      <c r="F9" s="18">
        <f t="shared" si="1"/>
        <v>6900000</v>
      </c>
      <c r="G9" s="18">
        <f t="shared" si="1"/>
        <v>1095</v>
      </c>
      <c r="H9" s="18">
        <f t="shared" si="1"/>
        <v>21884</v>
      </c>
      <c r="I9" s="18">
        <f t="shared" si="1"/>
        <v>493931</v>
      </c>
      <c r="J9" s="18">
        <f t="shared" si="1"/>
        <v>516910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516910</v>
      </c>
      <c r="X9" s="18">
        <f t="shared" si="1"/>
        <v>250000</v>
      </c>
      <c r="Y9" s="18">
        <f t="shared" si="1"/>
        <v>266910</v>
      </c>
      <c r="Z9" s="4">
        <f>+IF(X9&lt;&gt;0,+(Y9/X9)*100,0)</f>
        <v>106.764</v>
      </c>
      <c r="AA9" s="30">
        <f>SUM(AA10:AA14)</f>
        <v>6900000</v>
      </c>
    </row>
    <row r="10" spans="1:27" ht="12.75">
      <c r="A10" s="5" t="s">
        <v>36</v>
      </c>
      <c r="B10" s="3"/>
      <c r="C10" s="19"/>
      <c r="D10" s="19"/>
      <c r="E10" s="20">
        <v>1200000</v>
      </c>
      <c r="F10" s="21">
        <v>1200000</v>
      </c>
      <c r="G10" s="21">
        <v>1095</v>
      </c>
      <c r="H10" s="21">
        <v>3042</v>
      </c>
      <c r="I10" s="21"/>
      <c r="J10" s="21">
        <v>4137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4137</v>
      </c>
      <c r="X10" s="21"/>
      <c r="Y10" s="21">
        <v>4137</v>
      </c>
      <c r="Z10" s="6"/>
      <c r="AA10" s="28">
        <v>1200000</v>
      </c>
    </row>
    <row r="11" spans="1:27" ht="12.75">
      <c r="A11" s="5" t="s">
        <v>37</v>
      </c>
      <c r="B11" s="3"/>
      <c r="C11" s="19"/>
      <c r="D11" s="19"/>
      <c r="E11" s="20">
        <v>1300000</v>
      </c>
      <c r="F11" s="21">
        <v>1300000</v>
      </c>
      <c r="G11" s="21"/>
      <c r="H11" s="21">
        <v>18842</v>
      </c>
      <c r="I11" s="21">
        <v>50003</v>
      </c>
      <c r="J11" s="21">
        <v>68845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68845</v>
      </c>
      <c r="X11" s="21"/>
      <c r="Y11" s="21">
        <v>68845</v>
      </c>
      <c r="Z11" s="6"/>
      <c r="AA11" s="28">
        <v>1300000</v>
      </c>
    </row>
    <row r="12" spans="1:27" ht="12.75">
      <c r="A12" s="5" t="s">
        <v>38</v>
      </c>
      <c r="B12" s="3"/>
      <c r="C12" s="19"/>
      <c r="D12" s="19"/>
      <c r="E12" s="20">
        <v>4400000</v>
      </c>
      <c r="F12" s="21">
        <v>4400000</v>
      </c>
      <c r="G12" s="21"/>
      <c r="H12" s="21"/>
      <c r="I12" s="21">
        <v>443928</v>
      </c>
      <c r="J12" s="21">
        <v>443928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443928</v>
      </c>
      <c r="X12" s="21">
        <v>250000</v>
      </c>
      <c r="Y12" s="21">
        <v>193928</v>
      </c>
      <c r="Z12" s="6">
        <v>77.57</v>
      </c>
      <c r="AA12" s="28">
        <v>4400000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4055000</v>
      </c>
      <c r="F15" s="18">
        <f t="shared" si="2"/>
        <v>4055000</v>
      </c>
      <c r="G15" s="18">
        <f t="shared" si="2"/>
        <v>0</v>
      </c>
      <c r="H15" s="18">
        <f t="shared" si="2"/>
        <v>0</v>
      </c>
      <c r="I15" s="18">
        <f t="shared" si="2"/>
        <v>133576</v>
      </c>
      <c r="J15" s="18">
        <f t="shared" si="2"/>
        <v>133576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133576</v>
      </c>
      <c r="X15" s="18">
        <f t="shared" si="2"/>
        <v>1345000</v>
      </c>
      <c r="Y15" s="18">
        <f t="shared" si="2"/>
        <v>-1211424</v>
      </c>
      <c r="Z15" s="4">
        <f>+IF(X15&lt;&gt;0,+(Y15/X15)*100,0)</f>
        <v>-90.06869888475836</v>
      </c>
      <c r="AA15" s="30">
        <f>SUM(AA16:AA18)</f>
        <v>4055000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>
        <v>4055000</v>
      </c>
      <c r="F17" s="21">
        <v>4055000</v>
      </c>
      <c r="G17" s="21"/>
      <c r="H17" s="21"/>
      <c r="I17" s="21">
        <v>133576</v>
      </c>
      <c r="J17" s="21">
        <v>133576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133576</v>
      </c>
      <c r="X17" s="21">
        <v>1345000</v>
      </c>
      <c r="Y17" s="21">
        <v>-1211424</v>
      </c>
      <c r="Z17" s="6">
        <v>-90.07</v>
      </c>
      <c r="AA17" s="28">
        <v>4055000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71859817</v>
      </c>
      <c r="F19" s="18">
        <f t="shared" si="3"/>
        <v>71859817</v>
      </c>
      <c r="G19" s="18">
        <f t="shared" si="3"/>
        <v>0</v>
      </c>
      <c r="H19" s="18">
        <f t="shared" si="3"/>
        <v>5568556</v>
      </c>
      <c r="I19" s="18">
        <f t="shared" si="3"/>
        <v>1068426</v>
      </c>
      <c r="J19" s="18">
        <f t="shared" si="3"/>
        <v>6636982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6636982</v>
      </c>
      <c r="X19" s="18">
        <f t="shared" si="3"/>
        <v>13022500</v>
      </c>
      <c r="Y19" s="18">
        <f t="shared" si="3"/>
        <v>-6385518</v>
      </c>
      <c r="Z19" s="4">
        <f>+IF(X19&lt;&gt;0,+(Y19/X19)*100,0)</f>
        <v>-49.034501823766554</v>
      </c>
      <c r="AA19" s="30">
        <f>SUM(AA20:AA23)</f>
        <v>71859817</v>
      </c>
    </row>
    <row r="20" spans="1:27" ht="12.75">
      <c r="A20" s="5" t="s">
        <v>46</v>
      </c>
      <c r="B20" s="3"/>
      <c r="C20" s="19"/>
      <c r="D20" s="19"/>
      <c r="E20" s="20">
        <v>7160000</v>
      </c>
      <c r="F20" s="21">
        <v>7160000</v>
      </c>
      <c r="G20" s="21"/>
      <c r="H20" s="21">
        <v>1988432</v>
      </c>
      <c r="I20" s="21">
        <v>45637</v>
      </c>
      <c r="J20" s="21">
        <v>2034069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2034069</v>
      </c>
      <c r="X20" s="21">
        <v>1600000</v>
      </c>
      <c r="Y20" s="21">
        <v>434069</v>
      </c>
      <c r="Z20" s="6">
        <v>27.13</v>
      </c>
      <c r="AA20" s="28">
        <v>7160000</v>
      </c>
    </row>
    <row r="21" spans="1:27" ht="12.75">
      <c r="A21" s="5" t="s">
        <v>47</v>
      </c>
      <c r="B21" s="3"/>
      <c r="C21" s="19"/>
      <c r="D21" s="19"/>
      <c r="E21" s="20">
        <v>37505330</v>
      </c>
      <c r="F21" s="21">
        <v>37505330</v>
      </c>
      <c r="G21" s="21"/>
      <c r="H21" s="21">
        <v>1241460</v>
      </c>
      <c r="I21" s="21">
        <v>-1241460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4200000</v>
      </c>
      <c r="Y21" s="21">
        <v>-4200000</v>
      </c>
      <c r="Z21" s="6">
        <v>-100</v>
      </c>
      <c r="AA21" s="28">
        <v>37505330</v>
      </c>
    </row>
    <row r="22" spans="1:27" ht="12.75">
      <c r="A22" s="5" t="s">
        <v>48</v>
      </c>
      <c r="B22" s="3"/>
      <c r="C22" s="22"/>
      <c r="D22" s="22"/>
      <c r="E22" s="23">
        <v>24394487</v>
      </c>
      <c r="F22" s="24">
        <v>24394487</v>
      </c>
      <c r="G22" s="24"/>
      <c r="H22" s="24">
        <v>2338664</v>
      </c>
      <c r="I22" s="24">
        <v>2264249</v>
      </c>
      <c r="J22" s="24">
        <v>4602913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4602913</v>
      </c>
      <c r="X22" s="24">
        <v>4422500</v>
      </c>
      <c r="Y22" s="24">
        <v>180413</v>
      </c>
      <c r="Z22" s="7">
        <v>4.08</v>
      </c>
      <c r="AA22" s="29">
        <v>24394487</v>
      </c>
    </row>
    <row r="23" spans="1:27" ht="12.75">
      <c r="A23" s="5" t="s">
        <v>49</v>
      </c>
      <c r="B23" s="3"/>
      <c r="C23" s="19"/>
      <c r="D23" s="19"/>
      <c r="E23" s="20">
        <v>2800000</v>
      </c>
      <c r="F23" s="21">
        <v>2800000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2800000</v>
      </c>
      <c r="Y23" s="21">
        <v>-2800000</v>
      </c>
      <c r="Z23" s="6">
        <v>-100</v>
      </c>
      <c r="AA23" s="28">
        <v>2800000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84220817</v>
      </c>
      <c r="F25" s="53">
        <f t="shared" si="4"/>
        <v>84220817</v>
      </c>
      <c r="G25" s="53">
        <f t="shared" si="4"/>
        <v>1095</v>
      </c>
      <c r="H25" s="53">
        <f t="shared" si="4"/>
        <v>5590440</v>
      </c>
      <c r="I25" s="53">
        <f t="shared" si="4"/>
        <v>1716213</v>
      </c>
      <c r="J25" s="53">
        <f t="shared" si="4"/>
        <v>7307748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7307748</v>
      </c>
      <c r="X25" s="53">
        <f t="shared" si="4"/>
        <v>14617500</v>
      </c>
      <c r="Y25" s="53">
        <f t="shared" si="4"/>
        <v>-7309752</v>
      </c>
      <c r="Z25" s="54">
        <f>+IF(X25&lt;&gt;0,+(Y25/X25)*100,0)</f>
        <v>-50.00685479733197</v>
      </c>
      <c r="AA25" s="55">
        <f>+AA5+AA9+AA15+AA19+AA24</f>
        <v>84220817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51652317</v>
      </c>
      <c r="F28" s="21">
        <v>51652317</v>
      </c>
      <c r="G28" s="21"/>
      <c r="H28" s="21">
        <v>4327096</v>
      </c>
      <c r="I28" s="21">
        <v>2505520</v>
      </c>
      <c r="J28" s="21">
        <v>6832616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6832616</v>
      </c>
      <c r="X28" s="21">
        <v>4100000</v>
      </c>
      <c r="Y28" s="21">
        <v>2732616</v>
      </c>
      <c r="Z28" s="6">
        <v>66.65</v>
      </c>
      <c r="AA28" s="19">
        <v>51652317</v>
      </c>
    </row>
    <row r="29" spans="1:27" ht="12.75">
      <c r="A29" s="57" t="s">
        <v>55</v>
      </c>
      <c r="B29" s="3"/>
      <c r="C29" s="19"/>
      <c r="D29" s="19"/>
      <c r="E29" s="20">
        <v>8022930</v>
      </c>
      <c r="F29" s="21">
        <v>8022930</v>
      </c>
      <c r="G29" s="21"/>
      <c r="H29" s="21">
        <v>1241460</v>
      </c>
      <c r="I29" s="21">
        <v>-1171807</v>
      </c>
      <c r="J29" s="21">
        <v>69653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69653</v>
      </c>
      <c r="X29" s="21"/>
      <c r="Y29" s="21">
        <v>69653</v>
      </c>
      <c r="Z29" s="6"/>
      <c r="AA29" s="28">
        <v>8022930</v>
      </c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59675247</v>
      </c>
      <c r="F32" s="27">
        <f t="shared" si="5"/>
        <v>59675247</v>
      </c>
      <c r="G32" s="27">
        <f t="shared" si="5"/>
        <v>0</v>
      </c>
      <c r="H32" s="27">
        <f t="shared" si="5"/>
        <v>5568556</v>
      </c>
      <c r="I32" s="27">
        <f t="shared" si="5"/>
        <v>1333713</v>
      </c>
      <c r="J32" s="27">
        <f t="shared" si="5"/>
        <v>6902269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6902269</v>
      </c>
      <c r="X32" s="27">
        <f t="shared" si="5"/>
        <v>4100000</v>
      </c>
      <c r="Y32" s="27">
        <f t="shared" si="5"/>
        <v>2802269</v>
      </c>
      <c r="Z32" s="13">
        <f>+IF(X32&lt;&gt;0,+(Y32/X32)*100,0)</f>
        <v>68.34802439024389</v>
      </c>
      <c r="AA32" s="31">
        <f>SUM(AA28:AA31)</f>
        <v>59675247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>
        <v>4800000</v>
      </c>
      <c r="F34" s="21">
        <v>4800000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>
        <v>2500000</v>
      </c>
      <c r="Y34" s="21">
        <v>-2500000</v>
      </c>
      <c r="Z34" s="6">
        <v>-100</v>
      </c>
      <c r="AA34" s="28">
        <v>4800000</v>
      </c>
    </row>
    <row r="35" spans="1:27" ht="12.75">
      <c r="A35" s="60" t="s">
        <v>63</v>
      </c>
      <c r="B35" s="3"/>
      <c r="C35" s="19"/>
      <c r="D35" s="19"/>
      <c r="E35" s="20">
        <v>19745570</v>
      </c>
      <c r="F35" s="21">
        <v>19745570</v>
      </c>
      <c r="G35" s="21">
        <v>1095</v>
      </c>
      <c r="H35" s="21">
        <v>21884</v>
      </c>
      <c r="I35" s="21">
        <v>382500</v>
      </c>
      <c r="J35" s="21">
        <v>405479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405479</v>
      </c>
      <c r="X35" s="21">
        <v>8017500</v>
      </c>
      <c r="Y35" s="21">
        <v>-7612021</v>
      </c>
      <c r="Z35" s="6">
        <v>-94.94</v>
      </c>
      <c r="AA35" s="28">
        <v>19745570</v>
      </c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84220817</v>
      </c>
      <c r="F36" s="64">
        <f t="shared" si="6"/>
        <v>84220817</v>
      </c>
      <c r="G36" s="64">
        <f t="shared" si="6"/>
        <v>1095</v>
      </c>
      <c r="H36" s="64">
        <f t="shared" si="6"/>
        <v>5590440</v>
      </c>
      <c r="I36" s="64">
        <f t="shared" si="6"/>
        <v>1716213</v>
      </c>
      <c r="J36" s="64">
        <f t="shared" si="6"/>
        <v>7307748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7307748</v>
      </c>
      <c r="X36" s="64">
        <f t="shared" si="6"/>
        <v>14617500</v>
      </c>
      <c r="Y36" s="64">
        <f t="shared" si="6"/>
        <v>-7309752</v>
      </c>
      <c r="Z36" s="65">
        <f>+IF(X36&lt;&gt;0,+(Y36/X36)*100,0)</f>
        <v>-50.00685479733197</v>
      </c>
      <c r="AA36" s="66">
        <f>SUM(AA32:AA35)</f>
        <v>84220817</v>
      </c>
    </row>
    <row r="37" spans="1:27" ht="12.75">
      <c r="A37" s="14" t="s">
        <v>96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25527937</v>
      </c>
      <c r="D5" s="16">
        <f>SUM(D6:D8)</f>
        <v>0</v>
      </c>
      <c r="E5" s="17">
        <f t="shared" si="0"/>
        <v>29358659</v>
      </c>
      <c r="F5" s="18">
        <f t="shared" si="0"/>
        <v>47286095</v>
      </c>
      <c r="G5" s="18">
        <f t="shared" si="0"/>
        <v>12674</v>
      </c>
      <c r="H5" s="18">
        <f t="shared" si="0"/>
        <v>1943770</v>
      </c>
      <c r="I5" s="18">
        <f t="shared" si="0"/>
        <v>2103099</v>
      </c>
      <c r="J5" s="18">
        <f t="shared" si="0"/>
        <v>4059543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4059543</v>
      </c>
      <c r="X5" s="18">
        <f t="shared" si="0"/>
        <v>3816625</v>
      </c>
      <c r="Y5" s="18">
        <f t="shared" si="0"/>
        <v>242918</v>
      </c>
      <c r="Z5" s="4">
        <f>+IF(X5&lt;&gt;0,+(Y5/X5)*100,0)</f>
        <v>6.364733239445846</v>
      </c>
      <c r="AA5" s="16">
        <f>SUM(AA6:AA8)</f>
        <v>47286095</v>
      </c>
    </row>
    <row r="6" spans="1:27" ht="12.75">
      <c r="A6" s="5" t="s">
        <v>32</v>
      </c>
      <c r="B6" s="3"/>
      <c r="C6" s="19">
        <v>918991</v>
      </c>
      <c r="D6" s="19"/>
      <c r="E6" s="20">
        <v>15989907</v>
      </c>
      <c r="F6" s="21">
        <v>18639673</v>
      </c>
      <c r="G6" s="21"/>
      <c r="H6" s="21">
        <v>3580</v>
      </c>
      <c r="I6" s="21">
        <v>68082</v>
      </c>
      <c r="J6" s="21">
        <v>71662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71662</v>
      </c>
      <c r="X6" s="21">
        <v>2078687</v>
      </c>
      <c r="Y6" s="21">
        <v>-2007025</v>
      </c>
      <c r="Z6" s="6">
        <v>-96.55</v>
      </c>
      <c r="AA6" s="28">
        <v>18639673</v>
      </c>
    </row>
    <row r="7" spans="1:27" ht="12.75">
      <c r="A7" s="5" t="s">
        <v>33</v>
      </c>
      <c r="B7" s="3"/>
      <c r="C7" s="22">
        <v>276376</v>
      </c>
      <c r="D7" s="22"/>
      <c r="E7" s="23"/>
      <c r="F7" s="24">
        <v>223549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>
        <v>223549</v>
      </c>
    </row>
    <row r="8" spans="1:27" ht="12.75">
      <c r="A8" s="5" t="s">
        <v>34</v>
      </c>
      <c r="B8" s="3"/>
      <c r="C8" s="19">
        <v>24332570</v>
      </c>
      <c r="D8" s="19"/>
      <c r="E8" s="20">
        <v>13368752</v>
      </c>
      <c r="F8" s="21">
        <v>28422873</v>
      </c>
      <c r="G8" s="21">
        <v>12674</v>
      </c>
      <c r="H8" s="21">
        <v>1940190</v>
      </c>
      <c r="I8" s="21">
        <v>2035017</v>
      </c>
      <c r="J8" s="21">
        <v>3987881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3987881</v>
      </c>
      <c r="X8" s="21">
        <v>1737938</v>
      </c>
      <c r="Y8" s="21">
        <v>2249943</v>
      </c>
      <c r="Z8" s="6">
        <v>129.46</v>
      </c>
      <c r="AA8" s="28">
        <v>28422873</v>
      </c>
    </row>
    <row r="9" spans="1:27" ht="12.75">
      <c r="A9" s="2" t="s">
        <v>35</v>
      </c>
      <c r="B9" s="3"/>
      <c r="C9" s="16">
        <f aca="true" t="shared" si="1" ref="C9:Y9">SUM(C10:C14)</f>
        <v>30430949</v>
      </c>
      <c r="D9" s="16">
        <f>SUM(D10:D14)</f>
        <v>0</v>
      </c>
      <c r="E9" s="17">
        <f t="shared" si="1"/>
        <v>33483491</v>
      </c>
      <c r="F9" s="18">
        <f t="shared" si="1"/>
        <v>56671919</v>
      </c>
      <c r="G9" s="18">
        <f t="shared" si="1"/>
        <v>7825</v>
      </c>
      <c r="H9" s="18">
        <f t="shared" si="1"/>
        <v>33275</v>
      </c>
      <c r="I9" s="18">
        <f t="shared" si="1"/>
        <v>2516933</v>
      </c>
      <c r="J9" s="18">
        <f t="shared" si="1"/>
        <v>2558033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2558033</v>
      </c>
      <c r="X9" s="18">
        <f t="shared" si="1"/>
        <v>4352854</v>
      </c>
      <c r="Y9" s="18">
        <f t="shared" si="1"/>
        <v>-1794821</v>
      </c>
      <c r="Z9" s="4">
        <f>+IF(X9&lt;&gt;0,+(Y9/X9)*100,0)</f>
        <v>-41.23320010273719</v>
      </c>
      <c r="AA9" s="30">
        <f>SUM(AA10:AA14)</f>
        <v>56671919</v>
      </c>
    </row>
    <row r="10" spans="1:27" ht="12.75">
      <c r="A10" s="5" t="s">
        <v>36</v>
      </c>
      <c r="B10" s="3"/>
      <c r="C10" s="19">
        <v>408791</v>
      </c>
      <c r="D10" s="19"/>
      <c r="E10" s="20">
        <v>8135500</v>
      </c>
      <c r="F10" s="21">
        <v>18603392</v>
      </c>
      <c r="G10" s="21"/>
      <c r="H10" s="21"/>
      <c r="I10" s="21">
        <v>116250</v>
      </c>
      <c r="J10" s="21">
        <v>116250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116250</v>
      </c>
      <c r="X10" s="21">
        <v>1057615</v>
      </c>
      <c r="Y10" s="21">
        <v>-941365</v>
      </c>
      <c r="Z10" s="6">
        <v>-89.01</v>
      </c>
      <c r="AA10" s="28">
        <v>18603392</v>
      </c>
    </row>
    <row r="11" spans="1:27" ht="12.75">
      <c r="A11" s="5" t="s">
        <v>37</v>
      </c>
      <c r="B11" s="3"/>
      <c r="C11" s="19">
        <v>23264756</v>
      </c>
      <c r="D11" s="19"/>
      <c r="E11" s="20">
        <v>21107991</v>
      </c>
      <c r="F11" s="21">
        <v>27143070</v>
      </c>
      <c r="G11" s="21">
        <v>7825</v>
      </c>
      <c r="H11" s="21">
        <v>33275</v>
      </c>
      <c r="I11" s="21">
        <v>438430</v>
      </c>
      <c r="J11" s="21">
        <v>479530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479530</v>
      </c>
      <c r="X11" s="21">
        <v>2744039</v>
      </c>
      <c r="Y11" s="21">
        <v>-2264509</v>
      </c>
      <c r="Z11" s="6">
        <v>-82.52</v>
      </c>
      <c r="AA11" s="28">
        <v>27143070</v>
      </c>
    </row>
    <row r="12" spans="1:27" ht="12.75">
      <c r="A12" s="5" t="s">
        <v>38</v>
      </c>
      <c r="B12" s="3"/>
      <c r="C12" s="19">
        <v>3672362</v>
      </c>
      <c r="D12" s="19"/>
      <c r="E12" s="20">
        <v>2640000</v>
      </c>
      <c r="F12" s="21">
        <v>8156518</v>
      </c>
      <c r="G12" s="21"/>
      <c r="H12" s="21"/>
      <c r="I12" s="21">
        <v>1673482</v>
      </c>
      <c r="J12" s="21">
        <v>1673482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1673482</v>
      </c>
      <c r="X12" s="21">
        <v>343200</v>
      </c>
      <c r="Y12" s="21">
        <v>1330282</v>
      </c>
      <c r="Z12" s="6">
        <v>387.61</v>
      </c>
      <c r="AA12" s="28">
        <v>8156518</v>
      </c>
    </row>
    <row r="13" spans="1:27" ht="12.75">
      <c r="A13" s="5" t="s">
        <v>39</v>
      </c>
      <c r="B13" s="3"/>
      <c r="C13" s="19">
        <v>3085040</v>
      </c>
      <c r="D13" s="19"/>
      <c r="E13" s="20">
        <v>1600000</v>
      </c>
      <c r="F13" s="21">
        <v>2768939</v>
      </c>
      <c r="G13" s="21"/>
      <c r="H13" s="21"/>
      <c r="I13" s="21">
        <v>288771</v>
      </c>
      <c r="J13" s="21">
        <v>288771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288771</v>
      </c>
      <c r="X13" s="21">
        <v>208000</v>
      </c>
      <c r="Y13" s="21">
        <v>80771</v>
      </c>
      <c r="Z13" s="6">
        <v>38.83</v>
      </c>
      <c r="AA13" s="28">
        <v>2768939</v>
      </c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61588443</v>
      </c>
      <c r="D15" s="16">
        <f>SUM(D16:D18)</f>
        <v>0</v>
      </c>
      <c r="E15" s="17">
        <f t="shared" si="2"/>
        <v>66235542</v>
      </c>
      <c r="F15" s="18">
        <f t="shared" si="2"/>
        <v>79257834</v>
      </c>
      <c r="G15" s="18">
        <f t="shared" si="2"/>
        <v>46335</v>
      </c>
      <c r="H15" s="18">
        <f t="shared" si="2"/>
        <v>659996</v>
      </c>
      <c r="I15" s="18">
        <f t="shared" si="2"/>
        <v>3497353</v>
      </c>
      <c r="J15" s="18">
        <f t="shared" si="2"/>
        <v>4203684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4203684</v>
      </c>
      <c r="X15" s="18">
        <f t="shared" si="2"/>
        <v>8610621</v>
      </c>
      <c r="Y15" s="18">
        <f t="shared" si="2"/>
        <v>-4406937</v>
      </c>
      <c r="Z15" s="4">
        <f>+IF(X15&lt;&gt;0,+(Y15/X15)*100,0)</f>
        <v>-51.180245884704476</v>
      </c>
      <c r="AA15" s="30">
        <f>SUM(AA16:AA18)</f>
        <v>79257834</v>
      </c>
    </row>
    <row r="16" spans="1:27" ht="12.75">
      <c r="A16" s="5" t="s">
        <v>42</v>
      </c>
      <c r="B16" s="3"/>
      <c r="C16" s="19">
        <v>340689</v>
      </c>
      <c r="D16" s="19"/>
      <c r="E16" s="20">
        <v>537500</v>
      </c>
      <c r="F16" s="21">
        <v>610523</v>
      </c>
      <c r="G16" s="21">
        <v>46335</v>
      </c>
      <c r="H16" s="21"/>
      <c r="I16" s="21"/>
      <c r="J16" s="21">
        <v>46335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46335</v>
      </c>
      <c r="X16" s="21">
        <v>69875</v>
      </c>
      <c r="Y16" s="21">
        <v>-23540</v>
      </c>
      <c r="Z16" s="6">
        <v>-33.69</v>
      </c>
      <c r="AA16" s="28">
        <v>610523</v>
      </c>
    </row>
    <row r="17" spans="1:27" ht="12.75">
      <c r="A17" s="5" t="s">
        <v>43</v>
      </c>
      <c r="B17" s="3"/>
      <c r="C17" s="19">
        <v>60867947</v>
      </c>
      <c r="D17" s="19"/>
      <c r="E17" s="20">
        <v>65327542</v>
      </c>
      <c r="F17" s="21">
        <v>77926700</v>
      </c>
      <c r="G17" s="21"/>
      <c r="H17" s="21">
        <v>632838</v>
      </c>
      <c r="I17" s="21">
        <v>3380409</v>
      </c>
      <c r="J17" s="21">
        <v>4013247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4013247</v>
      </c>
      <c r="X17" s="21">
        <v>8492581</v>
      </c>
      <c r="Y17" s="21">
        <v>-4479334</v>
      </c>
      <c r="Z17" s="6">
        <v>-52.74</v>
      </c>
      <c r="AA17" s="28">
        <v>77926700</v>
      </c>
    </row>
    <row r="18" spans="1:27" ht="12.75">
      <c r="A18" s="5" t="s">
        <v>44</v>
      </c>
      <c r="B18" s="3"/>
      <c r="C18" s="19">
        <v>379807</v>
      </c>
      <c r="D18" s="19"/>
      <c r="E18" s="20">
        <v>370500</v>
      </c>
      <c r="F18" s="21">
        <v>720611</v>
      </c>
      <c r="G18" s="21"/>
      <c r="H18" s="21">
        <v>27158</v>
      </c>
      <c r="I18" s="21">
        <v>116944</v>
      </c>
      <c r="J18" s="21">
        <v>144102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>
        <v>144102</v>
      </c>
      <c r="X18" s="21">
        <v>48165</v>
      </c>
      <c r="Y18" s="21">
        <v>95937</v>
      </c>
      <c r="Z18" s="6">
        <v>199.18</v>
      </c>
      <c r="AA18" s="28">
        <v>720611</v>
      </c>
    </row>
    <row r="19" spans="1:27" ht="12.75">
      <c r="A19" s="2" t="s">
        <v>45</v>
      </c>
      <c r="B19" s="8"/>
      <c r="C19" s="16">
        <f aca="true" t="shared" si="3" ref="C19:Y19">SUM(C20:C23)</f>
        <v>199505004</v>
      </c>
      <c r="D19" s="16">
        <f>SUM(D20:D23)</f>
        <v>0</v>
      </c>
      <c r="E19" s="17">
        <f t="shared" si="3"/>
        <v>463396750</v>
      </c>
      <c r="F19" s="18">
        <f t="shared" si="3"/>
        <v>629806381</v>
      </c>
      <c r="G19" s="18">
        <f t="shared" si="3"/>
        <v>695317</v>
      </c>
      <c r="H19" s="18">
        <f t="shared" si="3"/>
        <v>21365996</v>
      </c>
      <c r="I19" s="18">
        <f t="shared" si="3"/>
        <v>26341043</v>
      </c>
      <c r="J19" s="18">
        <f t="shared" si="3"/>
        <v>48402356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48402356</v>
      </c>
      <c r="X19" s="18">
        <f t="shared" si="3"/>
        <v>60241580</v>
      </c>
      <c r="Y19" s="18">
        <f t="shared" si="3"/>
        <v>-11839224</v>
      </c>
      <c r="Z19" s="4">
        <f>+IF(X19&lt;&gt;0,+(Y19/X19)*100,0)</f>
        <v>-19.65291083002803</v>
      </c>
      <c r="AA19" s="30">
        <f>SUM(AA20:AA23)</f>
        <v>629806381</v>
      </c>
    </row>
    <row r="20" spans="1:27" ht="12.75">
      <c r="A20" s="5" t="s">
        <v>46</v>
      </c>
      <c r="B20" s="3"/>
      <c r="C20" s="19">
        <v>33969449</v>
      </c>
      <c r="D20" s="19"/>
      <c r="E20" s="20">
        <v>149616142</v>
      </c>
      <c r="F20" s="21">
        <v>181460933</v>
      </c>
      <c r="G20" s="21">
        <v>-2983</v>
      </c>
      <c r="H20" s="21">
        <v>639613</v>
      </c>
      <c r="I20" s="21">
        <v>7165981</v>
      </c>
      <c r="J20" s="21">
        <v>7802611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7802611</v>
      </c>
      <c r="X20" s="21">
        <v>19450099</v>
      </c>
      <c r="Y20" s="21">
        <v>-11647488</v>
      </c>
      <c r="Z20" s="6">
        <v>-59.88</v>
      </c>
      <c r="AA20" s="28">
        <v>181460933</v>
      </c>
    </row>
    <row r="21" spans="1:27" ht="12.75">
      <c r="A21" s="5" t="s">
        <v>47</v>
      </c>
      <c r="B21" s="3"/>
      <c r="C21" s="19">
        <v>72091087</v>
      </c>
      <c r="D21" s="19"/>
      <c r="E21" s="20">
        <v>101498977</v>
      </c>
      <c r="F21" s="21">
        <v>138057708</v>
      </c>
      <c r="G21" s="21"/>
      <c r="H21" s="21">
        <v>13484655</v>
      </c>
      <c r="I21" s="21">
        <v>9461335</v>
      </c>
      <c r="J21" s="21">
        <v>22945990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22945990</v>
      </c>
      <c r="X21" s="21">
        <v>13194868</v>
      </c>
      <c r="Y21" s="21">
        <v>9751122</v>
      </c>
      <c r="Z21" s="6">
        <v>73.9</v>
      </c>
      <c r="AA21" s="28">
        <v>138057708</v>
      </c>
    </row>
    <row r="22" spans="1:27" ht="12.75">
      <c r="A22" s="5" t="s">
        <v>48</v>
      </c>
      <c r="B22" s="3"/>
      <c r="C22" s="22">
        <v>81540480</v>
      </c>
      <c r="D22" s="22"/>
      <c r="E22" s="23">
        <v>206656631</v>
      </c>
      <c r="F22" s="24">
        <v>304588724</v>
      </c>
      <c r="G22" s="24">
        <v>698300</v>
      </c>
      <c r="H22" s="24">
        <v>7241728</v>
      </c>
      <c r="I22" s="24">
        <v>9667521</v>
      </c>
      <c r="J22" s="24">
        <v>17607549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17607549</v>
      </c>
      <c r="X22" s="24">
        <v>26865363</v>
      </c>
      <c r="Y22" s="24">
        <v>-9257814</v>
      </c>
      <c r="Z22" s="7">
        <v>-34.46</v>
      </c>
      <c r="AA22" s="29">
        <v>304588724</v>
      </c>
    </row>
    <row r="23" spans="1:27" ht="12.75">
      <c r="A23" s="5" t="s">
        <v>49</v>
      </c>
      <c r="B23" s="3"/>
      <c r="C23" s="19">
        <v>11903988</v>
      </c>
      <c r="D23" s="19"/>
      <c r="E23" s="20">
        <v>5625000</v>
      </c>
      <c r="F23" s="21">
        <v>5699016</v>
      </c>
      <c r="G23" s="21"/>
      <c r="H23" s="21"/>
      <c r="I23" s="21">
        <v>46206</v>
      </c>
      <c r="J23" s="21">
        <v>46206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46206</v>
      </c>
      <c r="X23" s="21">
        <v>731250</v>
      </c>
      <c r="Y23" s="21">
        <v>-685044</v>
      </c>
      <c r="Z23" s="6">
        <v>-93.68</v>
      </c>
      <c r="AA23" s="28">
        <v>5699016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317052333</v>
      </c>
      <c r="D25" s="51">
        <f>+D5+D9+D15+D19+D24</f>
        <v>0</v>
      </c>
      <c r="E25" s="52">
        <f t="shared" si="4"/>
        <v>592474442</v>
      </c>
      <c r="F25" s="53">
        <f t="shared" si="4"/>
        <v>813022229</v>
      </c>
      <c r="G25" s="53">
        <f t="shared" si="4"/>
        <v>762151</v>
      </c>
      <c r="H25" s="53">
        <f t="shared" si="4"/>
        <v>24003037</v>
      </c>
      <c r="I25" s="53">
        <f t="shared" si="4"/>
        <v>34458428</v>
      </c>
      <c r="J25" s="53">
        <f t="shared" si="4"/>
        <v>59223616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59223616</v>
      </c>
      <c r="X25" s="53">
        <f t="shared" si="4"/>
        <v>77021680</v>
      </c>
      <c r="Y25" s="53">
        <f t="shared" si="4"/>
        <v>-17798064</v>
      </c>
      <c r="Z25" s="54">
        <f>+IF(X25&lt;&gt;0,+(Y25/X25)*100,0)</f>
        <v>-23.107862617382537</v>
      </c>
      <c r="AA25" s="55">
        <f>+AA5+AA9+AA15+AA19+AA24</f>
        <v>813022229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58113986</v>
      </c>
      <c r="D28" s="19"/>
      <c r="E28" s="20">
        <v>34163230</v>
      </c>
      <c r="F28" s="21">
        <v>43245246</v>
      </c>
      <c r="G28" s="21">
        <v>24278</v>
      </c>
      <c r="H28" s="21">
        <v>1506378</v>
      </c>
      <c r="I28" s="21">
        <v>6086805</v>
      </c>
      <c r="J28" s="21">
        <v>7617461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7617461</v>
      </c>
      <c r="X28" s="21">
        <v>4441221</v>
      </c>
      <c r="Y28" s="21">
        <v>3176240</v>
      </c>
      <c r="Z28" s="6">
        <v>71.52</v>
      </c>
      <c r="AA28" s="19">
        <v>43245246</v>
      </c>
    </row>
    <row r="29" spans="1:27" ht="12.75">
      <c r="A29" s="57" t="s">
        <v>55</v>
      </c>
      <c r="B29" s="3"/>
      <c r="C29" s="19">
        <v>15932779</v>
      </c>
      <c r="D29" s="19"/>
      <c r="E29" s="20">
        <v>16389474</v>
      </c>
      <c r="F29" s="21">
        <v>22227202</v>
      </c>
      <c r="G29" s="21"/>
      <c r="H29" s="21"/>
      <c r="I29" s="21">
        <v>1714353</v>
      </c>
      <c r="J29" s="21">
        <v>1714353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1714353</v>
      </c>
      <c r="X29" s="21">
        <v>2130631</v>
      </c>
      <c r="Y29" s="21">
        <v>-416278</v>
      </c>
      <c r="Z29" s="6">
        <v>-19.54</v>
      </c>
      <c r="AA29" s="28">
        <v>22227202</v>
      </c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74046765</v>
      </c>
      <c r="D32" s="25">
        <f>SUM(D28:D31)</f>
        <v>0</v>
      </c>
      <c r="E32" s="26">
        <f t="shared" si="5"/>
        <v>50552704</v>
      </c>
      <c r="F32" s="27">
        <f t="shared" si="5"/>
        <v>65472448</v>
      </c>
      <c r="G32" s="27">
        <f t="shared" si="5"/>
        <v>24278</v>
      </c>
      <c r="H32" s="27">
        <f t="shared" si="5"/>
        <v>1506378</v>
      </c>
      <c r="I32" s="27">
        <f t="shared" si="5"/>
        <v>7801158</v>
      </c>
      <c r="J32" s="27">
        <f t="shared" si="5"/>
        <v>9331814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9331814</v>
      </c>
      <c r="X32" s="27">
        <f t="shared" si="5"/>
        <v>6571852</v>
      </c>
      <c r="Y32" s="27">
        <f t="shared" si="5"/>
        <v>2759962</v>
      </c>
      <c r="Z32" s="13">
        <f>+IF(X32&lt;&gt;0,+(Y32/X32)*100,0)</f>
        <v>41.99671568988468</v>
      </c>
      <c r="AA32" s="31">
        <f>SUM(AA28:AA31)</f>
        <v>65472448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>
        <v>226107988</v>
      </c>
      <c r="D34" s="19"/>
      <c r="E34" s="20">
        <v>506921738</v>
      </c>
      <c r="F34" s="21">
        <v>693178839</v>
      </c>
      <c r="G34" s="21">
        <v>670704</v>
      </c>
      <c r="H34" s="21">
        <v>21982744</v>
      </c>
      <c r="I34" s="21">
        <v>25499338</v>
      </c>
      <c r="J34" s="21">
        <v>48152786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48152786</v>
      </c>
      <c r="X34" s="21">
        <v>65899826</v>
      </c>
      <c r="Y34" s="21">
        <v>-17747040</v>
      </c>
      <c r="Z34" s="6">
        <v>-26.93</v>
      </c>
      <c r="AA34" s="28">
        <v>693178839</v>
      </c>
    </row>
    <row r="35" spans="1:27" ht="12.75">
      <c r="A35" s="60" t="s">
        <v>63</v>
      </c>
      <c r="B35" s="3"/>
      <c r="C35" s="19">
        <v>16897582</v>
      </c>
      <c r="D35" s="19"/>
      <c r="E35" s="20">
        <v>35000000</v>
      </c>
      <c r="F35" s="21">
        <v>54370942</v>
      </c>
      <c r="G35" s="21">
        <v>67169</v>
      </c>
      <c r="H35" s="21">
        <v>513916</v>
      </c>
      <c r="I35" s="21">
        <v>1157931</v>
      </c>
      <c r="J35" s="21">
        <v>1739016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1739016</v>
      </c>
      <c r="X35" s="21">
        <v>4550000</v>
      </c>
      <c r="Y35" s="21">
        <v>-2810984</v>
      </c>
      <c r="Z35" s="6">
        <v>-61.78</v>
      </c>
      <c r="AA35" s="28">
        <v>54370942</v>
      </c>
    </row>
    <row r="36" spans="1:27" ht="12.75">
      <c r="A36" s="61" t="s">
        <v>64</v>
      </c>
      <c r="B36" s="10"/>
      <c r="C36" s="62">
        <f aca="true" t="shared" si="6" ref="C36:Y36">SUM(C32:C35)</f>
        <v>317052335</v>
      </c>
      <c r="D36" s="62">
        <f>SUM(D32:D35)</f>
        <v>0</v>
      </c>
      <c r="E36" s="63">
        <f t="shared" si="6"/>
        <v>592474442</v>
      </c>
      <c r="F36" s="64">
        <f t="shared" si="6"/>
        <v>813022229</v>
      </c>
      <c r="G36" s="64">
        <f t="shared" si="6"/>
        <v>762151</v>
      </c>
      <c r="H36" s="64">
        <f t="shared" si="6"/>
        <v>24003038</v>
      </c>
      <c r="I36" s="64">
        <f t="shared" si="6"/>
        <v>34458427</v>
      </c>
      <c r="J36" s="64">
        <f t="shared" si="6"/>
        <v>59223616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59223616</v>
      </c>
      <c r="X36" s="64">
        <f t="shared" si="6"/>
        <v>77021678</v>
      </c>
      <c r="Y36" s="64">
        <f t="shared" si="6"/>
        <v>-17798062</v>
      </c>
      <c r="Z36" s="65">
        <f>+IF(X36&lt;&gt;0,+(Y36/X36)*100,0)</f>
        <v>-23.10786062074628</v>
      </c>
      <c r="AA36" s="66">
        <f>SUM(AA32:AA35)</f>
        <v>813022229</v>
      </c>
    </row>
    <row r="37" spans="1:27" ht="12.75">
      <c r="A37" s="14" t="s">
        <v>96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2016-11-04T13:49:20Z</dcterms:created>
  <dcterms:modified xsi:type="dcterms:W3CDTF">2016-11-04T13:49:20Z</dcterms:modified>
  <cp:category/>
  <cp:version/>
  <cp:contentType/>
  <cp:contentStatus/>
</cp:coreProperties>
</file>