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'DC42'!$A$1:$AA$54</definedName>
    <definedName name="_xlnm.Print_Area" localSheetId="11">'DC48'!$A$1:$AA$54</definedName>
    <definedName name="_xlnm.Print_Area" localSheetId="1">'EKU'!$A$1:$AA$54</definedName>
    <definedName name="_xlnm.Print_Area" localSheetId="4">'GT421'!$A$1:$AA$54</definedName>
    <definedName name="_xlnm.Print_Area" localSheetId="5">'GT422'!$A$1:$AA$54</definedName>
    <definedName name="_xlnm.Print_Area" localSheetId="6">'GT423'!$A$1:$AA$54</definedName>
    <definedName name="_xlnm.Print_Area" localSheetId="8">'GT481'!$A$1:$AA$54</definedName>
    <definedName name="_xlnm.Print_Area" localSheetId="9">'GT484'!$A$1:$AA$54</definedName>
    <definedName name="_xlnm.Print_Area" localSheetId="10">'GT485'!$A$1:$AA$54</definedName>
    <definedName name="_xlnm.Print_Area" localSheetId="2">'JHB'!$A$1:$AA$54</definedName>
    <definedName name="_xlnm.Print_Area" localSheetId="0">'Summary'!$A$1:$AA$54</definedName>
    <definedName name="_xlnm.Print_Area" localSheetId="3">'TSH'!$A$1:$AA$54</definedName>
  </definedNames>
  <calcPr calcMode="manual" fullCalcOnLoad="1"/>
</workbook>
</file>

<file path=xl/sharedStrings.xml><?xml version="1.0" encoding="utf-8"?>
<sst xmlns="http://schemas.openxmlformats.org/spreadsheetml/2006/main" count="936" uniqueCount="85">
  <si>
    <t>Gauteng: Ekurhuleni Metro(EKU) - Table C6 Quarterly Budget Statement - Financial Position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</si>
  <si>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</si>
  <si>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</si>
  <si>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</si>
  <si>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</si>
  <si>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</si>
  <si>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</si>
  <si>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</si>
  <si>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</si>
  <si>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</si>
  <si>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</si>
  <si>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</si>
  <si>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</si>
  <si>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</si>
  <si>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</si>
  <si>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</si>
  <si>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</si>
  <si>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</si>
  <si>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</si>
  <si>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</si>
  <si>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</si>
  <si>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</si>
  <si>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</si>
  <si>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</si>
  <si>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</si>
  <si>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</si>
  <si>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</si>
  <si>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</si>
  <si>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</si>
  <si>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</si>
  <si>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</si>
  <si>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</si>
  <si>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</si>
  <si>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</si>
  <si>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</si>
  <si>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</si>
  <si>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</si>
  <si>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</si>
  <si>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</si>
  <si>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</si>
  <si>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</si>
  <si>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</si>
  <si>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</si>
  <si>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</si>
  <si>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</si>
  <si>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</si>
  <si>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</si>
  <si>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</si>
  <si>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</si>
  <si>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</si>
  <si>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</si>
  <si>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</si>
  <si>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</si>
  <si>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</si>
  <si>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</si>
  <si>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</si>
  <si>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</si>
  <si>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</si>
  <si>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</si>
  <si>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</si>
  <si>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</si>
  <si>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</si>
  <si>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</si>
  <si>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</si>
  <si>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</si>
  <si>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</si>
  <si>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</si>
  <si>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</si>
  <si>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</si>
  <si>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</si>
  <si>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Johannesburg(JHB) - Table C6 Quarterly Budget Statement - Financial Position for 1st Quarter ended 30 September 2016 (Figures Finalised as at 2016/11/02)</t>
  </si>
  <si>
    <t>Gauteng: City Of Tshwane(TSH) - Table C6 Quarterly Budget Statement - Financial Position for 1st Quarter ended 30 September 2016 (Figures Finalised as at 2016/11/02)</t>
  </si>
  <si>
    <t>Gauteng: Emfuleni(GT421) - Table C6 Quarterly Budget Statement - Financial Position for 1st Quarter ended 30 September 2016 (Figures Finalised as at 2016/11/02)</t>
  </si>
  <si>
    <t>Gauteng: Midvaal(GT422) - Table C6 Quarterly Budget Statement - Financial Position for 1st Quarter ended 30 September 2016 (Figures Finalised as at 2016/11/02)</t>
  </si>
  <si>
    <t>Gauteng: Lesedi(GT423) - Table C6 Quarterly Budget Statement - Financial Position for 1st Quarter ended 30 September 2016 (Figures Finalised as at 2016/11/02)</t>
  </si>
  <si>
    <t>Gauteng: Sedibeng(DC42) - Table C6 Quarterly Budget Statement - Financial Position for 1st Quarter ended 30 September 2016 (Figures Finalised as at 2016/11/02)</t>
  </si>
  <si>
    <t>Gauteng: Mogale City(GT481) - Table C6 Quarterly Budget Statement - Financial Position for 1st Quarter ended 30 September 2016 (Figures Finalised as at 2016/11/02)</t>
  </si>
  <si>
    <t>Gauteng: Merafong City(GT484) - Table C6 Quarterly Budget Statement - Financial Position for 1st Quarter ended 30 September 2016 (Figures Finalised as at 2016/11/02)</t>
  </si>
  <si>
    <t>Gauteng: Rand West City(GT485) - Table C6 Quarterly Budget Statement - Financial Position for 1st Quarter ended 30 September 2016 (Figures Finalised as at 2016/11/02)</t>
  </si>
  <si>
    <t>Gauteng: West Rand(DC48) - Table C6 Quarterly Budget Statement - Financial Position for 1st Quarter ended 30 September 2016 (Figures Finalised as at 2016/11/02)</t>
  </si>
  <si>
    <t>Summary - Table C6 Quarterly Budget Statement - Financial Position for 1st Quarter ended 30 September 2016 (Figures Finalised as at 2016/11/02)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</si>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</sst>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8108912927</v>
      </c>
      <c r="D6" s="18"/>
      <c r="E6" s="19">
        <v>10493185198</v>
      </c>
      <c r="F6" s="20">
        <v>10493185198</v>
      </c>
      <c r="G6" s="20">
        <v>9307696774</v>
      </c>
      <c r="H6" s="20">
        <v>10171254191</v>
      </c>
      <c r="I6" s="20">
        <v>9138466791</v>
      </c>
      <c r="J6" s="20">
        <v>9138466791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9138466791</v>
      </c>
      <c r="X6" s="20">
        <v>2623296300</v>
      </c>
      <c r="Y6" s="20">
        <v>6515170491</v>
      </c>
      <c r="Z6" s="21">
        <v>248.36</v>
      </c>
      <c r="AA6" s="22">
        <v>10493185198</v>
      </c>
    </row>
    <row r="7" spans="1:27" ht="13.5">
      <c r="A7" s="23" t="s">
        <v>34</v>
      </c>
      <c r="B7" s="17"/>
      <c r="C7" s="18">
        <v>1279024124</v>
      </c>
      <c r="D7" s="18"/>
      <c r="E7" s="19">
        <v>5993966589</v>
      </c>
      <c r="F7" s="20">
        <v>5993966589</v>
      </c>
      <c r="G7" s="20">
        <v>1557936489</v>
      </c>
      <c r="H7" s="20">
        <v>1578659323</v>
      </c>
      <c r="I7" s="20">
        <v>1717409609</v>
      </c>
      <c r="J7" s="20">
        <v>1717409609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1717409609</v>
      </c>
      <c r="X7" s="20">
        <v>1498491647</v>
      </c>
      <c r="Y7" s="20">
        <v>218917962</v>
      </c>
      <c r="Z7" s="21">
        <v>14.61</v>
      </c>
      <c r="AA7" s="22">
        <v>5993966589</v>
      </c>
    </row>
    <row r="8" spans="1:27" ht="13.5">
      <c r="A8" s="23" t="s">
        <v>35</v>
      </c>
      <c r="B8" s="17"/>
      <c r="C8" s="18">
        <v>8767111436</v>
      </c>
      <c r="D8" s="18"/>
      <c r="E8" s="19">
        <v>14060115090</v>
      </c>
      <c r="F8" s="20">
        <v>14060115090</v>
      </c>
      <c r="G8" s="20">
        <v>18884249038</v>
      </c>
      <c r="H8" s="20">
        <v>14963528746</v>
      </c>
      <c r="I8" s="20">
        <v>15967143173</v>
      </c>
      <c r="J8" s="20">
        <v>15967143173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15967143173</v>
      </c>
      <c r="X8" s="20">
        <v>3515028773</v>
      </c>
      <c r="Y8" s="20">
        <v>12452114400</v>
      </c>
      <c r="Z8" s="21">
        <v>354.25</v>
      </c>
      <c r="AA8" s="22">
        <v>14060115090</v>
      </c>
    </row>
    <row r="9" spans="1:27" ht="13.5">
      <c r="A9" s="23" t="s">
        <v>36</v>
      </c>
      <c r="B9" s="17"/>
      <c r="C9" s="18">
        <v>1948779056</v>
      </c>
      <c r="D9" s="18"/>
      <c r="E9" s="19">
        <v>8331705234</v>
      </c>
      <c r="F9" s="20">
        <v>8331705234</v>
      </c>
      <c r="G9" s="20">
        <v>5905025706</v>
      </c>
      <c r="H9" s="20">
        <v>8137398929</v>
      </c>
      <c r="I9" s="20">
        <v>8889691240</v>
      </c>
      <c r="J9" s="20">
        <v>8889691240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8889691240</v>
      </c>
      <c r="X9" s="20">
        <v>2082926310</v>
      </c>
      <c r="Y9" s="20">
        <v>6806764930</v>
      </c>
      <c r="Z9" s="21">
        <v>326.79</v>
      </c>
      <c r="AA9" s="22">
        <v>8331705234</v>
      </c>
    </row>
    <row r="10" spans="1:27" ht="13.5">
      <c r="A10" s="23" t="s">
        <v>37</v>
      </c>
      <c r="B10" s="17"/>
      <c r="C10" s="18">
        <v>96071615</v>
      </c>
      <c r="D10" s="18"/>
      <c r="E10" s="19">
        <v>2971369746</v>
      </c>
      <c r="F10" s="20">
        <v>2971369746</v>
      </c>
      <c r="G10" s="24">
        <v>5930514479</v>
      </c>
      <c r="H10" s="24">
        <v>98546806</v>
      </c>
      <c r="I10" s="24">
        <v>100274791</v>
      </c>
      <c r="J10" s="20">
        <v>100274791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100274791</v>
      </c>
      <c r="X10" s="20">
        <v>742842437</v>
      </c>
      <c r="Y10" s="24">
        <v>-642567646</v>
      </c>
      <c r="Z10" s="25">
        <v>-86.5</v>
      </c>
      <c r="AA10" s="26">
        <v>2971369746</v>
      </c>
    </row>
    <row r="11" spans="1:27" ht="13.5">
      <c r="A11" s="23" t="s">
        <v>38</v>
      </c>
      <c r="B11" s="17"/>
      <c r="C11" s="18">
        <v>961995725</v>
      </c>
      <c r="D11" s="18"/>
      <c r="E11" s="19">
        <v>1188976302</v>
      </c>
      <c r="F11" s="20">
        <v>1188976302</v>
      </c>
      <c r="G11" s="20">
        <v>1271472003</v>
      </c>
      <c r="H11" s="20">
        <v>1399080662</v>
      </c>
      <c r="I11" s="20">
        <v>1455010276</v>
      </c>
      <c r="J11" s="20">
        <v>1455010276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1455010276</v>
      </c>
      <c r="X11" s="20">
        <v>297244075</v>
      </c>
      <c r="Y11" s="20">
        <v>1157766201</v>
      </c>
      <c r="Z11" s="21">
        <v>389.5</v>
      </c>
      <c r="AA11" s="22">
        <v>1188976302</v>
      </c>
    </row>
    <row r="12" spans="1:27" ht="13.5">
      <c r="A12" s="27" t="s">
        <v>39</v>
      </c>
      <c r="B12" s="28"/>
      <c r="C12" s="29">
        <f aca="true" t="shared" si="0" ref="C12:Y12">SUM(C6:C11)</f>
        <v>21161894883</v>
      </c>
      <c r="D12" s="29">
        <f>SUM(D6:D11)</f>
        <v>0</v>
      </c>
      <c r="E12" s="30">
        <f t="shared" si="0"/>
        <v>43039318159</v>
      </c>
      <c r="F12" s="31">
        <f t="shared" si="0"/>
        <v>43039318159</v>
      </c>
      <c r="G12" s="31">
        <f t="shared" si="0"/>
        <v>42856894489</v>
      </c>
      <c r="H12" s="31">
        <f t="shared" si="0"/>
        <v>36348468657</v>
      </c>
      <c r="I12" s="31">
        <f t="shared" si="0"/>
        <v>37267995880</v>
      </c>
      <c r="J12" s="31">
        <f t="shared" si="0"/>
        <v>37267995880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37267995880</v>
      </c>
      <c r="X12" s="31">
        <f t="shared" si="0"/>
        <v>10759829542</v>
      </c>
      <c r="Y12" s="31">
        <f t="shared" si="0"/>
        <v>26508166338</v>
      </c>
      <c r="Z12" s="32">
        <f>+IF(X12&lt;&gt;0,+(Y12/X12)*100,0)</f>
        <v>246.36232604362198</v>
      </c>
      <c r="AA12" s="33">
        <f>SUM(AA6:AA11)</f>
        <v>43039318159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27416253</v>
      </c>
      <c r="D15" s="18"/>
      <c r="E15" s="19">
        <v>171077819</v>
      </c>
      <c r="F15" s="20">
        <v>171077819</v>
      </c>
      <c r="G15" s="20">
        <v>41239861</v>
      </c>
      <c r="H15" s="20">
        <v>25493672</v>
      </c>
      <c r="I15" s="20">
        <v>42141207</v>
      </c>
      <c r="J15" s="20">
        <v>42141207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42141207</v>
      </c>
      <c r="X15" s="20">
        <v>42769454</v>
      </c>
      <c r="Y15" s="20">
        <v>-628247</v>
      </c>
      <c r="Z15" s="21">
        <v>-1.47</v>
      </c>
      <c r="AA15" s="22">
        <v>171077819</v>
      </c>
    </row>
    <row r="16" spans="1:27" ht="13.5">
      <c r="A16" s="23" t="s">
        <v>42</v>
      </c>
      <c r="B16" s="17"/>
      <c r="C16" s="18">
        <v>1166834876</v>
      </c>
      <c r="D16" s="18"/>
      <c r="E16" s="19">
        <v>3919455633</v>
      </c>
      <c r="F16" s="20">
        <v>3919455633</v>
      </c>
      <c r="G16" s="24">
        <v>5391260632</v>
      </c>
      <c r="H16" s="24">
        <v>1274595268</v>
      </c>
      <c r="I16" s="24">
        <v>1262005697</v>
      </c>
      <c r="J16" s="20">
        <v>1262005697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1262005697</v>
      </c>
      <c r="X16" s="20">
        <v>979863909</v>
      </c>
      <c r="Y16" s="24">
        <v>282141788</v>
      </c>
      <c r="Z16" s="25">
        <v>28.79</v>
      </c>
      <c r="AA16" s="26">
        <v>3919455633</v>
      </c>
    </row>
    <row r="17" spans="1:27" ht="13.5">
      <c r="A17" s="23" t="s">
        <v>43</v>
      </c>
      <c r="B17" s="17"/>
      <c r="C17" s="18">
        <v>2121876891</v>
      </c>
      <c r="D17" s="18"/>
      <c r="E17" s="19">
        <v>4604576198</v>
      </c>
      <c r="F17" s="20">
        <v>4604576198</v>
      </c>
      <c r="G17" s="20">
        <v>3462253255</v>
      </c>
      <c r="H17" s="20">
        <v>4328984832</v>
      </c>
      <c r="I17" s="20">
        <v>4756703832</v>
      </c>
      <c r="J17" s="20">
        <v>4756703832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4756703832</v>
      </c>
      <c r="X17" s="20">
        <v>1151144051</v>
      </c>
      <c r="Y17" s="20">
        <v>3605559781</v>
      </c>
      <c r="Z17" s="21">
        <v>313.22</v>
      </c>
      <c r="AA17" s="22">
        <v>4604576198</v>
      </c>
    </row>
    <row r="18" spans="1:27" ht="13.5">
      <c r="A18" s="23" t="s">
        <v>44</v>
      </c>
      <c r="B18" s="17"/>
      <c r="C18" s="18">
        <v>306</v>
      </c>
      <c r="D18" s="18"/>
      <c r="E18" s="19">
        <v>92949436</v>
      </c>
      <c r="F18" s="20">
        <v>92949436</v>
      </c>
      <c r="G18" s="20">
        <v>84394306</v>
      </c>
      <c r="H18" s="20">
        <v>79530306</v>
      </c>
      <c r="I18" s="20">
        <v>79530306</v>
      </c>
      <c r="J18" s="20">
        <v>79530306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79530306</v>
      </c>
      <c r="X18" s="20">
        <v>23237360</v>
      </c>
      <c r="Y18" s="20">
        <v>56292946</v>
      </c>
      <c r="Z18" s="21">
        <v>242.25</v>
      </c>
      <c r="AA18" s="22">
        <v>92949436</v>
      </c>
    </row>
    <row r="19" spans="1:27" ht="13.5">
      <c r="A19" s="23" t="s">
        <v>45</v>
      </c>
      <c r="B19" s="17"/>
      <c r="C19" s="18">
        <v>85267056161</v>
      </c>
      <c r="D19" s="18"/>
      <c r="E19" s="19">
        <v>178784709772</v>
      </c>
      <c r="F19" s="20">
        <v>178784709772</v>
      </c>
      <c r="G19" s="20">
        <v>154983137017</v>
      </c>
      <c r="H19" s="20">
        <v>160063966726</v>
      </c>
      <c r="I19" s="20">
        <v>164253938726</v>
      </c>
      <c r="J19" s="20">
        <v>164253938726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164253938726</v>
      </c>
      <c r="X19" s="20">
        <v>44696177443</v>
      </c>
      <c r="Y19" s="20">
        <v>119557761283</v>
      </c>
      <c r="Z19" s="21">
        <v>267.49</v>
      </c>
      <c r="AA19" s="22">
        <v>178784709772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990141</v>
      </c>
      <c r="F21" s="20">
        <v>990141</v>
      </c>
      <c r="G21" s="20">
        <v>24109862</v>
      </c>
      <c r="H21" s="20">
        <v>25951862</v>
      </c>
      <c r="I21" s="20">
        <v>27258402</v>
      </c>
      <c r="J21" s="20">
        <v>27258402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27258402</v>
      </c>
      <c r="X21" s="20">
        <v>247536</v>
      </c>
      <c r="Y21" s="20">
        <v>27010866</v>
      </c>
      <c r="Z21" s="21">
        <v>10911.89</v>
      </c>
      <c r="AA21" s="22">
        <v>990141</v>
      </c>
    </row>
    <row r="22" spans="1:27" ht="13.5">
      <c r="A22" s="23" t="s">
        <v>48</v>
      </c>
      <c r="B22" s="17"/>
      <c r="C22" s="18">
        <v>655939070</v>
      </c>
      <c r="D22" s="18"/>
      <c r="E22" s="19">
        <v>1560139719</v>
      </c>
      <c r="F22" s="20">
        <v>1560139719</v>
      </c>
      <c r="G22" s="20">
        <v>1129880300</v>
      </c>
      <c r="H22" s="20">
        <v>1299381095</v>
      </c>
      <c r="I22" s="20">
        <v>1309879192</v>
      </c>
      <c r="J22" s="20">
        <v>1309879192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1309879192</v>
      </c>
      <c r="X22" s="20">
        <v>390034932</v>
      </c>
      <c r="Y22" s="20">
        <v>919844260</v>
      </c>
      <c r="Z22" s="21">
        <v>235.84</v>
      </c>
      <c r="AA22" s="22">
        <v>1560139719</v>
      </c>
    </row>
    <row r="23" spans="1:27" ht="13.5">
      <c r="A23" s="23" t="s">
        <v>49</v>
      </c>
      <c r="B23" s="17"/>
      <c r="C23" s="18">
        <v>3851006931</v>
      </c>
      <c r="D23" s="18"/>
      <c r="E23" s="19">
        <v>743491433</v>
      </c>
      <c r="F23" s="20">
        <v>743491433</v>
      </c>
      <c r="G23" s="24">
        <v>8081277236</v>
      </c>
      <c r="H23" s="24">
        <v>10297386830</v>
      </c>
      <c r="I23" s="24">
        <v>10301619093</v>
      </c>
      <c r="J23" s="20">
        <v>10301619093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10301619093</v>
      </c>
      <c r="X23" s="20">
        <v>185872858</v>
      </c>
      <c r="Y23" s="24">
        <v>10115746235</v>
      </c>
      <c r="Z23" s="25">
        <v>5442.29</v>
      </c>
      <c r="AA23" s="26">
        <v>743491433</v>
      </c>
    </row>
    <row r="24" spans="1:27" ht="13.5">
      <c r="A24" s="27" t="s">
        <v>50</v>
      </c>
      <c r="B24" s="35"/>
      <c r="C24" s="29">
        <f aca="true" t="shared" si="1" ref="C24:Y24">SUM(C15:C23)</f>
        <v>93090130488</v>
      </c>
      <c r="D24" s="29">
        <f>SUM(D15:D23)</f>
        <v>0</v>
      </c>
      <c r="E24" s="36">
        <f t="shared" si="1"/>
        <v>189877390151</v>
      </c>
      <c r="F24" s="37">
        <f t="shared" si="1"/>
        <v>189877390151</v>
      </c>
      <c r="G24" s="37">
        <f t="shared" si="1"/>
        <v>173197552469</v>
      </c>
      <c r="H24" s="37">
        <f t="shared" si="1"/>
        <v>177395290591</v>
      </c>
      <c r="I24" s="37">
        <f t="shared" si="1"/>
        <v>182033076455</v>
      </c>
      <c r="J24" s="37">
        <f t="shared" si="1"/>
        <v>182033076455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182033076455</v>
      </c>
      <c r="X24" s="37">
        <f t="shared" si="1"/>
        <v>47469347543</v>
      </c>
      <c r="Y24" s="37">
        <f t="shared" si="1"/>
        <v>134563728912</v>
      </c>
      <c r="Z24" s="38">
        <f>+IF(X24&lt;&gt;0,+(Y24/X24)*100,0)</f>
        <v>283.47499149868395</v>
      </c>
      <c r="AA24" s="39">
        <f>SUM(AA15:AA23)</f>
        <v>189877390151</v>
      </c>
    </row>
    <row r="25" spans="1:27" ht="13.5">
      <c r="A25" s="27" t="s">
        <v>51</v>
      </c>
      <c r="B25" s="28"/>
      <c r="C25" s="29">
        <f aca="true" t="shared" si="2" ref="C25:Y25">+C12+C24</f>
        <v>114252025371</v>
      </c>
      <c r="D25" s="29">
        <f>+D12+D24</f>
        <v>0</v>
      </c>
      <c r="E25" s="30">
        <f t="shared" si="2"/>
        <v>232916708310</v>
      </c>
      <c r="F25" s="31">
        <f t="shared" si="2"/>
        <v>232916708310</v>
      </c>
      <c r="G25" s="31">
        <f t="shared" si="2"/>
        <v>216054446958</v>
      </c>
      <c r="H25" s="31">
        <f t="shared" si="2"/>
        <v>213743759248</v>
      </c>
      <c r="I25" s="31">
        <f t="shared" si="2"/>
        <v>219301072335</v>
      </c>
      <c r="J25" s="31">
        <f t="shared" si="2"/>
        <v>219301072335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219301072335</v>
      </c>
      <c r="X25" s="31">
        <f t="shared" si="2"/>
        <v>58229177085</v>
      </c>
      <c r="Y25" s="31">
        <f t="shared" si="2"/>
        <v>161071895250</v>
      </c>
      <c r="Z25" s="32">
        <f>+IF(X25&lt;&gt;0,+(Y25/X25)*100,0)</f>
        <v>276.61715880833316</v>
      </c>
      <c r="AA25" s="33">
        <f>+AA12+AA24</f>
        <v>232916708310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240777000</v>
      </c>
      <c r="F29" s="20">
        <v>240777000</v>
      </c>
      <c r="G29" s="20">
        <v>19342399</v>
      </c>
      <c r="H29" s="20">
        <v>24941052</v>
      </c>
      <c r="I29" s="20">
        <v>26127944</v>
      </c>
      <c r="J29" s="20">
        <v>26127944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26127944</v>
      </c>
      <c r="X29" s="20">
        <v>60194250</v>
      </c>
      <c r="Y29" s="20">
        <v>-34066306</v>
      </c>
      <c r="Z29" s="21">
        <v>-56.59</v>
      </c>
      <c r="AA29" s="22">
        <v>240777000</v>
      </c>
    </row>
    <row r="30" spans="1:27" ht="13.5">
      <c r="A30" s="23" t="s">
        <v>55</v>
      </c>
      <c r="B30" s="17"/>
      <c r="C30" s="18">
        <v>1155220530</v>
      </c>
      <c r="D30" s="18"/>
      <c r="E30" s="19">
        <v>4571506811</v>
      </c>
      <c r="F30" s="20">
        <v>4571506811</v>
      </c>
      <c r="G30" s="20">
        <v>2978968721</v>
      </c>
      <c r="H30" s="20">
        <v>1797465098</v>
      </c>
      <c r="I30" s="20">
        <v>1801776057</v>
      </c>
      <c r="J30" s="20">
        <v>1801776057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1801776057</v>
      </c>
      <c r="X30" s="20">
        <v>1142876704</v>
      </c>
      <c r="Y30" s="20">
        <v>658899353</v>
      </c>
      <c r="Z30" s="21">
        <v>57.65</v>
      </c>
      <c r="AA30" s="22">
        <v>4571506811</v>
      </c>
    </row>
    <row r="31" spans="1:27" ht="13.5">
      <c r="A31" s="23" t="s">
        <v>56</v>
      </c>
      <c r="B31" s="17"/>
      <c r="C31" s="18">
        <v>1196954847</v>
      </c>
      <c r="D31" s="18"/>
      <c r="E31" s="19">
        <v>1206626568</v>
      </c>
      <c r="F31" s="20">
        <v>1206626568</v>
      </c>
      <c r="G31" s="20">
        <v>1308242865</v>
      </c>
      <c r="H31" s="20">
        <v>2078595156</v>
      </c>
      <c r="I31" s="20">
        <v>2136050229</v>
      </c>
      <c r="J31" s="20">
        <v>2136050229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2136050229</v>
      </c>
      <c r="X31" s="20">
        <v>301656643</v>
      </c>
      <c r="Y31" s="20">
        <v>1834393586</v>
      </c>
      <c r="Z31" s="21">
        <v>608.11</v>
      </c>
      <c r="AA31" s="22">
        <v>1206626568</v>
      </c>
    </row>
    <row r="32" spans="1:27" ht="13.5">
      <c r="A32" s="23" t="s">
        <v>57</v>
      </c>
      <c r="B32" s="17"/>
      <c r="C32" s="18">
        <v>15842297672</v>
      </c>
      <c r="D32" s="18"/>
      <c r="E32" s="19">
        <v>24637407762</v>
      </c>
      <c r="F32" s="20">
        <v>24637407762</v>
      </c>
      <c r="G32" s="20">
        <v>23553081147</v>
      </c>
      <c r="H32" s="20">
        <v>25937592366</v>
      </c>
      <c r="I32" s="20">
        <v>26261563958</v>
      </c>
      <c r="J32" s="20">
        <v>26261563958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26261563958</v>
      </c>
      <c r="X32" s="20">
        <v>6159351943</v>
      </c>
      <c r="Y32" s="20">
        <v>20102212015</v>
      </c>
      <c r="Z32" s="21">
        <v>326.37</v>
      </c>
      <c r="AA32" s="22">
        <v>24637407762</v>
      </c>
    </row>
    <row r="33" spans="1:27" ht="13.5">
      <c r="A33" s="23" t="s">
        <v>58</v>
      </c>
      <c r="B33" s="17"/>
      <c r="C33" s="18">
        <v>433924594</v>
      </c>
      <c r="D33" s="18"/>
      <c r="E33" s="19">
        <v>787454557</v>
      </c>
      <c r="F33" s="20">
        <v>787454557</v>
      </c>
      <c r="G33" s="20">
        <v>940165696</v>
      </c>
      <c r="H33" s="20">
        <v>777025531</v>
      </c>
      <c r="I33" s="20">
        <v>925208442</v>
      </c>
      <c r="J33" s="20">
        <v>925208442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925208442</v>
      </c>
      <c r="X33" s="20">
        <v>196863641</v>
      </c>
      <c r="Y33" s="20">
        <v>728344801</v>
      </c>
      <c r="Z33" s="21">
        <v>369.97</v>
      </c>
      <c r="AA33" s="22">
        <v>787454557</v>
      </c>
    </row>
    <row r="34" spans="1:27" ht="13.5">
      <c r="A34" s="27" t="s">
        <v>59</v>
      </c>
      <c r="B34" s="28"/>
      <c r="C34" s="29">
        <f aca="true" t="shared" si="3" ref="C34:Y34">SUM(C29:C33)</f>
        <v>18628397643</v>
      </c>
      <c r="D34" s="29">
        <f>SUM(D29:D33)</f>
        <v>0</v>
      </c>
      <c r="E34" s="30">
        <f t="shared" si="3"/>
        <v>31443772698</v>
      </c>
      <c r="F34" s="31">
        <f t="shared" si="3"/>
        <v>31443772698</v>
      </c>
      <c r="G34" s="31">
        <f t="shared" si="3"/>
        <v>28799800828</v>
      </c>
      <c r="H34" s="31">
        <f t="shared" si="3"/>
        <v>30615619203</v>
      </c>
      <c r="I34" s="31">
        <f t="shared" si="3"/>
        <v>31150726630</v>
      </c>
      <c r="J34" s="31">
        <f t="shared" si="3"/>
        <v>31150726630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31150726630</v>
      </c>
      <c r="X34" s="31">
        <f t="shared" si="3"/>
        <v>7860943181</v>
      </c>
      <c r="Y34" s="31">
        <f t="shared" si="3"/>
        <v>23289783449</v>
      </c>
      <c r="Z34" s="32">
        <f>+IF(X34&lt;&gt;0,+(Y34/X34)*100,0)</f>
        <v>296.2721255293093</v>
      </c>
      <c r="AA34" s="33">
        <f>SUM(AA29:AA33)</f>
        <v>31443772698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16119547086</v>
      </c>
      <c r="D37" s="18"/>
      <c r="E37" s="19">
        <v>35396976097</v>
      </c>
      <c r="F37" s="20">
        <v>35396976097</v>
      </c>
      <c r="G37" s="20">
        <v>32681256166</v>
      </c>
      <c r="H37" s="20">
        <v>34073978493</v>
      </c>
      <c r="I37" s="20">
        <v>34653585793</v>
      </c>
      <c r="J37" s="20">
        <v>34653585793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34653585793</v>
      </c>
      <c r="X37" s="20">
        <v>8849244025</v>
      </c>
      <c r="Y37" s="20">
        <v>25804341768</v>
      </c>
      <c r="Z37" s="21">
        <v>291.6</v>
      </c>
      <c r="AA37" s="22">
        <v>35396976097</v>
      </c>
    </row>
    <row r="38" spans="1:27" ht="13.5">
      <c r="A38" s="23" t="s">
        <v>58</v>
      </c>
      <c r="B38" s="17"/>
      <c r="C38" s="18">
        <v>7490547199</v>
      </c>
      <c r="D38" s="18"/>
      <c r="E38" s="19">
        <v>18796453316</v>
      </c>
      <c r="F38" s="20">
        <v>18796453316</v>
      </c>
      <c r="G38" s="20">
        <v>16673516263</v>
      </c>
      <c r="H38" s="20">
        <v>15717939782</v>
      </c>
      <c r="I38" s="20">
        <v>15987551978</v>
      </c>
      <c r="J38" s="20">
        <v>15987551978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15987551978</v>
      </c>
      <c r="X38" s="20">
        <v>4699113330</v>
      </c>
      <c r="Y38" s="20">
        <v>11288438648</v>
      </c>
      <c r="Z38" s="21">
        <v>240.22</v>
      </c>
      <c r="AA38" s="22">
        <v>18796453316</v>
      </c>
    </row>
    <row r="39" spans="1:27" ht="13.5">
      <c r="A39" s="27" t="s">
        <v>61</v>
      </c>
      <c r="B39" s="35"/>
      <c r="C39" s="29">
        <f aca="true" t="shared" si="4" ref="C39:Y39">SUM(C37:C38)</f>
        <v>23610094285</v>
      </c>
      <c r="D39" s="29">
        <f>SUM(D37:D38)</f>
        <v>0</v>
      </c>
      <c r="E39" s="36">
        <f t="shared" si="4"/>
        <v>54193429413</v>
      </c>
      <c r="F39" s="37">
        <f t="shared" si="4"/>
        <v>54193429413</v>
      </c>
      <c r="G39" s="37">
        <f t="shared" si="4"/>
        <v>49354772429</v>
      </c>
      <c r="H39" s="37">
        <f t="shared" si="4"/>
        <v>49791918275</v>
      </c>
      <c r="I39" s="37">
        <f t="shared" si="4"/>
        <v>50641137771</v>
      </c>
      <c r="J39" s="37">
        <f t="shared" si="4"/>
        <v>50641137771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50641137771</v>
      </c>
      <c r="X39" s="37">
        <f t="shared" si="4"/>
        <v>13548357355</v>
      </c>
      <c r="Y39" s="37">
        <f t="shared" si="4"/>
        <v>37092780416</v>
      </c>
      <c r="Z39" s="38">
        <f>+IF(X39&lt;&gt;0,+(Y39/X39)*100,0)</f>
        <v>273.7806469380657</v>
      </c>
      <c r="AA39" s="39">
        <f>SUM(AA37:AA38)</f>
        <v>54193429413</v>
      </c>
    </row>
    <row r="40" spans="1:27" ht="13.5">
      <c r="A40" s="27" t="s">
        <v>62</v>
      </c>
      <c r="B40" s="28"/>
      <c r="C40" s="29">
        <f aca="true" t="shared" si="5" ref="C40:Y40">+C34+C39</f>
        <v>42238491928</v>
      </c>
      <c r="D40" s="29">
        <f>+D34+D39</f>
        <v>0</v>
      </c>
      <c r="E40" s="30">
        <f t="shared" si="5"/>
        <v>85637202111</v>
      </c>
      <c r="F40" s="31">
        <f t="shared" si="5"/>
        <v>85637202111</v>
      </c>
      <c r="G40" s="31">
        <f t="shared" si="5"/>
        <v>78154573257</v>
      </c>
      <c r="H40" s="31">
        <f t="shared" si="5"/>
        <v>80407537478</v>
      </c>
      <c r="I40" s="31">
        <f t="shared" si="5"/>
        <v>81791864401</v>
      </c>
      <c r="J40" s="31">
        <f t="shared" si="5"/>
        <v>81791864401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81791864401</v>
      </c>
      <c r="X40" s="31">
        <f t="shared" si="5"/>
        <v>21409300536</v>
      </c>
      <c r="Y40" s="31">
        <f t="shared" si="5"/>
        <v>60382563865</v>
      </c>
      <c r="Z40" s="32">
        <f>+IF(X40&lt;&gt;0,+(Y40/X40)*100,0)</f>
        <v>282.03893800017414</v>
      </c>
      <c r="AA40" s="33">
        <f>+AA34+AA39</f>
        <v>85637202111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72013533443</v>
      </c>
      <c r="D42" s="43">
        <f>+D25-D40</f>
        <v>0</v>
      </c>
      <c r="E42" s="44">
        <f t="shared" si="6"/>
        <v>147279506199</v>
      </c>
      <c r="F42" s="45">
        <f t="shared" si="6"/>
        <v>147279506199</v>
      </c>
      <c r="G42" s="45">
        <f t="shared" si="6"/>
        <v>137899873701</v>
      </c>
      <c r="H42" s="45">
        <f t="shared" si="6"/>
        <v>133336221770</v>
      </c>
      <c r="I42" s="45">
        <f t="shared" si="6"/>
        <v>137509207934</v>
      </c>
      <c r="J42" s="45">
        <f t="shared" si="6"/>
        <v>137509207934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137509207934</v>
      </c>
      <c r="X42" s="45">
        <f t="shared" si="6"/>
        <v>36819876549</v>
      </c>
      <c r="Y42" s="45">
        <f t="shared" si="6"/>
        <v>100689331385</v>
      </c>
      <c r="Z42" s="46">
        <f>+IF(X42&lt;&gt;0,+(Y42/X42)*100,0)</f>
        <v>273.46460885332505</v>
      </c>
      <c r="AA42" s="47">
        <f>+AA25-AA40</f>
        <v>147279506199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71743865259</v>
      </c>
      <c r="D45" s="18"/>
      <c r="E45" s="19">
        <v>145792895248</v>
      </c>
      <c r="F45" s="20">
        <v>145792895248</v>
      </c>
      <c r="G45" s="20">
        <v>135253505624</v>
      </c>
      <c r="H45" s="20">
        <v>130694241598</v>
      </c>
      <c r="I45" s="20">
        <v>134865357561</v>
      </c>
      <c r="J45" s="20">
        <v>134865357561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134865357561</v>
      </c>
      <c r="X45" s="20">
        <v>36448223814</v>
      </c>
      <c r="Y45" s="20">
        <v>98417133747</v>
      </c>
      <c r="Z45" s="48">
        <v>270.02</v>
      </c>
      <c r="AA45" s="22">
        <v>145792895248</v>
      </c>
    </row>
    <row r="46" spans="1:27" ht="13.5">
      <c r="A46" s="23" t="s">
        <v>67</v>
      </c>
      <c r="B46" s="17"/>
      <c r="C46" s="18">
        <v>269668184</v>
      </c>
      <c r="D46" s="18"/>
      <c r="E46" s="19">
        <v>1467417097</v>
      </c>
      <c r="F46" s="20">
        <v>1467417097</v>
      </c>
      <c r="G46" s="20">
        <v>2631789077</v>
      </c>
      <c r="H46" s="20">
        <v>2641980172</v>
      </c>
      <c r="I46" s="20">
        <v>2643850372</v>
      </c>
      <c r="J46" s="20">
        <v>2643850372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2643850372</v>
      </c>
      <c r="X46" s="20">
        <v>366854274</v>
      </c>
      <c r="Y46" s="20">
        <v>2276996098</v>
      </c>
      <c r="Z46" s="48">
        <v>620.68</v>
      </c>
      <c r="AA46" s="22">
        <v>1467417097</v>
      </c>
    </row>
    <row r="47" spans="1:27" ht="13.5">
      <c r="A47" s="23" t="s">
        <v>68</v>
      </c>
      <c r="B47" s="17"/>
      <c r="C47" s="18"/>
      <c r="D47" s="18"/>
      <c r="E47" s="19">
        <v>19193853</v>
      </c>
      <c r="F47" s="20">
        <v>19193853</v>
      </c>
      <c r="G47" s="20">
        <v>14579000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4798463</v>
      </c>
      <c r="Y47" s="20">
        <v>-4798463</v>
      </c>
      <c r="Z47" s="48">
        <v>-100</v>
      </c>
      <c r="AA47" s="22">
        <v>19193853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72013533443</v>
      </c>
      <c r="D48" s="51">
        <f>SUM(D45:D47)</f>
        <v>0</v>
      </c>
      <c r="E48" s="52">
        <f t="shared" si="7"/>
        <v>147279506198</v>
      </c>
      <c r="F48" s="53">
        <f t="shared" si="7"/>
        <v>147279506198</v>
      </c>
      <c r="G48" s="53">
        <f t="shared" si="7"/>
        <v>137899873701</v>
      </c>
      <c r="H48" s="53">
        <f t="shared" si="7"/>
        <v>133336221770</v>
      </c>
      <c r="I48" s="53">
        <f t="shared" si="7"/>
        <v>137509207933</v>
      </c>
      <c r="J48" s="53">
        <f t="shared" si="7"/>
        <v>137509207933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137509207933</v>
      </c>
      <c r="X48" s="53">
        <f t="shared" si="7"/>
        <v>36819876551</v>
      </c>
      <c r="Y48" s="53">
        <f t="shared" si="7"/>
        <v>100689331382</v>
      </c>
      <c r="Z48" s="54">
        <f>+IF(X48&lt;&gt;0,+(Y48/X48)*100,0)</f>
        <v>273.4646088303231</v>
      </c>
      <c r="AA48" s="55">
        <f>SUM(AA45:AA47)</f>
        <v>147279506198</v>
      </c>
    </row>
    <row r="49" spans="1:27" ht="13.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-89774068</v>
      </c>
      <c r="H6" s="20">
        <v>-118914886</v>
      </c>
      <c r="I6" s="20">
        <v>-150170759</v>
      </c>
      <c r="J6" s="20">
        <v>-150170759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-150170759</v>
      </c>
      <c r="X6" s="20"/>
      <c r="Y6" s="20">
        <v>-150170759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219916000</v>
      </c>
      <c r="F8" s="20">
        <v>219916000</v>
      </c>
      <c r="G8" s="20">
        <v>312926843</v>
      </c>
      <c r="H8" s="20">
        <v>252802396</v>
      </c>
      <c r="I8" s="20">
        <v>215875897</v>
      </c>
      <c r="J8" s="20">
        <v>215875897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215875897</v>
      </c>
      <c r="X8" s="20">
        <v>54979000</v>
      </c>
      <c r="Y8" s="20">
        <v>160896897</v>
      </c>
      <c r="Z8" s="21">
        <v>292.65</v>
      </c>
      <c r="AA8" s="22">
        <v>219916000</v>
      </c>
    </row>
    <row r="9" spans="1:27" ht="13.5">
      <c r="A9" s="23" t="s">
        <v>36</v>
      </c>
      <c r="B9" s="17"/>
      <c r="C9" s="18"/>
      <c r="D9" s="18"/>
      <c r="E9" s="19">
        <v>45467000</v>
      </c>
      <c r="F9" s="20">
        <v>45467000</v>
      </c>
      <c r="G9" s="20">
        <v>86274810</v>
      </c>
      <c r="H9" s="20">
        <v>88050897</v>
      </c>
      <c r="I9" s="20">
        <v>88159829</v>
      </c>
      <c r="J9" s="20">
        <v>88159829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88159829</v>
      </c>
      <c r="X9" s="20">
        <v>11366750</v>
      </c>
      <c r="Y9" s="20">
        <v>76793079</v>
      </c>
      <c r="Z9" s="21">
        <v>675.59</v>
      </c>
      <c r="AA9" s="22">
        <v>45467000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23361000</v>
      </c>
      <c r="F11" s="20">
        <v>23361000</v>
      </c>
      <c r="G11" s="20">
        <v>30736981</v>
      </c>
      <c r="H11" s="20">
        <v>30939476</v>
      </c>
      <c r="I11" s="20">
        <v>30968416</v>
      </c>
      <c r="J11" s="20">
        <v>30968416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30968416</v>
      </c>
      <c r="X11" s="20">
        <v>5840250</v>
      </c>
      <c r="Y11" s="20">
        <v>25128166</v>
      </c>
      <c r="Z11" s="21">
        <v>430.26</v>
      </c>
      <c r="AA11" s="22">
        <v>23361000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288744000</v>
      </c>
      <c r="F12" s="31">
        <f t="shared" si="0"/>
        <v>288744000</v>
      </c>
      <c r="G12" s="31">
        <f t="shared" si="0"/>
        <v>340164566</v>
      </c>
      <c r="H12" s="31">
        <f t="shared" si="0"/>
        <v>252877883</v>
      </c>
      <c r="I12" s="31">
        <f t="shared" si="0"/>
        <v>184833383</v>
      </c>
      <c r="J12" s="31">
        <f t="shared" si="0"/>
        <v>184833383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184833383</v>
      </c>
      <c r="X12" s="31">
        <f t="shared" si="0"/>
        <v>72186000</v>
      </c>
      <c r="Y12" s="31">
        <f t="shared" si="0"/>
        <v>112647383</v>
      </c>
      <c r="Z12" s="32">
        <f>+IF(X12&lt;&gt;0,+(Y12/X12)*100,0)</f>
        <v>156.05156540049316</v>
      </c>
      <c r="AA12" s="33">
        <f>SUM(AA6:AA11)</f>
        <v>288744000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84298278</v>
      </c>
      <c r="H16" s="24">
        <v>81504137</v>
      </c>
      <c r="I16" s="24">
        <v>65242780</v>
      </c>
      <c r="J16" s="20">
        <v>65242780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65242780</v>
      </c>
      <c r="X16" s="20"/>
      <c r="Y16" s="24">
        <v>65242780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3129820000</v>
      </c>
      <c r="F19" s="20">
        <v>3129820000</v>
      </c>
      <c r="G19" s="20">
        <v>3021927485</v>
      </c>
      <c r="H19" s="20">
        <v>3023846980</v>
      </c>
      <c r="I19" s="20">
        <v>3035605420</v>
      </c>
      <c r="J19" s="20">
        <v>3035605420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3035605420</v>
      </c>
      <c r="X19" s="20">
        <v>782455000</v>
      </c>
      <c r="Y19" s="20">
        <v>2253150420</v>
      </c>
      <c r="Z19" s="21">
        <v>287.96</v>
      </c>
      <c r="AA19" s="22">
        <v>3129820000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3078000</v>
      </c>
      <c r="F22" s="20">
        <v>3078000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769500</v>
      </c>
      <c r="Y22" s="20">
        <v>-769500</v>
      </c>
      <c r="Z22" s="21">
        <v>-100</v>
      </c>
      <c r="AA22" s="22">
        <v>3078000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3132898000</v>
      </c>
      <c r="F24" s="37">
        <f t="shared" si="1"/>
        <v>3132898000</v>
      </c>
      <c r="G24" s="37">
        <f t="shared" si="1"/>
        <v>3106225763</v>
      </c>
      <c r="H24" s="37">
        <f t="shared" si="1"/>
        <v>3105351117</v>
      </c>
      <c r="I24" s="37">
        <f t="shared" si="1"/>
        <v>3100848200</v>
      </c>
      <c r="J24" s="37">
        <f t="shared" si="1"/>
        <v>3100848200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3100848200</v>
      </c>
      <c r="X24" s="37">
        <f t="shared" si="1"/>
        <v>783224500</v>
      </c>
      <c r="Y24" s="37">
        <f t="shared" si="1"/>
        <v>2317623700</v>
      </c>
      <c r="Z24" s="38">
        <f>+IF(X24&lt;&gt;0,+(Y24/X24)*100,0)</f>
        <v>295.90796763890813</v>
      </c>
      <c r="AA24" s="39">
        <f>SUM(AA15:AA23)</f>
        <v>3132898000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3421642000</v>
      </c>
      <c r="F25" s="31">
        <f t="shared" si="2"/>
        <v>3421642000</v>
      </c>
      <c r="G25" s="31">
        <f t="shared" si="2"/>
        <v>3446390329</v>
      </c>
      <c r="H25" s="31">
        <f t="shared" si="2"/>
        <v>3358229000</v>
      </c>
      <c r="I25" s="31">
        <f t="shared" si="2"/>
        <v>3285681583</v>
      </c>
      <c r="J25" s="31">
        <f t="shared" si="2"/>
        <v>3285681583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3285681583</v>
      </c>
      <c r="X25" s="31">
        <f t="shared" si="2"/>
        <v>855410500</v>
      </c>
      <c r="Y25" s="31">
        <f t="shared" si="2"/>
        <v>2430271083</v>
      </c>
      <c r="Z25" s="32">
        <f>+IF(X25&lt;&gt;0,+(Y25/X25)*100,0)</f>
        <v>284.10582790367897</v>
      </c>
      <c r="AA25" s="33">
        <f>+AA12+AA24</f>
        <v>3421642000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240777000</v>
      </c>
      <c r="F29" s="20">
        <v>240777000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60194250</v>
      </c>
      <c r="Y29" s="20">
        <v>-60194250</v>
      </c>
      <c r="Z29" s="21">
        <v>-100</v>
      </c>
      <c r="AA29" s="22">
        <v>240777000</v>
      </c>
    </row>
    <row r="30" spans="1:27" ht="13.5">
      <c r="A30" s="23" t="s">
        <v>55</v>
      </c>
      <c r="B30" s="17"/>
      <c r="C30" s="18"/>
      <c r="D30" s="18"/>
      <c r="E30" s="19">
        <v>8654000</v>
      </c>
      <c r="F30" s="20">
        <v>8654000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2163500</v>
      </c>
      <c r="Y30" s="20">
        <v>-2163500</v>
      </c>
      <c r="Z30" s="21">
        <v>-100</v>
      </c>
      <c r="AA30" s="22">
        <v>8654000</v>
      </c>
    </row>
    <row r="31" spans="1:27" ht="13.5">
      <c r="A31" s="23" t="s">
        <v>56</v>
      </c>
      <c r="B31" s="17"/>
      <c r="C31" s="18"/>
      <c r="D31" s="18"/>
      <c r="E31" s="19">
        <v>13191000</v>
      </c>
      <c r="F31" s="20">
        <v>13191000</v>
      </c>
      <c r="G31" s="20">
        <v>13333760</v>
      </c>
      <c r="H31" s="20">
        <v>13485167</v>
      </c>
      <c r="I31" s="20">
        <v>13600981</v>
      </c>
      <c r="J31" s="20">
        <v>13600981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13600981</v>
      </c>
      <c r="X31" s="20">
        <v>3297750</v>
      </c>
      <c r="Y31" s="20">
        <v>10303231</v>
      </c>
      <c r="Z31" s="21">
        <v>312.43</v>
      </c>
      <c r="AA31" s="22">
        <v>13191000</v>
      </c>
    </row>
    <row r="32" spans="1:27" ht="13.5">
      <c r="A32" s="23" t="s">
        <v>57</v>
      </c>
      <c r="B32" s="17"/>
      <c r="C32" s="18"/>
      <c r="D32" s="18"/>
      <c r="E32" s="19">
        <v>224717000</v>
      </c>
      <c r="F32" s="20">
        <v>224717000</v>
      </c>
      <c r="G32" s="20">
        <v>198645406</v>
      </c>
      <c r="H32" s="20">
        <v>200287698</v>
      </c>
      <c r="I32" s="20">
        <v>196643321</v>
      </c>
      <c r="J32" s="20">
        <v>196643321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196643321</v>
      </c>
      <c r="X32" s="20">
        <v>56179250</v>
      </c>
      <c r="Y32" s="20">
        <v>140464071</v>
      </c>
      <c r="Z32" s="21">
        <v>250.03</v>
      </c>
      <c r="AA32" s="22">
        <v>224717000</v>
      </c>
    </row>
    <row r="33" spans="1:27" ht="13.5">
      <c r="A33" s="23" t="s">
        <v>58</v>
      </c>
      <c r="B33" s="17"/>
      <c r="C33" s="18"/>
      <c r="D33" s="18"/>
      <c r="E33" s="19">
        <v>26629000</v>
      </c>
      <c r="F33" s="20">
        <v>26629000</v>
      </c>
      <c r="G33" s="20">
        <v>29231850</v>
      </c>
      <c r="H33" s="20">
        <v>29231850</v>
      </c>
      <c r="I33" s="20">
        <v>29231850</v>
      </c>
      <c r="J33" s="20">
        <v>29231850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29231850</v>
      </c>
      <c r="X33" s="20">
        <v>6657250</v>
      </c>
      <c r="Y33" s="20">
        <v>22574600</v>
      </c>
      <c r="Z33" s="21">
        <v>339.1</v>
      </c>
      <c r="AA33" s="22">
        <v>26629000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513968000</v>
      </c>
      <c r="F34" s="31">
        <f t="shared" si="3"/>
        <v>513968000</v>
      </c>
      <c r="G34" s="31">
        <f t="shared" si="3"/>
        <v>241211016</v>
      </c>
      <c r="H34" s="31">
        <f t="shared" si="3"/>
        <v>243004715</v>
      </c>
      <c r="I34" s="31">
        <f t="shared" si="3"/>
        <v>239476152</v>
      </c>
      <c r="J34" s="31">
        <f t="shared" si="3"/>
        <v>239476152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239476152</v>
      </c>
      <c r="X34" s="31">
        <f t="shared" si="3"/>
        <v>128492000</v>
      </c>
      <c r="Y34" s="31">
        <f t="shared" si="3"/>
        <v>110984152</v>
      </c>
      <c r="Z34" s="32">
        <f>+IF(X34&lt;&gt;0,+(Y34/X34)*100,0)</f>
        <v>86.3743672757837</v>
      </c>
      <c r="AA34" s="33">
        <f>SUM(AA29:AA33)</f>
        <v>513968000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66830000</v>
      </c>
      <c r="F37" s="20">
        <v>66830000</v>
      </c>
      <c r="G37" s="20">
        <v>74342310</v>
      </c>
      <c r="H37" s="20">
        <v>74342310</v>
      </c>
      <c r="I37" s="20">
        <v>72701494</v>
      </c>
      <c r="J37" s="20">
        <v>72701494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72701494</v>
      </c>
      <c r="X37" s="20">
        <v>16707500</v>
      </c>
      <c r="Y37" s="20">
        <v>55993994</v>
      </c>
      <c r="Z37" s="21">
        <v>335.14</v>
      </c>
      <c r="AA37" s="22">
        <v>66830000</v>
      </c>
    </row>
    <row r="38" spans="1:27" ht="13.5">
      <c r="A38" s="23" t="s">
        <v>58</v>
      </c>
      <c r="B38" s="17"/>
      <c r="C38" s="18"/>
      <c r="D38" s="18"/>
      <c r="E38" s="19">
        <v>169437000</v>
      </c>
      <c r="F38" s="20">
        <v>169437000</v>
      </c>
      <c r="G38" s="20">
        <v>151854015</v>
      </c>
      <c r="H38" s="20">
        <v>149866049</v>
      </c>
      <c r="I38" s="20">
        <v>149866049</v>
      </c>
      <c r="J38" s="20">
        <v>149866049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149866049</v>
      </c>
      <c r="X38" s="20">
        <v>42359250</v>
      </c>
      <c r="Y38" s="20">
        <v>107506799</v>
      </c>
      <c r="Z38" s="21">
        <v>253.8</v>
      </c>
      <c r="AA38" s="22">
        <v>169437000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236267000</v>
      </c>
      <c r="F39" s="37">
        <f t="shared" si="4"/>
        <v>236267000</v>
      </c>
      <c r="G39" s="37">
        <f t="shared" si="4"/>
        <v>226196325</v>
      </c>
      <c r="H39" s="37">
        <f t="shared" si="4"/>
        <v>224208359</v>
      </c>
      <c r="I39" s="37">
        <f t="shared" si="4"/>
        <v>222567543</v>
      </c>
      <c r="J39" s="37">
        <f t="shared" si="4"/>
        <v>222567543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222567543</v>
      </c>
      <c r="X39" s="37">
        <f t="shared" si="4"/>
        <v>59066750</v>
      </c>
      <c r="Y39" s="37">
        <f t="shared" si="4"/>
        <v>163500793</v>
      </c>
      <c r="Z39" s="38">
        <f>+IF(X39&lt;&gt;0,+(Y39/X39)*100,0)</f>
        <v>276.80682109647137</v>
      </c>
      <c r="AA39" s="39">
        <f>SUM(AA37:AA38)</f>
        <v>236267000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750235000</v>
      </c>
      <c r="F40" s="31">
        <f t="shared" si="5"/>
        <v>750235000</v>
      </c>
      <c r="G40" s="31">
        <f t="shared" si="5"/>
        <v>467407341</v>
      </c>
      <c r="H40" s="31">
        <f t="shared" si="5"/>
        <v>467213074</v>
      </c>
      <c r="I40" s="31">
        <f t="shared" si="5"/>
        <v>462043695</v>
      </c>
      <c r="J40" s="31">
        <f t="shared" si="5"/>
        <v>462043695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462043695</v>
      </c>
      <c r="X40" s="31">
        <f t="shared" si="5"/>
        <v>187558750</v>
      </c>
      <c r="Y40" s="31">
        <f t="shared" si="5"/>
        <v>274484945</v>
      </c>
      <c r="Z40" s="32">
        <f>+IF(X40&lt;&gt;0,+(Y40/X40)*100,0)</f>
        <v>146.34611555046087</v>
      </c>
      <c r="AA40" s="33">
        <f>+AA34+AA39</f>
        <v>750235000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2671407000</v>
      </c>
      <c r="F42" s="45">
        <f t="shared" si="6"/>
        <v>2671407000</v>
      </c>
      <c r="G42" s="45">
        <f t="shared" si="6"/>
        <v>2978982988</v>
      </c>
      <c r="H42" s="45">
        <f t="shared" si="6"/>
        <v>2891015926</v>
      </c>
      <c r="I42" s="45">
        <f t="shared" si="6"/>
        <v>2823637888</v>
      </c>
      <c r="J42" s="45">
        <f t="shared" si="6"/>
        <v>2823637888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2823637888</v>
      </c>
      <c r="X42" s="45">
        <f t="shared" si="6"/>
        <v>667851750</v>
      </c>
      <c r="Y42" s="45">
        <f t="shared" si="6"/>
        <v>2155786138</v>
      </c>
      <c r="Z42" s="46">
        <f>+IF(X42&lt;&gt;0,+(Y42/X42)*100,0)</f>
        <v>322.7941138134324</v>
      </c>
      <c r="AA42" s="47">
        <f>+AA25-AA40</f>
        <v>2671407000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2671407000</v>
      </c>
      <c r="F45" s="20">
        <v>2671407000</v>
      </c>
      <c r="G45" s="20">
        <v>634613676</v>
      </c>
      <c r="H45" s="20">
        <v>546646614</v>
      </c>
      <c r="I45" s="20">
        <v>479268576</v>
      </c>
      <c r="J45" s="20">
        <v>479268576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479268576</v>
      </c>
      <c r="X45" s="20">
        <v>667851750</v>
      </c>
      <c r="Y45" s="20">
        <v>-188583174</v>
      </c>
      <c r="Z45" s="48">
        <v>-28.24</v>
      </c>
      <c r="AA45" s="22">
        <v>2671407000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2344369312</v>
      </c>
      <c r="H46" s="20">
        <v>2344369312</v>
      </c>
      <c r="I46" s="20">
        <v>2344369312</v>
      </c>
      <c r="J46" s="20">
        <v>2344369312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2344369312</v>
      </c>
      <c r="X46" s="20"/>
      <c r="Y46" s="20">
        <v>2344369312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2671407000</v>
      </c>
      <c r="F48" s="53">
        <f t="shared" si="7"/>
        <v>2671407000</v>
      </c>
      <c r="G48" s="53">
        <f t="shared" si="7"/>
        <v>2978982988</v>
      </c>
      <c r="H48" s="53">
        <f t="shared" si="7"/>
        <v>2891015926</v>
      </c>
      <c r="I48" s="53">
        <f t="shared" si="7"/>
        <v>2823637888</v>
      </c>
      <c r="J48" s="53">
        <f t="shared" si="7"/>
        <v>2823637888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2823637888</v>
      </c>
      <c r="X48" s="53">
        <f t="shared" si="7"/>
        <v>667851750</v>
      </c>
      <c r="Y48" s="53">
        <f t="shared" si="7"/>
        <v>2155786138</v>
      </c>
      <c r="Z48" s="54">
        <f>+IF(X48&lt;&gt;0,+(Y48/X48)*100,0)</f>
        <v>322.7941138134324</v>
      </c>
      <c r="AA48" s="55">
        <f>SUM(AA45:AA47)</f>
        <v>2671407000</v>
      </c>
    </row>
    <row r="49" spans="1:27" ht="13.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13488052</v>
      </c>
      <c r="F6" s="20">
        <v>13488052</v>
      </c>
      <c r="G6" s="20"/>
      <c r="H6" s="20"/>
      <c r="I6" s="20">
        <v>23184548</v>
      </c>
      <c r="J6" s="20">
        <v>23184548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23184548</v>
      </c>
      <c r="X6" s="20">
        <v>3372013</v>
      </c>
      <c r="Y6" s="20">
        <v>19812535</v>
      </c>
      <c r="Z6" s="21">
        <v>587.56</v>
      </c>
      <c r="AA6" s="22">
        <v>13488052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96648901</v>
      </c>
      <c r="F8" s="20">
        <v>96648901</v>
      </c>
      <c r="G8" s="20"/>
      <c r="H8" s="20"/>
      <c r="I8" s="20">
        <v>89511000</v>
      </c>
      <c r="J8" s="20">
        <v>89511000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89511000</v>
      </c>
      <c r="X8" s="20">
        <v>24162225</v>
      </c>
      <c r="Y8" s="20">
        <v>65348775</v>
      </c>
      <c r="Z8" s="21">
        <v>270.46</v>
      </c>
      <c r="AA8" s="22">
        <v>96648901</v>
      </c>
    </row>
    <row r="9" spans="1:27" ht="13.5">
      <c r="A9" s="23" t="s">
        <v>36</v>
      </c>
      <c r="B9" s="17"/>
      <c r="C9" s="18"/>
      <c r="D9" s="18"/>
      <c r="E9" s="19">
        <v>41033682</v>
      </c>
      <c r="F9" s="20">
        <v>41033682</v>
      </c>
      <c r="G9" s="20"/>
      <c r="H9" s="20"/>
      <c r="I9" s="20">
        <v>8391000</v>
      </c>
      <c r="J9" s="20">
        <v>8391000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8391000</v>
      </c>
      <c r="X9" s="20">
        <v>10258421</v>
      </c>
      <c r="Y9" s="20">
        <v>-1867421</v>
      </c>
      <c r="Z9" s="21">
        <v>-18.2</v>
      </c>
      <c r="AA9" s="22">
        <v>41033682</v>
      </c>
    </row>
    <row r="10" spans="1:27" ht="13.5">
      <c r="A10" s="23" t="s">
        <v>37</v>
      </c>
      <c r="B10" s="17"/>
      <c r="C10" s="18"/>
      <c r="D10" s="18"/>
      <c r="E10" s="19">
        <v>1770620</v>
      </c>
      <c r="F10" s="20">
        <v>1770620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442655</v>
      </c>
      <c r="Y10" s="24">
        <v>-442655</v>
      </c>
      <c r="Z10" s="25">
        <v>-100</v>
      </c>
      <c r="AA10" s="26">
        <v>1770620</v>
      </c>
    </row>
    <row r="11" spans="1:27" ht="13.5">
      <c r="A11" s="23" t="s">
        <v>38</v>
      </c>
      <c r="B11" s="17"/>
      <c r="C11" s="18"/>
      <c r="D11" s="18"/>
      <c r="E11" s="19">
        <v>5964488</v>
      </c>
      <c r="F11" s="20">
        <v>5964488</v>
      </c>
      <c r="G11" s="20"/>
      <c r="H11" s="20"/>
      <c r="I11" s="20">
        <v>4751425</v>
      </c>
      <c r="J11" s="20">
        <v>4751425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4751425</v>
      </c>
      <c r="X11" s="20">
        <v>1491122</v>
      </c>
      <c r="Y11" s="20">
        <v>3260303</v>
      </c>
      <c r="Z11" s="21">
        <v>218.65</v>
      </c>
      <c r="AA11" s="22">
        <v>5964488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158905743</v>
      </c>
      <c r="F12" s="31">
        <f t="shared" si="0"/>
        <v>158905743</v>
      </c>
      <c r="G12" s="31">
        <f t="shared" si="0"/>
        <v>0</v>
      </c>
      <c r="H12" s="31">
        <f t="shared" si="0"/>
        <v>0</v>
      </c>
      <c r="I12" s="31">
        <f t="shared" si="0"/>
        <v>125837973</v>
      </c>
      <c r="J12" s="31">
        <f t="shared" si="0"/>
        <v>125837973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125837973</v>
      </c>
      <c r="X12" s="31">
        <f t="shared" si="0"/>
        <v>39726436</v>
      </c>
      <c r="Y12" s="31">
        <f t="shared" si="0"/>
        <v>86111537</v>
      </c>
      <c r="Z12" s="32">
        <f>+IF(X12&lt;&gt;0,+(Y12/X12)*100,0)</f>
        <v>216.7612946703802</v>
      </c>
      <c r="AA12" s="33">
        <f>SUM(AA6:AA11)</f>
        <v>158905743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2063097</v>
      </c>
      <c r="F15" s="20">
        <v>2063097</v>
      </c>
      <c r="G15" s="20"/>
      <c r="H15" s="20"/>
      <c r="I15" s="20">
        <v>16793293</v>
      </c>
      <c r="J15" s="20">
        <v>16793293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16793293</v>
      </c>
      <c r="X15" s="20">
        <v>515774</v>
      </c>
      <c r="Y15" s="20">
        <v>16277519</v>
      </c>
      <c r="Z15" s="21">
        <v>3155.94</v>
      </c>
      <c r="AA15" s="22">
        <v>2063097</v>
      </c>
    </row>
    <row r="16" spans="1:27" ht="13.5">
      <c r="A16" s="23" t="s">
        <v>42</v>
      </c>
      <c r="B16" s="17"/>
      <c r="C16" s="18"/>
      <c r="D16" s="18"/>
      <c r="E16" s="19">
        <v>14200218</v>
      </c>
      <c r="F16" s="20">
        <v>14200218</v>
      </c>
      <c r="G16" s="24"/>
      <c r="H16" s="24"/>
      <c r="I16" s="24">
        <v>11608839</v>
      </c>
      <c r="J16" s="20">
        <v>11608839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11608839</v>
      </c>
      <c r="X16" s="20">
        <v>3550055</v>
      </c>
      <c r="Y16" s="24">
        <v>8058784</v>
      </c>
      <c r="Z16" s="25">
        <v>227</v>
      </c>
      <c r="AA16" s="26">
        <v>14200218</v>
      </c>
    </row>
    <row r="17" spans="1:27" ht="13.5">
      <c r="A17" s="23" t="s">
        <v>43</v>
      </c>
      <c r="B17" s="17"/>
      <c r="C17" s="18"/>
      <c r="D17" s="18"/>
      <c r="E17" s="19">
        <v>338619844</v>
      </c>
      <c r="F17" s="20">
        <v>338619844</v>
      </c>
      <c r="G17" s="20"/>
      <c r="H17" s="20"/>
      <c r="I17" s="20">
        <v>218883849</v>
      </c>
      <c r="J17" s="20">
        <v>218883849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218883849</v>
      </c>
      <c r="X17" s="20">
        <v>84654961</v>
      </c>
      <c r="Y17" s="20">
        <v>134228888</v>
      </c>
      <c r="Z17" s="21">
        <v>158.56</v>
      </c>
      <c r="AA17" s="22">
        <v>338619844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3703253049</v>
      </c>
      <c r="F19" s="20">
        <v>3703253049</v>
      </c>
      <c r="G19" s="20"/>
      <c r="H19" s="20"/>
      <c r="I19" s="20">
        <v>3438752811</v>
      </c>
      <c r="J19" s="20">
        <v>3438752811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3438752811</v>
      </c>
      <c r="X19" s="20">
        <v>925813262</v>
      </c>
      <c r="Y19" s="20">
        <v>2512939549</v>
      </c>
      <c r="Z19" s="21">
        <v>271.43</v>
      </c>
      <c r="AA19" s="22">
        <v>3703253049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662279</v>
      </c>
      <c r="F21" s="20">
        <v>662279</v>
      </c>
      <c r="G21" s="20"/>
      <c r="H21" s="20"/>
      <c r="I21" s="20">
        <v>662279</v>
      </c>
      <c r="J21" s="20">
        <v>662279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662279</v>
      </c>
      <c r="X21" s="20">
        <v>165570</v>
      </c>
      <c r="Y21" s="20">
        <v>496709</v>
      </c>
      <c r="Z21" s="21">
        <v>300</v>
      </c>
      <c r="AA21" s="22">
        <v>662279</v>
      </c>
    </row>
    <row r="22" spans="1:27" ht="13.5">
      <c r="A22" s="23" t="s">
        <v>48</v>
      </c>
      <c r="B22" s="17"/>
      <c r="C22" s="18"/>
      <c r="D22" s="18"/>
      <c r="E22" s="19">
        <v>37841152</v>
      </c>
      <c r="F22" s="20">
        <v>37841152</v>
      </c>
      <c r="G22" s="20"/>
      <c r="H22" s="20"/>
      <c r="I22" s="20">
        <v>6353347</v>
      </c>
      <c r="J22" s="20">
        <v>6353347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6353347</v>
      </c>
      <c r="X22" s="20">
        <v>9460288</v>
      </c>
      <c r="Y22" s="20">
        <v>-3106941</v>
      </c>
      <c r="Z22" s="21">
        <v>-32.84</v>
      </c>
      <c r="AA22" s="22">
        <v>37841152</v>
      </c>
    </row>
    <row r="23" spans="1:27" ht="13.5">
      <c r="A23" s="23" t="s">
        <v>49</v>
      </c>
      <c r="B23" s="17"/>
      <c r="C23" s="18"/>
      <c r="D23" s="18"/>
      <c r="E23" s="19">
        <v>25748639</v>
      </c>
      <c r="F23" s="20">
        <v>25748639</v>
      </c>
      <c r="G23" s="24"/>
      <c r="H23" s="24"/>
      <c r="I23" s="24">
        <v>4232263</v>
      </c>
      <c r="J23" s="20">
        <v>4232263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4232263</v>
      </c>
      <c r="X23" s="20">
        <v>6437160</v>
      </c>
      <c r="Y23" s="24">
        <v>-2204897</v>
      </c>
      <c r="Z23" s="25">
        <v>-34.25</v>
      </c>
      <c r="AA23" s="26">
        <v>25748639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4122388278</v>
      </c>
      <c r="F24" s="37">
        <f t="shared" si="1"/>
        <v>4122388278</v>
      </c>
      <c r="G24" s="37">
        <f t="shared" si="1"/>
        <v>0</v>
      </c>
      <c r="H24" s="37">
        <f t="shared" si="1"/>
        <v>0</v>
      </c>
      <c r="I24" s="37">
        <f t="shared" si="1"/>
        <v>3697286681</v>
      </c>
      <c r="J24" s="37">
        <f t="shared" si="1"/>
        <v>3697286681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3697286681</v>
      </c>
      <c r="X24" s="37">
        <f t="shared" si="1"/>
        <v>1030597070</v>
      </c>
      <c r="Y24" s="37">
        <f t="shared" si="1"/>
        <v>2666689611</v>
      </c>
      <c r="Z24" s="38">
        <f>+IF(X24&lt;&gt;0,+(Y24/X24)*100,0)</f>
        <v>258.7519107734316</v>
      </c>
      <c r="AA24" s="39">
        <f>SUM(AA15:AA23)</f>
        <v>4122388278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4281294021</v>
      </c>
      <c r="F25" s="31">
        <f t="shared" si="2"/>
        <v>4281294021</v>
      </c>
      <c r="G25" s="31">
        <f t="shared" si="2"/>
        <v>0</v>
      </c>
      <c r="H25" s="31">
        <f t="shared" si="2"/>
        <v>0</v>
      </c>
      <c r="I25" s="31">
        <f t="shared" si="2"/>
        <v>3823124654</v>
      </c>
      <c r="J25" s="31">
        <f t="shared" si="2"/>
        <v>3823124654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3823124654</v>
      </c>
      <c r="X25" s="31">
        <f t="shared" si="2"/>
        <v>1070323506</v>
      </c>
      <c r="Y25" s="31">
        <f t="shared" si="2"/>
        <v>2752801148</v>
      </c>
      <c r="Z25" s="32">
        <f>+IF(X25&lt;&gt;0,+(Y25/X25)*100,0)</f>
        <v>257.19337495331064</v>
      </c>
      <c r="AA25" s="33">
        <f>+AA12+AA24</f>
        <v>4281294021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7102218</v>
      </c>
      <c r="F30" s="20">
        <v>7102218</v>
      </c>
      <c r="G30" s="20"/>
      <c r="H30" s="20"/>
      <c r="I30" s="20">
        <v>6039122</v>
      </c>
      <c r="J30" s="20">
        <v>6039122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6039122</v>
      </c>
      <c r="X30" s="20">
        <v>1775555</v>
      </c>
      <c r="Y30" s="20">
        <v>4263567</v>
      </c>
      <c r="Z30" s="21">
        <v>240.13</v>
      </c>
      <c r="AA30" s="22">
        <v>7102218</v>
      </c>
    </row>
    <row r="31" spans="1:27" ht="13.5">
      <c r="A31" s="23" t="s">
        <v>56</v>
      </c>
      <c r="B31" s="17"/>
      <c r="C31" s="18"/>
      <c r="D31" s="18"/>
      <c r="E31" s="19">
        <v>39325162</v>
      </c>
      <c r="F31" s="20">
        <v>39325162</v>
      </c>
      <c r="G31" s="20"/>
      <c r="H31" s="20"/>
      <c r="I31" s="20">
        <v>36517216</v>
      </c>
      <c r="J31" s="20">
        <v>36517216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36517216</v>
      </c>
      <c r="X31" s="20">
        <v>9831291</v>
      </c>
      <c r="Y31" s="20">
        <v>26685925</v>
      </c>
      <c r="Z31" s="21">
        <v>271.44</v>
      </c>
      <c r="AA31" s="22">
        <v>39325162</v>
      </c>
    </row>
    <row r="32" spans="1:27" ht="13.5">
      <c r="A32" s="23" t="s">
        <v>57</v>
      </c>
      <c r="B32" s="17"/>
      <c r="C32" s="18"/>
      <c r="D32" s="18"/>
      <c r="E32" s="19">
        <v>140500242</v>
      </c>
      <c r="F32" s="20">
        <v>140500242</v>
      </c>
      <c r="G32" s="20"/>
      <c r="H32" s="20"/>
      <c r="I32" s="20">
        <v>521110669</v>
      </c>
      <c r="J32" s="20">
        <v>521110669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521110669</v>
      </c>
      <c r="X32" s="20">
        <v>35125061</v>
      </c>
      <c r="Y32" s="20">
        <v>485985608</v>
      </c>
      <c r="Z32" s="21">
        <v>1383.59</v>
      </c>
      <c r="AA32" s="22">
        <v>140500242</v>
      </c>
    </row>
    <row r="33" spans="1:27" ht="13.5">
      <c r="A33" s="23" t="s">
        <v>58</v>
      </c>
      <c r="B33" s="17"/>
      <c r="C33" s="18"/>
      <c r="D33" s="18"/>
      <c r="E33" s="19">
        <v>243246698</v>
      </c>
      <c r="F33" s="20">
        <v>243246698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60811675</v>
      </c>
      <c r="Y33" s="20">
        <v>-60811675</v>
      </c>
      <c r="Z33" s="21">
        <v>-100</v>
      </c>
      <c r="AA33" s="22">
        <v>243246698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430174320</v>
      </c>
      <c r="F34" s="31">
        <f t="shared" si="3"/>
        <v>430174320</v>
      </c>
      <c r="G34" s="31">
        <f t="shared" si="3"/>
        <v>0</v>
      </c>
      <c r="H34" s="31">
        <f t="shared" si="3"/>
        <v>0</v>
      </c>
      <c r="I34" s="31">
        <f t="shared" si="3"/>
        <v>563667007</v>
      </c>
      <c r="J34" s="31">
        <f t="shared" si="3"/>
        <v>563667007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563667007</v>
      </c>
      <c r="X34" s="31">
        <f t="shared" si="3"/>
        <v>107543582</v>
      </c>
      <c r="Y34" s="31">
        <f t="shared" si="3"/>
        <v>456123425</v>
      </c>
      <c r="Z34" s="32">
        <f>+IF(X34&lt;&gt;0,+(Y34/X34)*100,0)</f>
        <v>424.1289126858356</v>
      </c>
      <c r="AA34" s="33">
        <f>SUM(AA29:AA33)</f>
        <v>430174320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12203512</v>
      </c>
      <c r="F37" s="20">
        <v>12203512</v>
      </c>
      <c r="G37" s="20"/>
      <c r="H37" s="20"/>
      <c r="I37" s="20">
        <v>17276720</v>
      </c>
      <c r="J37" s="20">
        <v>17276720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17276720</v>
      </c>
      <c r="X37" s="20">
        <v>3050878</v>
      </c>
      <c r="Y37" s="20">
        <v>14225842</v>
      </c>
      <c r="Z37" s="21">
        <v>466.29</v>
      </c>
      <c r="AA37" s="22">
        <v>12203512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>
        <v>213714604</v>
      </c>
      <c r="J38" s="20">
        <v>213714604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213714604</v>
      </c>
      <c r="X38" s="20"/>
      <c r="Y38" s="20">
        <v>213714604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12203512</v>
      </c>
      <c r="F39" s="37">
        <f t="shared" si="4"/>
        <v>12203512</v>
      </c>
      <c r="G39" s="37">
        <f t="shared" si="4"/>
        <v>0</v>
      </c>
      <c r="H39" s="37">
        <f t="shared" si="4"/>
        <v>0</v>
      </c>
      <c r="I39" s="37">
        <f t="shared" si="4"/>
        <v>230991324</v>
      </c>
      <c r="J39" s="37">
        <f t="shared" si="4"/>
        <v>230991324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230991324</v>
      </c>
      <c r="X39" s="37">
        <f t="shared" si="4"/>
        <v>3050878</v>
      </c>
      <c r="Y39" s="37">
        <f t="shared" si="4"/>
        <v>227940446</v>
      </c>
      <c r="Z39" s="38">
        <f>+IF(X39&lt;&gt;0,+(Y39/X39)*100,0)</f>
        <v>7471.306489476145</v>
      </c>
      <c r="AA39" s="39">
        <f>SUM(AA37:AA38)</f>
        <v>12203512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442377832</v>
      </c>
      <c r="F40" s="31">
        <f t="shared" si="5"/>
        <v>442377832</v>
      </c>
      <c r="G40" s="31">
        <f t="shared" si="5"/>
        <v>0</v>
      </c>
      <c r="H40" s="31">
        <f t="shared" si="5"/>
        <v>0</v>
      </c>
      <c r="I40" s="31">
        <f t="shared" si="5"/>
        <v>794658331</v>
      </c>
      <c r="J40" s="31">
        <f t="shared" si="5"/>
        <v>794658331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794658331</v>
      </c>
      <c r="X40" s="31">
        <f t="shared" si="5"/>
        <v>110594460</v>
      </c>
      <c r="Y40" s="31">
        <f t="shared" si="5"/>
        <v>684063871</v>
      </c>
      <c r="Z40" s="32">
        <f>+IF(X40&lt;&gt;0,+(Y40/X40)*100,0)</f>
        <v>618.5335784450685</v>
      </c>
      <c r="AA40" s="33">
        <f>+AA34+AA39</f>
        <v>442377832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3838916189</v>
      </c>
      <c r="F42" s="45">
        <f t="shared" si="6"/>
        <v>3838916189</v>
      </c>
      <c r="G42" s="45">
        <f t="shared" si="6"/>
        <v>0</v>
      </c>
      <c r="H42" s="45">
        <f t="shared" si="6"/>
        <v>0</v>
      </c>
      <c r="I42" s="45">
        <f t="shared" si="6"/>
        <v>3028466323</v>
      </c>
      <c r="J42" s="45">
        <f t="shared" si="6"/>
        <v>3028466323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3028466323</v>
      </c>
      <c r="X42" s="45">
        <f t="shared" si="6"/>
        <v>959729046</v>
      </c>
      <c r="Y42" s="45">
        <f t="shared" si="6"/>
        <v>2068737277</v>
      </c>
      <c r="Z42" s="46">
        <f>+IF(X42&lt;&gt;0,+(Y42/X42)*100,0)</f>
        <v>215.55430520959766</v>
      </c>
      <c r="AA42" s="47">
        <f>+AA25-AA40</f>
        <v>3838916189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3838916188</v>
      </c>
      <c r="F45" s="20">
        <v>3838916188</v>
      </c>
      <c r="G45" s="20"/>
      <c r="H45" s="20"/>
      <c r="I45" s="20">
        <v>3026795381</v>
      </c>
      <c r="J45" s="20">
        <v>3026795381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3026795381</v>
      </c>
      <c r="X45" s="20">
        <v>959729047</v>
      </c>
      <c r="Y45" s="20">
        <v>2067066334</v>
      </c>
      <c r="Z45" s="48">
        <v>215.38</v>
      </c>
      <c r="AA45" s="22">
        <v>3838916188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>
        <v>1670942</v>
      </c>
      <c r="J46" s="20">
        <v>1670942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1670942</v>
      </c>
      <c r="X46" s="20"/>
      <c r="Y46" s="20">
        <v>1670942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3838916188</v>
      </c>
      <c r="F48" s="53">
        <f t="shared" si="7"/>
        <v>3838916188</v>
      </c>
      <c r="G48" s="53">
        <f t="shared" si="7"/>
        <v>0</v>
      </c>
      <c r="H48" s="53">
        <f t="shared" si="7"/>
        <v>0</v>
      </c>
      <c r="I48" s="53">
        <f t="shared" si="7"/>
        <v>3028466323</v>
      </c>
      <c r="J48" s="53">
        <f t="shared" si="7"/>
        <v>3028466323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3028466323</v>
      </c>
      <c r="X48" s="53">
        <f t="shared" si="7"/>
        <v>959729047</v>
      </c>
      <c r="Y48" s="53">
        <f t="shared" si="7"/>
        <v>2068737276</v>
      </c>
      <c r="Z48" s="54">
        <f>+IF(X48&lt;&gt;0,+(Y48/X48)*100,0)</f>
        <v>215.55430488080245</v>
      </c>
      <c r="AA48" s="55">
        <f>SUM(AA45:AA47)</f>
        <v>3838916188</v>
      </c>
    </row>
    <row r="49" spans="1:27" ht="13.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3418000</v>
      </c>
      <c r="F6" s="20">
        <v>3418000</v>
      </c>
      <c r="G6" s="20">
        <v>27653762</v>
      </c>
      <c r="H6" s="20">
        <v>19185545</v>
      </c>
      <c r="I6" s="20">
        <v>1641031</v>
      </c>
      <c r="J6" s="20">
        <v>1641031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1641031</v>
      </c>
      <c r="X6" s="20">
        <v>854500</v>
      </c>
      <c r="Y6" s="20">
        <v>786531</v>
      </c>
      <c r="Z6" s="21">
        <v>92.05</v>
      </c>
      <c r="AA6" s="22">
        <v>3418000</v>
      </c>
    </row>
    <row r="7" spans="1:27" ht="13.5">
      <c r="A7" s="23" t="s">
        <v>34</v>
      </c>
      <c r="B7" s="17"/>
      <c r="C7" s="18"/>
      <c r="D7" s="18"/>
      <c r="E7" s="19">
        <v>37650205</v>
      </c>
      <c r="F7" s="20">
        <v>37650205</v>
      </c>
      <c r="G7" s="20">
        <v>35142148</v>
      </c>
      <c r="H7" s="20">
        <v>25140465</v>
      </c>
      <c r="I7" s="20">
        <v>25140465</v>
      </c>
      <c r="J7" s="20">
        <v>25140465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25140465</v>
      </c>
      <c r="X7" s="20">
        <v>9412551</v>
      </c>
      <c r="Y7" s="20">
        <v>15727914</v>
      </c>
      <c r="Z7" s="21">
        <v>167.1</v>
      </c>
      <c r="AA7" s="22">
        <v>37650205</v>
      </c>
    </row>
    <row r="8" spans="1:27" ht="13.5">
      <c r="A8" s="23" t="s">
        <v>35</v>
      </c>
      <c r="B8" s="17"/>
      <c r="C8" s="18"/>
      <c r="D8" s="18"/>
      <c r="E8" s="19"/>
      <c r="F8" s="20"/>
      <c r="G8" s="20">
        <v>27918492</v>
      </c>
      <c r="H8" s="20">
        <v>27917332</v>
      </c>
      <c r="I8" s="20">
        <v>27000000</v>
      </c>
      <c r="J8" s="20">
        <v>27000000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27000000</v>
      </c>
      <c r="X8" s="20"/>
      <c r="Y8" s="20">
        <v>27000000</v>
      </c>
      <c r="Z8" s="21"/>
      <c r="AA8" s="22"/>
    </row>
    <row r="9" spans="1:27" ht="13.5">
      <c r="A9" s="23" t="s">
        <v>36</v>
      </c>
      <c r="B9" s="17"/>
      <c r="C9" s="18"/>
      <c r="D9" s="18"/>
      <c r="E9" s="19">
        <v>350000</v>
      </c>
      <c r="F9" s="20">
        <v>350000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87500</v>
      </c>
      <c r="Y9" s="20">
        <v>-87500</v>
      </c>
      <c r="Z9" s="21">
        <v>-100</v>
      </c>
      <c r="AA9" s="22">
        <v>350000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259000</v>
      </c>
      <c r="F11" s="20">
        <v>259000</v>
      </c>
      <c r="G11" s="20">
        <v>708565</v>
      </c>
      <c r="H11" s="20">
        <v>708565</v>
      </c>
      <c r="I11" s="20">
        <v>708565</v>
      </c>
      <c r="J11" s="20">
        <v>708565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708565</v>
      </c>
      <c r="X11" s="20">
        <v>64750</v>
      </c>
      <c r="Y11" s="20">
        <v>643815</v>
      </c>
      <c r="Z11" s="21">
        <v>994.31</v>
      </c>
      <c r="AA11" s="22">
        <v>259000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41677205</v>
      </c>
      <c r="F12" s="31">
        <f t="shared" si="0"/>
        <v>41677205</v>
      </c>
      <c r="G12" s="31">
        <f t="shared" si="0"/>
        <v>91422967</v>
      </c>
      <c r="H12" s="31">
        <f t="shared" si="0"/>
        <v>72951907</v>
      </c>
      <c r="I12" s="31">
        <f t="shared" si="0"/>
        <v>54490061</v>
      </c>
      <c r="J12" s="31">
        <f t="shared" si="0"/>
        <v>54490061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54490061</v>
      </c>
      <c r="X12" s="31">
        <f t="shared" si="0"/>
        <v>10419301</v>
      </c>
      <c r="Y12" s="31">
        <f t="shared" si="0"/>
        <v>44070760</v>
      </c>
      <c r="Z12" s="32">
        <f>+IF(X12&lt;&gt;0,+(Y12/X12)*100,0)</f>
        <v>422.97232799014057</v>
      </c>
      <c r="AA12" s="33">
        <f>SUM(AA6:AA11)</f>
        <v>41677205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2100000</v>
      </c>
      <c r="F15" s="20">
        <v>2100000</v>
      </c>
      <c r="G15" s="20">
        <v>2276000</v>
      </c>
      <c r="H15" s="20">
        <v>2276000</v>
      </c>
      <c r="I15" s="20">
        <v>2276000</v>
      </c>
      <c r="J15" s="20">
        <v>2276000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2276000</v>
      </c>
      <c r="X15" s="20">
        <v>525000</v>
      </c>
      <c r="Y15" s="20">
        <v>1751000</v>
      </c>
      <c r="Z15" s="21">
        <v>333.52</v>
      </c>
      <c r="AA15" s="22">
        <v>2100000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5418000</v>
      </c>
      <c r="F17" s="20">
        <v>5418000</v>
      </c>
      <c r="G17" s="20">
        <v>4450000</v>
      </c>
      <c r="H17" s="20">
        <v>4450000</v>
      </c>
      <c r="I17" s="20">
        <v>4680000</v>
      </c>
      <c r="J17" s="20">
        <v>4680000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4680000</v>
      </c>
      <c r="X17" s="20">
        <v>1354500</v>
      </c>
      <c r="Y17" s="20">
        <v>3325500</v>
      </c>
      <c r="Z17" s="21">
        <v>245.51</v>
      </c>
      <c r="AA17" s="22">
        <v>5418000</v>
      </c>
    </row>
    <row r="18" spans="1:27" ht="13.5">
      <c r="A18" s="23" t="s">
        <v>44</v>
      </c>
      <c r="B18" s="17"/>
      <c r="C18" s="18"/>
      <c r="D18" s="18"/>
      <c r="E18" s="19">
        <v>14579000</v>
      </c>
      <c r="F18" s="20">
        <v>14579000</v>
      </c>
      <c r="G18" s="20">
        <v>14579000</v>
      </c>
      <c r="H18" s="20">
        <v>14579000</v>
      </c>
      <c r="I18" s="20">
        <v>14579000</v>
      </c>
      <c r="J18" s="20">
        <v>14579000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14579000</v>
      </c>
      <c r="X18" s="20">
        <v>3644750</v>
      </c>
      <c r="Y18" s="20">
        <v>10934250</v>
      </c>
      <c r="Z18" s="21">
        <v>300</v>
      </c>
      <c r="AA18" s="22">
        <v>14579000</v>
      </c>
    </row>
    <row r="19" spans="1:27" ht="13.5">
      <c r="A19" s="23" t="s">
        <v>45</v>
      </c>
      <c r="B19" s="17"/>
      <c r="C19" s="18"/>
      <c r="D19" s="18"/>
      <c r="E19" s="19">
        <v>50664832</v>
      </c>
      <c r="F19" s="20">
        <v>50664832</v>
      </c>
      <c r="G19" s="20">
        <v>42130073</v>
      </c>
      <c r="H19" s="20">
        <v>41738535</v>
      </c>
      <c r="I19" s="20">
        <v>57494566</v>
      </c>
      <c r="J19" s="20">
        <v>57494566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57494566</v>
      </c>
      <c r="X19" s="20">
        <v>12666208</v>
      </c>
      <c r="Y19" s="20">
        <v>44828358</v>
      </c>
      <c r="Z19" s="21">
        <v>353.92</v>
      </c>
      <c r="AA19" s="22">
        <v>50664832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327862</v>
      </c>
      <c r="F21" s="20">
        <v>327862</v>
      </c>
      <c r="G21" s="20">
        <v>327862</v>
      </c>
      <c r="H21" s="20">
        <v>327862</v>
      </c>
      <c r="I21" s="20">
        <v>972123</v>
      </c>
      <c r="J21" s="20">
        <v>972123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972123</v>
      </c>
      <c r="X21" s="20">
        <v>81966</v>
      </c>
      <c r="Y21" s="20">
        <v>890157</v>
      </c>
      <c r="Z21" s="21">
        <v>1086.01</v>
      </c>
      <c r="AA21" s="22">
        <v>327862</v>
      </c>
    </row>
    <row r="22" spans="1:27" ht="13.5">
      <c r="A22" s="23" t="s">
        <v>48</v>
      </c>
      <c r="B22" s="17"/>
      <c r="C22" s="18"/>
      <c r="D22" s="18"/>
      <c r="E22" s="19">
        <v>908288</v>
      </c>
      <c r="F22" s="20">
        <v>908288</v>
      </c>
      <c r="G22" s="20">
        <v>175000</v>
      </c>
      <c r="H22" s="20">
        <v>175000</v>
      </c>
      <c r="I22" s="20">
        <v>97034</v>
      </c>
      <c r="J22" s="20">
        <v>97034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97034</v>
      </c>
      <c r="X22" s="20">
        <v>227072</v>
      </c>
      <c r="Y22" s="20">
        <v>-130038</v>
      </c>
      <c r="Z22" s="21">
        <v>-57.27</v>
      </c>
      <c r="AA22" s="22">
        <v>908288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73997982</v>
      </c>
      <c r="F24" s="37">
        <f t="shared" si="1"/>
        <v>73997982</v>
      </c>
      <c r="G24" s="37">
        <f t="shared" si="1"/>
        <v>63937935</v>
      </c>
      <c r="H24" s="37">
        <f t="shared" si="1"/>
        <v>63546397</v>
      </c>
      <c r="I24" s="37">
        <f t="shared" si="1"/>
        <v>80098723</v>
      </c>
      <c r="J24" s="37">
        <f t="shared" si="1"/>
        <v>80098723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80098723</v>
      </c>
      <c r="X24" s="37">
        <f t="shared" si="1"/>
        <v>18499496</v>
      </c>
      <c r="Y24" s="37">
        <f t="shared" si="1"/>
        <v>61599227</v>
      </c>
      <c r="Z24" s="38">
        <f>+IF(X24&lt;&gt;0,+(Y24/X24)*100,0)</f>
        <v>332.9778659915924</v>
      </c>
      <c r="AA24" s="39">
        <f>SUM(AA15:AA23)</f>
        <v>73997982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115675187</v>
      </c>
      <c r="F25" s="31">
        <f t="shared" si="2"/>
        <v>115675187</v>
      </c>
      <c r="G25" s="31">
        <f t="shared" si="2"/>
        <v>155360902</v>
      </c>
      <c r="H25" s="31">
        <f t="shared" si="2"/>
        <v>136498304</v>
      </c>
      <c r="I25" s="31">
        <f t="shared" si="2"/>
        <v>134588784</v>
      </c>
      <c r="J25" s="31">
        <f t="shared" si="2"/>
        <v>134588784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134588784</v>
      </c>
      <c r="X25" s="31">
        <f t="shared" si="2"/>
        <v>28918797</v>
      </c>
      <c r="Y25" s="31">
        <f t="shared" si="2"/>
        <v>105669987</v>
      </c>
      <c r="Z25" s="32">
        <f>+IF(X25&lt;&gt;0,+(Y25/X25)*100,0)</f>
        <v>365.4024301218339</v>
      </c>
      <c r="AA25" s="33">
        <f>+AA12+AA24</f>
        <v>115675187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255000</v>
      </c>
      <c r="F32" s="20">
        <v>255000</v>
      </c>
      <c r="G32" s="20">
        <v>15414575</v>
      </c>
      <c r="H32" s="20">
        <v>15414575</v>
      </c>
      <c r="I32" s="20">
        <v>12369143</v>
      </c>
      <c r="J32" s="20">
        <v>12369143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12369143</v>
      </c>
      <c r="X32" s="20">
        <v>63750</v>
      </c>
      <c r="Y32" s="20">
        <v>12305393</v>
      </c>
      <c r="Z32" s="21">
        <v>19302.58</v>
      </c>
      <c r="AA32" s="22">
        <v>255000</v>
      </c>
    </row>
    <row r="33" spans="1:27" ht="13.5">
      <c r="A33" s="23" t="s">
        <v>58</v>
      </c>
      <c r="B33" s="17"/>
      <c r="C33" s="18"/>
      <c r="D33" s="18"/>
      <c r="E33" s="19">
        <v>7595761</v>
      </c>
      <c r="F33" s="20">
        <v>7595761</v>
      </c>
      <c r="G33" s="20">
        <v>2685000</v>
      </c>
      <c r="H33" s="20">
        <v>2685000</v>
      </c>
      <c r="I33" s="20">
        <v>4544381</v>
      </c>
      <c r="J33" s="20">
        <v>4544381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4544381</v>
      </c>
      <c r="X33" s="20">
        <v>1898940</v>
      </c>
      <c r="Y33" s="20">
        <v>2645441</v>
      </c>
      <c r="Z33" s="21">
        <v>139.31</v>
      </c>
      <c r="AA33" s="22">
        <v>7595761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7850761</v>
      </c>
      <c r="F34" s="31">
        <f t="shared" si="3"/>
        <v>7850761</v>
      </c>
      <c r="G34" s="31">
        <f t="shared" si="3"/>
        <v>18099575</v>
      </c>
      <c r="H34" s="31">
        <f t="shared" si="3"/>
        <v>18099575</v>
      </c>
      <c r="I34" s="31">
        <f t="shared" si="3"/>
        <v>16913524</v>
      </c>
      <c r="J34" s="31">
        <f t="shared" si="3"/>
        <v>16913524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16913524</v>
      </c>
      <c r="X34" s="31">
        <f t="shared" si="3"/>
        <v>1962690</v>
      </c>
      <c r="Y34" s="31">
        <f t="shared" si="3"/>
        <v>14950834</v>
      </c>
      <c r="Z34" s="32">
        <f>+IF(X34&lt;&gt;0,+(Y34/X34)*100,0)</f>
        <v>761.7521870494068</v>
      </c>
      <c r="AA34" s="33">
        <f>SUM(AA29:AA33)</f>
        <v>7850761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70598584</v>
      </c>
      <c r="F38" s="20">
        <v>70598584</v>
      </c>
      <c r="G38" s="20">
        <v>69843000</v>
      </c>
      <c r="H38" s="20">
        <v>69843000</v>
      </c>
      <c r="I38" s="20">
        <v>63278412</v>
      </c>
      <c r="J38" s="20">
        <v>63278412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63278412</v>
      </c>
      <c r="X38" s="20">
        <v>17649646</v>
      </c>
      <c r="Y38" s="20">
        <v>45628766</v>
      </c>
      <c r="Z38" s="21">
        <v>258.53</v>
      </c>
      <c r="AA38" s="22">
        <v>70598584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70598584</v>
      </c>
      <c r="F39" s="37">
        <f t="shared" si="4"/>
        <v>70598584</v>
      </c>
      <c r="G39" s="37">
        <f t="shared" si="4"/>
        <v>69843000</v>
      </c>
      <c r="H39" s="37">
        <f t="shared" si="4"/>
        <v>69843000</v>
      </c>
      <c r="I39" s="37">
        <f t="shared" si="4"/>
        <v>63278412</v>
      </c>
      <c r="J39" s="37">
        <f t="shared" si="4"/>
        <v>63278412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63278412</v>
      </c>
      <c r="X39" s="37">
        <f t="shared" si="4"/>
        <v>17649646</v>
      </c>
      <c r="Y39" s="37">
        <f t="shared" si="4"/>
        <v>45628766</v>
      </c>
      <c r="Z39" s="38">
        <f>+IF(X39&lt;&gt;0,+(Y39/X39)*100,0)</f>
        <v>258.525105829318</v>
      </c>
      <c r="AA39" s="39">
        <f>SUM(AA37:AA38)</f>
        <v>70598584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78449345</v>
      </c>
      <c r="F40" s="31">
        <f t="shared" si="5"/>
        <v>78449345</v>
      </c>
      <c r="G40" s="31">
        <f t="shared" si="5"/>
        <v>87942575</v>
      </c>
      <c r="H40" s="31">
        <f t="shared" si="5"/>
        <v>87942575</v>
      </c>
      <c r="I40" s="31">
        <f t="shared" si="5"/>
        <v>80191936</v>
      </c>
      <c r="J40" s="31">
        <f t="shared" si="5"/>
        <v>80191936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80191936</v>
      </c>
      <c r="X40" s="31">
        <f t="shared" si="5"/>
        <v>19612336</v>
      </c>
      <c r="Y40" s="31">
        <f t="shared" si="5"/>
        <v>60579600</v>
      </c>
      <c r="Z40" s="32">
        <f>+IF(X40&lt;&gt;0,+(Y40/X40)*100,0)</f>
        <v>308.8851832846429</v>
      </c>
      <c r="AA40" s="33">
        <f>+AA34+AA39</f>
        <v>78449345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37225842</v>
      </c>
      <c r="F42" s="45">
        <f t="shared" si="6"/>
        <v>37225842</v>
      </c>
      <c r="G42" s="45">
        <f t="shared" si="6"/>
        <v>67418327</v>
      </c>
      <c r="H42" s="45">
        <f t="shared" si="6"/>
        <v>48555729</v>
      </c>
      <c r="I42" s="45">
        <f t="shared" si="6"/>
        <v>54396848</v>
      </c>
      <c r="J42" s="45">
        <f t="shared" si="6"/>
        <v>54396848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54396848</v>
      </c>
      <c r="X42" s="45">
        <f t="shared" si="6"/>
        <v>9306461</v>
      </c>
      <c r="Y42" s="45">
        <f t="shared" si="6"/>
        <v>45090387</v>
      </c>
      <c r="Z42" s="46">
        <f>+IF(X42&lt;&gt;0,+(Y42/X42)*100,0)</f>
        <v>484.5062693541616</v>
      </c>
      <c r="AA42" s="47">
        <f>+AA25-AA40</f>
        <v>37225842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22646842</v>
      </c>
      <c r="F45" s="20">
        <v>22646842</v>
      </c>
      <c r="G45" s="20">
        <v>52839326</v>
      </c>
      <c r="H45" s="20">
        <v>33976729</v>
      </c>
      <c r="I45" s="20">
        <v>39817847</v>
      </c>
      <c r="J45" s="20">
        <v>39817847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39817847</v>
      </c>
      <c r="X45" s="20">
        <v>5661711</v>
      </c>
      <c r="Y45" s="20">
        <v>34156136</v>
      </c>
      <c r="Z45" s="48">
        <v>603.28</v>
      </c>
      <c r="AA45" s="22">
        <v>22646842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>
        <v>14579000</v>
      </c>
      <c r="I46" s="20">
        <v>14579000</v>
      </c>
      <c r="J46" s="20">
        <v>14579000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14579000</v>
      </c>
      <c r="X46" s="20"/>
      <c r="Y46" s="20">
        <v>14579000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>
        <v>14579000</v>
      </c>
      <c r="F47" s="20">
        <v>14579000</v>
      </c>
      <c r="G47" s="20">
        <v>14579000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3644750</v>
      </c>
      <c r="Y47" s="20">
        <v>-3644750</v>
      </c>
      <c r="Z47" s="48">
        <v>-100</v>
      </c>
      <c r="AA47" s="22">
        <v>14579000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37225842</v>
      </c>
      <c r="F48" s="53">
        <f t="shared" si="7"/>
        <v>37225842</v>
      </c>
      <c r="G48" s="53">
        <f t="shared" si="7"/>
        <v>67418326</v>
      </c>
      <c r="H48" s="53">
        <f t="shared" si="7"/>
        <v>48555729</v>
      </c>
      <c r="I48" s="53">
        <f t="shared" si="7"/>
        <v>54396847</v>
      </c>
      <c r="J48" s="53">
        <f t="shared" si="7"/>
        <v>54396847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54396847</v>
      </c>
      <c r="X48" s="53">
        <f t="shared" si="7"/>
        <v>9306461</v>
      </c>
      <c r="Y48" s="53">
        <f t="shared" si="7"/>
        <v>45090386</v>
      </c>
      <c r="Z48" s="54">
        <f>+IF(X48&lt;&gt;0,+(Y48/X48)*100,0)</f>
        <v>484.5062586089385</v>
      </c>
      <c r="AA48" s="55">
        <f>SUM(AA45:AA47)</f>
        <v>37225842</v>
      </c>
    </row>
    <row r="49" spans="1:27" ht="13.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7972586235</v>
      </c>
      <c r="D6" s="18">
        <v>7972586235</v>
      </c>
      <c r="E6" s="19">
        <v>9312929860</v>
      </c>
      <c r="F6" s="20">
        <v>9312929860</v>
      </c>
      <c r="G6" s="20">
        <v>2684017544</v>
      </c>
      <c r="H6" s="20">
        <v>5345937999</v>
      </c>
      <c r="I6" s="20">
        <v>4387230462</v>
      </c>
      <c r="J6" s="20">
        <v>4387230462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4387230462</v>
      </c>
      <c r="X6" s="20">
        <v>2328232465</v>
      </c>
      <c r="Y6" s="20">
        <v>2058997997</v>
      </c>
      <c r="Z6" s="21">
        <v>88.44</v>
      </c>
      <c r="AA6" s="22">
        <v>9312929860</v>
      </c>
    </row>
    <row r="7" spans="1:27" ht="13.5">
      <c r="A7" s="23" t="s">
        <v>34</v>
      </c>
      <c r="B7" s="17"/>
      <c r="C7" s="18">
        <v>147020659</v>
      </c>
      <c r="D7" s="18">
        <v>147020659</v>
      </c>
      <c r="E7" s="19">
        <v>143069576</v>
      </c>
      <c r="F7" s="20">
        <v>143069576</v>
      </c>
      <c r="G7" s="20">
        <v>115978314</v>
      </c>
      <c r="H7" s="20">
        <v>147020659</v>
      </c>
      <c r="I7" s="20">
        <v>147020659</v>
      </c>
      <c r="J7" s="20">
        <v>147020659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147020659</v>
      </c>
      <c r="X7" s="20">
        <v>35767394</v>
      </c>
      <c r="Y7" s="20">
        <v>111253265</v>
      </c>
      <c r="Z7" s="21">
        <v>311.05</v>
      </c>
      <c r="AA7" s="22">
        <v>143069576</v>
      </c>
    </row>
    <row r="8" spans="1:27" ht="13.5">
      <c r="A8" s="23" t="s">
        <v>35</v>
      </c>
      <c r="B8" s="17"/>
      <c r="C8" s="18">
        <v>5591557713</v>
      </c>
      <c r="D8" s="18">
        <v>5591557713</v>
      </c>
      <c r="E8" s="19">
        <v>4455685533</v>
      </c>
      <c r="F8" s="20">
        <v>4455685533</v>
      </c>
      <c r="G8" s="20">
        <v>9898937544</v>
      </c>
      <c r="H8" s="20">
        <v>6551007971</v>
      </c>
      <c r="I8" s="20">
        <v>7114291886</v>
      </c>
      <c r="J8" s="20">
        <v>7114291886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7114291886</v>
      </c>
      <c r="X8" s="20">
        <v>1113921383</v>
      </c>
      <c r="Y8" s="20">
        <v>6000370503</v>
      </c>
      <c r="Z8" s="21">
        <v>538.67</v>
      </c>
      <c r="AA8" s="22">
        <v>4455685533</v>
      </c>
    </row>
    <row r="9" spans="1:27" ht="13.5">
      <c r="A9" s="23" t="s">
        <v>36</v>
      </c>
      <c r="B9" s="17"/>
      <c r="C9" s="18">
        <v>884983072</v>
      </c>
      <c r="D9" s="18">
        <v>884983072</v>
      </c>
      <c r="E9" s="19">
        <v>486351171</v>
      </c>
      <c r="F9" s="20">
        <v>486351171</v>
      </c>
      <c r="G9" s="20">
        <v>4635791854</v>
      </c>
      <c r="H9" s="20">
        <v>3193973135</v>
      </c>
      <c r="I9" s="20">
        <v>3859515452</v>
      </c>
      <c r="J9" s="20">
        <v>3859515452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3859515452</v>
      </c>
      <c r="X9" s="20">
        <v>121587793</v>
      </c>
      <c r="Y9" s="20">
        <v>3737927659</v>
      </c>
      <c r="Z9" s="21">
        <v>3074.26</v>
      </c>
      <c r="AA9" s="22">
        <v>486351171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>
        <v>3297327</v>
      </c>
      <c r="I10" s="24">
        <v>5025312</v>
      </c>
      <c r="J10" s="20">
        <v>5025312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5025312</v>
      </c>
      <c r="X10" s="20"/>
      <c r="Y10" s="24">
        <v>5025312</v>
      </c>
      <c r="Z10" s="25"/>
      <c r="AA10" s="26"/>
    </row>
    <row r="11" spans="1:27" ht="13.5">
      <c r="A11" s="23" t="s">
        <v>38</v>
      </c>
      <c r="B11" s="17"/>
      <c r="C11" s="18">
        <v>367125414</v>
      </c>
      <c r="D11" s="18">
        <v>367125414</v>
      </c>
      <c r="E11" s="19">
        <v>157159953</v>
      </c>
      <c r="F11" s="20">
        <v>157159953</v>
      </c>
      <c r="G11" s="20">
        <v>277316010</v>
      </c>
      <c r="H11" s="20">
        <v>362237177</v>
      </c>
      <c r="I11" s="20">
        <v>365604678</v>
      </c>
      <c r="J11" s="20">
        <v>365604678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365604678</v>
      </c>
      <c r="X11" s="20">
        <v>39289988</v>
      </c>
      <c r="Y11" s="20">
        <v>326314690</v>
      </c>
      <c r="Z11" s="21">
        <v>830.53</v>
      </c>
      <c r="AA11" s="22">
        <v>157159953</v>
      </c>
    </row>
    <row r="12" spans="1:27" ht="13.5">
      <c r="A12" s="27" t="s">
        <v>39</v>
      </c>
      <c r="B12" s="28"/>
      <c r="C12" s="29">
        <f aca="true" t="shared" si="0" ref="C12:Y12">SUM(C6:C11)</f>
        <v>14963273093</v>
      </c>
      <c r="D12" s="29">
        <f>SUM(D6:D11)</f>
        <v>14963273093</v>
      </c>
      <c r="E12" s="30">
        <f t="shared" si="0"/>
        <v>14555196093</v>
      </c>
      <c r="F12" s="31">
        <f t="shared" si="0"/>
        <v>14555196093</v>
      </c>
      <c r="G12" s="31">
        <f t="shared" si="0"/>
        <v>17612041266</v>
      </c>
      <c r="H12" s="31">
        <f t="shared" si="0"/>
        <v>15603474268</v>
      </c>
      <c r="I12" s="31">
        <f t="shared" si="0"/>
        <v>15878688449</v>
      </c>
      <c r="J12" s="31">
        <f t="shared" si="0"/>
        <v>15878688449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15878688449</v>
      </c>
      <c r="X12" s="31">
        <f t="shared" si="0"/>
        <v>3638799023</v>
      </c>
      <c r="Y12" s="31">
        <f t="shared" si="0"/>
        <v>12239889426</v>
      </c>
      <c r="Z12" s="32">
        <f>+IF(X12&lt;&gt;0,+(Y12/X12)*100,0)</f>
        <v>336.3716805636836</v>
      </c>
      <c r="AA12" s="33">
        <f>SUM(AA6:AA11)</f>
        <v>14555196093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6890631</v>
      </c>
      <c r="D15" s="18">
        <v>6890631</v>
      </c>
      <c r="E15" s="19">
        <v>4974360</v>
      </c>
      <c r="F15" s="20">
        <v>4974360</v>
      </c>
      <c r="G15" s="20">
        <v>4889776</v>
      </c>
      <c r="H15" s="20">
        <v>6886099</v>
      </c>
      <c r="I15" s="20">
        <v>6886099</v>
      </c>
      <c r="J15" s="20">
        <v>6886099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6886099</v>
      </c>
      <c r="X15" s="20">
        <v>1243590</v>
      </c>
      <c r="Y15" s="20">
        <v>5642509</v>
      </c>
      <c r="Z15" s="21">
        <v>453.73</v>
      </c>
      <c r="AA15" s="22">
        <v>4974360</v>
      </c>
    </row>
    <row r="16" spans="1:27" ht="13.5">
      <c r="A16" s="23" t="s">
        <v>42</v>
      </c>
      <c r="B16" s="17"/>
      <c r="C16" s="18">
        <v>1095830622</v>
      </c>
      <c r="D16" s="18">
        <v>1095830622</v>
      </c>
      <c r="E16" s="19">
        <v>1069033056</v>
      </c>
      <c r="F16" s="20">
        <v>1069033056</v>
      </c>
      <c r="G16" s="24">
        <v>5235735001</v>
      </c>
      <c r="H16" s="24">
        <v>1121058789</v>
      </c>
      <c r="I16" s="24">
        <v>1112333946</v>
      </c>
      <c r="J16" s="20">
        <v>1112333946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1112333946</v>
      </c>
      <c r="X16" s="20">
        <v>267258264</v>
      </c>
      <c r="Y16" s="24">
        <v>845075682</v>
      </c>
      <c r="Z16" s="25">
        <v>316.2</v>
      </c>
      <c r="AA16" s="26">
        <v>1069033056</v>
      </c>
    </row>
    <row r="17" spans="1:27" ht="13.5">
      <c r="A17" s="23" t="s">
        <v>43</v>
      </c>
      <c r="B17" s="17"/>
      <c r="C17" s="18">
        <v>578806867</v>
      </c>
      <c r="D17" s="18">
        <v>578806867</v>
      </c>
      <c r="E17" s="19">
        <v>174320654</v>
      </c>
      <c r="F17" s="20">
        <v>174320654</v>
      </c>
      <c r="G17" s="20">
        <v>174320654</v>
      </c>
      <c r="H17" s="20">
        <v>578806867</v>
      </c>
      <c r="I17" s="20">
        <v>578806867</v>
      </c>
      <c r="J17" s="20">
        <v>578806867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578806867</v>
      </c>
      <c r="X17" s="20">
        <v>43580164</v>
      </c>
      <c r="Y17" s="20">
        <v>535226703</v>
      </c>
      <c r="Z17" s="21">
        <v>1228.14</v>
      </c>
      <c r="AA17" s="22">
        <v>174320654</v>
      </c>
    </row>
    <row r="18" spans="1:27" ht="13.5">
      <c r="A18" s="23" t="s">
        <v>44</v>
      </c>
      <c r="B18" s="17"/>
      <c r="C18" s="18">
        <v>306</v>
      </c>
      <c r="D18" s="18">
        <v>306</v>
      </c>
      <c r="E18" s="19">
        <v>306</v>
      </c>
      <c r="F18" s="20">
        <v>306</v>
      </c>
      <c r="G18" s="20">
        <v>306</v>
      </c>
      <c r="H18" s="20">
        <v>306</v>
      </c>
      <c r="I18" s="20">
        <v>306</v>
      </c>
      <c r="J18" s="20">
        <v>306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306</v>
      </c>
      <c r="X18" s="20">
        <v>77</v>
      </c>
      <c r="Y18" s="20">
        <v>229</v>
      </c>
      <c r="Z18" s="21">
        <v>297.4</v>
      </c>
      <c r="AA18" s="22">
        <v>306</v>
      </c>
    </row>
    <row r="19" spans="1:27" ht="13.5">
      <c r="A19" s="23" t="s">
        <v>45</v>
      </c>
      <c r="B19" s="17"/>
      <c r="C19" s="18">
        <v>47501005344</v>
      </c>
      <c r="D19" s="18">
        <v>47501005344</v>
      </c>
      <c r="E19" s="19">
        <v>47646569855</v>
      </c>
      <c r="F19" s="20">
        <v>47646569855</v>
      </c>
      <c r="G19" s="20">
        <v>44912004943</v>
      </c>
      <c r="H19" s="20">
        <v>47266159530</v>
      </c>
      <c r="I19" s="20">
        <v>47340561053</v>
      </c>
      <c r="J19" s="20">
        <v>47340561053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47340561053</v>
      </c>
      <c r="X19" s="20">
        <v>11911642464</v>
      </c>
      <c r="Y19" s="20">
        <v>35428918589</v>
      </c>
      <c r="Z19" s="21">
        <v>297.43</v>
      </c>
      <c r="AA19" s="22">
        <v>47646569855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290670103</v>
      </c>
      <c r="D22" s="18">
        <v>290670103</v>
      </c>
      <c r="E22" s="19">
        <v>130259846</v>
      </c>
      <c r="F22" s="20">
        <v>130259846</v>
      </c>
      <c r="G22" s="20">
        <v>138023791</v>
      </c>
      <c r="H22" s="20">
        <v>290824604</v>
      </c>
      <c r="I22" s="20">
        <v>291129272</v>
      </c>
      <c r="J22" s="20">
        <v>291129272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291129272</v>
      </c>
      <c r="X22" s="20">
        <v>32564962</v>
      </c>
      <c r="Y22" s="20">
        <v>258564310</v>
      </c>
      <c r="Z22" s="21">
        <v>794</v>
      </c>
      <c r="AA22" s="22">
        <v>130259846</v>
      </c>
    </row>
    <row r="23" spans="1:27" ht="13.5">
      <c r="A23" s="23" t="s">
        <v>49</v>
      </c>
      <c r="B23" s="17"/>
      <c r="C23" s="18">
        <v>59454180</v>
      </c>
      <c r="D23" s="18">
        <v>59454180</v>
      </c>
      <c r="E23" s="19">
        <v>36194251</v>
      </c>
      <c r="F23" s="20">
        <v>36194251</v>
      </c>
      <c r="G23" s="24">
        <v>36194251</v>
      </c>
      <c r="H23" s="24">
        <v>59454180</v>
      </c>
      <c r="I23" s="24">
        <v>59454180</v>
      </c>
      <c r="J23" s="20">
        <v>59454180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59454180</v>
      </c>
      <c r="X23" s="20">
        <v>9048563</v>
      </c>
      <c r="Y23" s="24">
        <v>50405617</v>
      </c>
      <c r="Z23" s="25">
        <v>557.06</v>
      </c>
      <c r="AA23" s="26">
        <v>36194251</v>
      </c>
    </row>
    <row r="24" spans="1:27" ht="13.5">
      <c r="A24" s="27" t="s">
        <v>50</v>
      </c>
      <c r="B24" s="35"/>
      <c r="C24" s="29">
        <f aca="true" t="shared" si="1" ref="C24:Y24">SUM(C15:C23)</f>
        <v>49532658053</v>
      </c>
      <c r="D24" s="29">
        <f>SUM(D15:D23)</f>
        <v>49532658053</v>
      </c>
      <c r="E24" s="36">
        <f t="shared" si="1"/>
        <v>49061352328</v>
      </c>
      <c r="F24" s="37">
        <f t="shared" si="1"/>
        <v>49061352328</v>
      </c>
      <c r="G24" s="37">
        <f t="shared" si="1"/>
        <v>50501168722</v>
      </c>
      <c r="H24" s="37">
        <f t="shared" si="1"/>
        <v>49323190375</v>
      </c>
      <c r="I24" s="37">
        <f t="shared" si="1"/>
        <v>49389171723</v>
      </c>
      <c r="J24" s="37">
        <f t="shared" si="1"/>
        <v>49389171723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49389171723</v>
      </c>
      <c r="X24" s="37">
        <f t="shared" si="1"/>
        <v>12265338084</v>
      </c>
      <c r="Y24" s="37">
        <f t="shared" si="1"/>
        <v>37123833639</v>
      </c>
      <c r="Z24" s="38">
        <f>+IF(X24&lt;&gt;0,+(Y24/X24)*100,0)</f>
        <v>302.6727301339344</v>
      </c>
      <c r="AA24" s="39">
        <f>SUM(AA15:AA23)</f>
        <v>49061352328</v>
      </c>
    </row>
    <row r="25" spans="1:27" ht="13.5">
      <c r="A25" s="27" t="s">
        <v>51</v>
      </c>
      <c r="B25" s="28"/>
      <c r="C25" s="29">
        <f aca="true" t="shared" si="2" ref="C25:Y25">+C12+C24</f>
        <v>64495931146</v>
      </c>
      <c r="D25" s="29">
        <f>+D12+D24</f>
        <v>64495931146</v>
      </c>
      <c r="E25" s="30">
        <f t="shared" si="2"/>
        <v>63616548421</v>
      </c>
      <c r="F25" s="31">
        <f t="shared" si="2"/>
        <v>63616548421</v>
      </c>
      <c r="G25" s="31">
        <f t="shared" si="2"/>
        <v>68113209988</v>
      </c>
      <c r="H25" s="31">
        <f t="shared" si="2"/>
        <v>64926664643</v>
      </c>
      <c r="I25" s="31">
        <f t="shared" si="2"/>
        <v>65267860172</v>
      </c>
      <c r="J25" s="31">
        <f t="shared" si="2"/>
        <v>65267860172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65267860172</v>
      </c>
      <c r="X25" s="31">
        <f t="shared" si="2"/>
        <v>15904137107</v>
      </c>
      <c r="Y25" s="31">
        <f t="shared" si="2"/>
        <v>49363723065</v>
      </c>
      <c r="Z25" s="32">
        <f>+IF(X25&lt;&gt;0,+(Y25/X25)*100,0)</f>
        <v>310.38290686813303</v>
      </c>
      <c r="AA25" s="33">
        <f>+AA12+AA24</f>
        <v>63616548421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384807233</v>
      </c>
      <c r="D30" s="18">
        <v>384807233</v>
      </c>
      <c r="E30" s="19">
        <v>381507419</v>
      </c>
      <c r="F30" s="20">
        <v>381507419</v>
      </c>
      <c r="G30" s="20">
        <v>368432051</v>
      </c>
      <c r="H30" s="20">
        <v>384807233</v>
      </c>
      <c r="I30" s="20">
        <v>384807233</v>
      </c>
      <c r="J30" s="20">
        <v>384807233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384807233</v>
      </c>
      <c r="X30" s="20">
        <v>95376855</v>
      </c>
      <c r="Y30" s="20">
        <v>289430378</v>
      </c>
      <c r="Z30" s="21">
        <v>303.46</v>
      </c>
      <c r="AA30" s="22">
        <v>381507419</v>
      </c>
    </row>
    <row r="31" spans="1:27" ht="13.5">
      <c r="A31" s="23" t="s">
        <v>56</v>
      </c>
      <c r="B31" s="17"/>
      <c r="C31" s="18">
        <v>750847367</v>
      </c>
      <c r="D31" s="18">
        <v>750847367</v>
      </c>
      <c r="E31" s="19">
        <v>661051373</v>
      </c>
      <c r="F31" s="20">
        <v>661051373</v>
      </c>
      <c r="G31" s="20">
        <v>806107588</v>
      </c>
      <c r="H31" s="20">
        <v>772477018</v>
      </c>
      <c r="I31" s="20">
        <v>781579184</v>
      </c>
      <c r="J31" s="20">
        <v>781579184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781579184</v>
      </c>
      <c r="X31" s="20">
        <v>165262843</v>
      </c>
      <c r="Y31" s="20">
        <v>616316341</v>
      </c>
      <c r="Z31" s="21">
        <v>372.93</v>
      </c>
      <c r="AA31" s="22">
        <v>661051373</v>
      </c>
    </row>
    <row r="32" spans="1:27" ht="13.5">
      <c r="A32" s="23" t="s">
        <v>57</v>
      </c>
      <c r="B32" s="17"/>
      <c r="C32" s="18">
        <v>7061296433</v>
      </c>
      <c r="D32" s="18">
        <v>7061296433</v>
      </c>
      <c r="E32" s="19">
        <v>4853107799</v>
      </c>
      <c r="F32" s="20">
        <v>4853107799</v>
      </c>
      <c r="G32" s="20">
        <v>7176520621</v>
      </c>
      <c r="H32" s="20">
        <v>5975464280</v>
      </c>
      <c r="I32" s="20">
        <v>5676580344</v>
      </c>
      <c r="J32" s="20">
        <v>5676580344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5676580344</v>
      </c>
      <c r="X32" s="20">
        <v>1213276950</v>
      </c>
      <c r="Y32" s="20">
        <v>4463303394</v>
      </c>
      <c r="Z32" s="21">
        <v>367.87</v>
      </c>
      <c r="AA32" s="22">
        <v>4853107799</v>
      </c>
    </row>
    <row r="33" spans="1:27" ht="13.5">
      <c r="A33" s="23" t="s">
        <v>58</v>
      </c>
      <c r="B33" s="17"/>
      <c r="C33" s="18">
        <v>403806769</v>
      </c>
      <c r="D33" s="18">
        <v>403806769</v>
      </c>
      <c r="E33" s="19">
        <v>411780838</v>
      </c>
      <c r="F33" s="20">
        <v>411780838</v>
      </c>
      <c r="G33" s="20">
        <v>848759502</v>
      </c>
      <c r="H33" s="20">
        <v>640675785</v>
      </c>
      <c r="I33" s="20">
        <v>772154040</v>
      </c>
      <c r="J33" s="20">
        <v>772154040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772154040</v>
      </c>
      <c r="X33" s="20">
        <v>102945210</v>
      </c>
      <c r="Y33" s="20">
        <v>669208830</v>
      </c>
      <c r="Z33" s="21">
        <v>650.06</v>
      </c>
      <c r="AA33" s="22">
        <v>411780838</v>
      </c>
    </row>
    <row r="34" spans="1:27" ht="13.5">
      <c r="A34" s="27" t="s">
        <v>59</v>
      </c>
      <c r="B34" s="28"/>
      <c r="C34" s="29">
        <f aca="true" t="shared" si="3" ref="C34:Y34">SUM(C29:C33)</f>
        <v>8600757802</v>
      </c>
      <c r="D34" s="29">
        <f>SUM(D29:D33)</f>
        <v>8600757802</v>
      </c>
      <c r="E34" s="30">
        <f t="shared" si="3"/>
        <v>6307447429</v>
      </c>
      <c r="F34" s="31">
        <f t="shared" si="3"/>
        <v>6307447429</v>
      </c>
      <c r="G34" s="31">
        <f t="shared" si="3"/>
        <v>9199819762</v>
      </c>
      <c r="H34" s="31">
        <f t="shared" si="3"/>
        <v>7773424316</v>
      </c>
      <c r="I34" s="31">
        <f t="shared" si="3"/>
        <v>7615120801</v>
      </c>
      <c r="J34" s="31">
        <f t="shared" si="3"/>
        <v>7615120801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7615120801</v>
      </c>
      <c r="X34" s="31">
        <f t="shared" si="3"/>
        <v>1576861858</v>
      </c>
      <c r="Y34" s="31">
        <f t="shared" si="3"/>
        <v>6038258943</v>
      </c>
      <c r="Z34" s="32">
        <f>+IF(X34&lt;&gt;0,+(Y34/X34)*100,0)</f>
        <v>382.9288477215485</v>
      </c>
      <c r="AA34" s="33">
        <f>SUM(AA29:AA33)</f>
        <v>6307447429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5050855469</v>
      </c>
      <c r="D37" s="18">
        <v>5050855469</v>
      </c>
      <c r="E37" s="19">
        <v>5760444173</v>
      </c>
      <c r="F37" s="20">
        <v>5760444173</v>
      </c>
      <c r="G37" s="20">
        <v>4827802675</v>
      </c>
      <c r="H37" s="20">
        <v>5040678142</v>
      </c>
      <c r="I37" s="20">
        <v>5035650743</v>
      </c>
      <c r="J37" s="20">
        <v>5035650743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5035650743</v>
      </c>
      <c r="X37" s="20">
        <v>1440111043</v>
      </c>
      <c r="Y37" s="20">
        <v>3595539700</v>
      </c>
      <c r="Z37" s="21">
        <v>249.67</v>
      </c>
      <c r="AA37" s="22">
        <v>5760444173</v>
      </c>
    </row>
    <row r="38" spans="1:27" ht="13.5">
      <c r="A38" s="23" t="s">
        <v>58</v>
      </c>
      <c r="B38" s="17"/>
      <c r="C38" s="18">
        <v>3473945881</v>
      </c>
      <c r="D38" s="18">
        <v>3473945881</v>
      </c>
      <c r="E38" s="19">
        <v>3030335775</v>
      </c>
      <c r="F38" s="20">
        <v>3030335775</v>
      </c>
      <c r="G38" s="20">
        <v>2899201385</v>
      </c>
      <c r="H38" s="20">
        <v>3473945881</v>
      </c>
      <c r="I38" s="20">
        <v>3473945881</v>
      </c>
      <c r="J38" s="20">
        <v>3473945881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3473945881</v>
      </c>
      <c r="X38" s="20">
        <v>757583944</v>
      </c>
      <c r="Y38" s="20">
        <v>2716361937</v>
      </c>
      <c r="Z38" s="21">
        <v>358.56</v>
      </c>
      <c r="AA38" s="22">
        <v>3030335775</v>
      </c>
    </row>
    <row r="39" spans="1:27" ht="13.5">
      <c r="A39" s="27" t="s">
        <v>61</v>
      </c>
      <c r="B39" s="35"/>
      <c r="C39" s="29">
        <f aca="true" t="shared" si="4" ref="C39:Y39">SUM(C37:C38)</f>
        <v>8524801350</v>
      </c>
      <c r="D39" s="29">
        <f>SUM(D37:D38)</f>
        <v>8524801350</v>
      </c>
      <c r="E39" s="36">
        <f t="shared" si="4"/>
        <v>8790779948</v>
      </c>
      <c r="F39" s="37">
        <f t="shared" si="4"/>
        <v>8790779948</v>
      </c>
      <c r="G39" s="37">
        <f t="shared" si="4"/>
        <v>7727004060</v>
      </c>
      <c r="H39" s="37">
        <f t="shared" si="4"/>
        <v>8514624023</v>
      </c>
      <c r="I39" s="37">
        <f t="shared" si="4"/>
        <v>8509596624</v>
      </c>
      <c r="J39" s="37">
        <f t="shared" si="4"/>
        <v>8509596624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8509596624</v>
      </c>
      <c r="X39" s="37">
        <f t="shared" si="4"/>
        <v>2197694987</v>
      </c>
      <c r="Y39" s="37">
        <f t="shared" si="4"/>
        <v>6311901637</v>
      </c>
      <c r="Z39" s="38">
        <f>+IF(X39&lt;&gt;0,+(Y39/X39)*100,0)</f>
        <v>287.2055346322724</v>
      </c>
      <c r="AA39" s="39">
        <f>SUM(AA37:AA38)</f>
        <v>8790779948</v>
      </c>
    </row>
    <row r="40" spans="1:27" ht="13.5">
      <c r="A40" s="27" t="s">
        <v>62</v>
      </c>
      <c r="B40" s="28"/>
      <c r="C40" s="29">
        <f aca="true" t="shared" si="5" ref="C40:Y40">+C34+C39</f>
        <v>17125559152</v>
      </c>
      <c r="D40" s="29">
        <f>+D34+D39</f>
        <v>17125559152</v>
      </c>
      <c r="E40" s="30">
        <f t="shared" si="5"/>
        <v>15098227377</v>
      </c>
      <c r="F40" s="31">
        <f t="shared" si="5"/>
        <v>15098227377</v>
      </c>
      <c r="G40" s="31">
        <f t="shared" si="5"/>
        <v>16926823822</v>
      </c>
      <c r="H40" s="31">
        <f t="shared" si="5"/>
        <v>16288048339</v>
      </c>
      <c r="I40" s="31">
        <f t="shared" si="5"/>
        <v>16124717425</v>
      </c>
      <c r="J40" s="31">
        <f t="shared" si="5"/>
        <v>16124717425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16124717425</v>
      </c>
      <c r="X40" s="31">
        <f t="shared" si="5"/>
        <v>3774556845</v>
      </c>
      <c r="Y40" s="31">
        <f t="shared" si="5"/>
        <v>12350160580</v>
      </c>
      <c r="Z40" s="32">
        <f>+IF(X40&lt;&gt;0,+(Y40/X40)*100,0)</f>
        <v>327.19498174626113</v>
      </c>
      <c r="AA40" s="33">
        <f>+AA34+AA39</f>
        <v>15098227377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47370371994</v>
      </c>
      <c r="D42" s="43">
        <f>+D25-D40</f>
        <v>47370371994</v>
      </c>
      <c r="E42" s="44">
        <f t="shared" si="6"/>
        <v>48518321044</v>
      </c>
      <c r="F42" s="45">
        <f t="shared" si="6"/>
        <v>48518321044</v>
      </c>
      <c r="G42" s="45">
        <f t="shared" si="6"/>
        <v>51186386166</v>
      </c>
      <c r="H42" s="45">
        <f t="shared" si="6"/>
        <v>48638616304</v>
      </c>
      <c r="I42" s="45">
        <f t="shared" si="6"/>
        <v>49143142747</v>
      </c>
      <c r="J42" s="45">
        <f t="shared" si="6"/>
        <v>49143142747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49143142747</v>
      </c>
      <c r="X42" s="45">
        <f t="shared" si="6"/>
        <v>12129580262</v>
      </c>
      <c r="Y42" s="45">
        <f t="shared" si="6"/>
        <v>37013562485</v>
      </c>
      <c r="Z42" s="46">
        <f>+IF(X42&lt;&gt;0,+(Y42/X42)*100,0)</f>
        <v>305.1512227587748</v>
      </c>
      <c r="AA42" s="47">
        <f>+AA25-AA40</f>
        <v>48518321044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47370371994</v>
      </c>
      <c r="D45" s="18">
        <v>47370371994</v>
      </c>
      <c r="E45" s="19">
        <v>47472067703</v>
      </c>
      <c r="F45" s="20">
        <v>47472067703</v>
      </c>
      <c r="G45" s="20">
        <v>51186386166</v>
      </c>
      <c r="H45" s="20">
        <v>48638616304</v>
      </c>
      <c r="I45" s="20">
        <v>49143142747</v>
      </c>
      <c r="J45" s="20">
        <v>49143142747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49143142747</v>
      </c>
      <c r="X45" s="20">
        <v>11868016926</v>
      </c>
      <c r="Y45" s="20">
        <v>37275125821</v>
      </c>
      <c r="Z45" s="48">
        <v>314.08</v>
      </c>
      <c r="AA45" s="22">
        <v>47472067703</v>
      </c>
    </row>
    <row r="46" spans="1:27" ht="13.5">
      <c r="A46" s="23" t="s">
        <v>67</v>
      </c>
      <c r="B46" s="17"/>
      <c r="C46" s="18"/>
      <c r="D46" s="18"/>
      <c r="E46" s="19">
        <v>1046253341</v>
      </c>
      <c r="F46" s="20">
        <v>1046253341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261563335</v>
      </c>
      <c r="Y46" s="20">
        <v>-261563335</v>
      </c>
      <c r="Z46" s="48">
        <v>-100</v>
      </c>
      <c r="AA46" s="22">
        <v>1046253341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47370371994</v>
      </c>
      <c r="D48" s="51">
        <f>SUM(D45:D47)</f>
        <v>47370371994</v>
      </c>
      <c r="E48" s="52">
        <f t="shared" si="7"/>
        <v>48518321044</v>
      </c>
      <c r="F48" s="53">
        <f t="shared" si="7"/>
        <v>48518321044</v>
      </c>
      <c r="G48" s="53">
        <f t="shared" si="7"/>
        <v>51186386166</v>
      </c>
      <c r="H48" s="53">
        <f t="shared" si="7"/>
        <v>48638616304</v>
      </c>
      <c r="I48" s="53">
        <f t="shared" si="7"/>
        <v>49143142747</v>
      </c>
      <c r="J48" s="53">
        <f t="shared" si="7"/>
        <v>49143142747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49143142747</v>
      </c>
      <c r="X48" s="53">
        <f t="shared" si="7"/>
        <v>12129580261</v>
      </c>
      <c r="Y48" s="53">
        <f t="shared" si="7"/>
        <v>37013562486</v>
      </c>
      <c r="Z48" s="54">
        <f>+IF(X48&lt;&gt;0,+(Y48/X48)*100,0)</f>
        <v>305.1512227921767</v>
      </c>
      <c r="AA48" s="55">
        <f>SUM(AA45:AA47)</f>
        <v>48518321044</v>
      </c>
    </row>
    <row r="49" spans="1:27" ht="13.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944858335</v>
      </c>
      <c r="F6" s="20">
        <v>944858335</v>
      </c>
      <c r="G6" s="20">
        <v>6295148000</v>
      </c>
      <c r="H6" s="20">
        <v>4644765000</v>
      </c>
      <c r="I6" s="20">
        <v>4644765000</v>
      </c>
      <c r="J6" s="20">
        <v>4644765000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4644765000</v>
      </c>
      <c r="X6" s="20">
        <v>236214584</v>
      </c>
      <c r="Y6" s="20">
        <v>4408550416</v>
      </c>
      <c r="Z6" s="21">
        <v>1866.33</v>
      </c>
      <c r="AA6" s="22">
        <v>944858335</v>
      </c>
    </row>
    <row r="7" spans="1:27" ht="13.5">
      <c r="A7" s="23" t="s">
        <v>34</v>
      </c>
      <c r="B7" s="17"/>
      <c r="C7" s="18"/>
      <c r="D7" s="18"/>
      <c r="E7" s="19">
        <v>2745187000</v>
      </c>
      <c r="F7" s="20">
        <v>2745187000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686296750</v>
      </c>
      <c r="Y7" s="20">
        <v>-686296750</v>
      </c>
      <c r="Z7" s="21">
        <v>-100</v>
      </c>
      <c r="AA7" s="22">
        <v>2745187000</v>
      </c>
    </row>
    <row r="8" spans="1:27" ht="13.5">
      <c r="A8" s="23" t="s">
        <v>35</v>
      </c>
      <c r="B8" s="17"/>
      <c r="C8" s="18"/>
      <c r="D8" s="18"/>
      <c r="E8" s="19">
        <v>5448942167</v>
      </c>
      <c r="F8" s="20">
        <v>5448942167</v>
      </c>
      <c r="G8" s="20">
        <v>5650791000</v>
      </c>
      <c r="H8" s="20">
        <v>5266827000</v>
      </c>
      <c r="I8" s="20">
        <v>5266827000</v>
      </c>
      <c r="J8" s="20">
        <v>5266827000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5266827000</v>
      </c>
      <c r="X8" s="20">
        <v>1362235542</v>
      </c>
      <c r="Y8" s="20">
        <v>3904591458</v>
      </c>
      <c r="Z8" s="21">
        <v>286.63</v>
      </c>
      <c r="AA8" s="22">
        <v>5448942167</v>
      </c>
    </row>
    <row r="9" spans="1:27" ht="13.5">
      <c r="A9" s="23" t="s">
        <v>36</v>
      </c>
      <c r="B9" s="17"/>
      <c r="C9" s="18"/>
      <c r="D9" s="18"/>
      <c r="E9" s="19">
        <v>6349309827</v>
      </c>
      <c r="F9" s="20">
        <v>6349309827</v>
      </c>
      <c r="G9" s="20"/>
      <c r="H9" s="20">
        <v>3569379000</v>
      </c>
      <c r="I9" s="20">
        <v>3569379000</v>
      </c>
      <c r="J9" s="20">
        <v>3569379000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3569379000</v>
      </c>
      <c r="X9" s="20">
        <v>1587327457</v>
      </c>
      <c r="Y9" s="20">
        <v>1982051543</v>
      </c>
      <c r="Z9" s="21">
        <v>124.87</v>
      </c>
      <c r="AA9" s="22">
        <v>6349309827</v>
      </c>
    </row>
    <row r="10" spans="1:27" ht="13.5">
      <c r="A10" s="23" t="s">
        <v>37</v>
      </c>
      <c r="B10" s="17"/>
      <c r="C10" s="18"/>
      <c r="D10" s="18"/>
      <c r="E10" s="19">
        <v>2733000000</v>
      </c>
      <c r="F10" s="20">
        <v>2733000000</v>
      </c>
      <c r="G10" s="24">
        <v>5835265000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683250000</v>
      </c>
      <c r="Y10" s="24">
        <v>-683250000</v>
      </c>
      <c r="Z10" s="25">
        <v>-100</v>
      </c>
      <c r="AA10" s="26">
        <v>2733000000</v>
      </c>
    </row>
    <row r="11" spans="1:27" ht="13.5">
      <c r="A11" s="23" t="s">
        <v>38</v>
      </c>
      <c r="B11" s="17"/>
      <c r="C11" s="18"/>
      <c r="D11" s="18"/>
      <c r="E11" s="19">
        <v>354003092</v>
      </c>
      <c r="F11" s="20">
        <v>354003092</v>
      </c>
      <c r="G11" s="20">
        <v>304061000</v>
      </c>
      <c r="H11" s="20">
        <v>316462000</v>
      </c>
      <c r="I11" s="20">
        <v>316462000</v>
      </c>
      <c r="J11" s="20">
        <v>316462000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316462000</v>
      </c>
      <c r="X11" s="20">
        <v>88500773</v>
      </c>
      <c r="Y11" s="20">
        <v>227961227</v>
      </c>
      <c r="Z11" s="21">
        <v>257.58</v>
      </c>
      <c r="AA11" s="22">
        <v>354003092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18575300421</v>
      </c>
      <c r="F12" s="31">
        <f t="shared" si="0"/>
        <v>18575300421</v>
      </c>
      <c r="G12" s="31">
        <f t="shared" si="0"/>
        <v>18085265000</v>
      </c>
      <c r="H12" s="31">
        <f t="shared" si="0"/>
        <v>13797433000</v>
      </c>
      <c r="I12" s="31">
        <f t="shared" si="0"/>
        <v>13797433000</v>
      </c>
      <c r="J12" s="31">
        <f t="shared" si="0"/>
        <v>13797433000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13797433000</v>
      </c>
      <c r="X12" s="31">
        <f t="shared" si="0"/>
        <v>4643825106</v>
      </c>
      <c r="Y12" s="31">
        <f t="shared" si="0"/>
        <v>9153607894</v>
      </c>
      <c r="Z12" s="32">
        <f>+IF(X12&lt;&gt;0,+(Y12/X12)*100,0)</f>
        <v>197.11353647175875</v>
      </c>
      <c r="AA12" s="33">
        <f>SUM(AA6:AA11)</f>
        <v>18575300421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71140973</v>
      </c>
      <c r="F15" s="20">
        <v>71140973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17785243</v>
      </c>
      <c r="Y15" s="20">
        <v>-17785243</v>
      </c>
      <c r="Z15" s="21">
        <v>-100</v>
      </c>
      <c r="AA15" s="22">
        <v>71140973</v>
      </c>
    </row>
    <row r="16" spans="1:27" ht="13.5">
      <c r="A16" s="23" t="s">
        <v>42</v>
      </c>
      <c r="B16" s="17"/>
      <c r="C16" s="18"/>
      <c r="D16" s="18"/>
      <c r="E16" s="19">
        <v>2367333892</v>
      </c>
      <c r="F16" s="20">
        <v>2367333892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591833473</v>
      </c>
      <c r="Y16" s="24">
        <v>-591833473</v>
      </c>
      <c r="Z16" s="25">
        <v>-100</v>
      </c>
      <c r="AA16" s="26">
        <v>2367333892</v>
      </c>
    </row>
    <row r="17" spans="1:27" ht="13.5">
      <c r="A17" s="23" t="s">
        <v>43</v>
      </c>
      <c r="B17" s="17"/>
      <c r="C17" s="18"/>
      <c r="D17" s="18"/>
      <c r="E17" s="19">
        <v>1017445843</v>
      </c>
      <c r="F17" s="20">
        <v>1017445843</v>
      </c>
      <c r="G17" s="20">
        <v>610895000</v>
      </c>
      <c r="H17" s="20">
        <v>1022198000</v>
      </c>
      <c r="I17" s="20">
        <v>1022198000</v>
      </c>
      <c r="J17" s="20">
        <v>1022198000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1022198000</v>
      </c>
      <c r="X17" s="20">
        <v>254361461</v>
      </c>
      <c r="Y17" s="20">
        <v>767836539</v>
      </c>
      <c r="Z17" s="21">
        <v>301.87</v>
      </c>
      <c r="AA17" s="22">
        <v>1017445843</v>
      </c>
    </row>
    <row r="18" spans="1:27" ht="13.5">
      <c r="A18" s="23" t="s">
        <v>44</v>
      </c>
      <c r="B18" s="17"/>
      <c r="C18" s="18"/>
      <c r="D18" s="18"/>
      <c r="E18" s="19">
        <v>78370130</v>
      </c>
      <c r="F18" s="20">
        <v>78370130</v>
      </c>
      <c r="G18" s="20">
        <v>69815000</v>
      </c>
      <c r="H18" s="20">
        <v>64951000</v>
      </c>
      <c r="I18" s="20">
        <v>64951000</v>
      </c>
      <c r="J18" s="20">
        <v>64951000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64951000</v>
      </c>
      <c r="X18" s="20">
        <v>19592533</v>
      </c>
      <c r="Y18" s="20">
        <v>45358467</v>
      </c>
      <c r="Z18" s="21">
        <v>231.51</v>
      </c>
      <c r="AA18" s="22">
        <v>78370130</v>
      </c>
    </row>
    <row r="19" spans="1:27" ht="13.5">
      <c r="A19" s="23" t="s">
        <v>45</v>
      </c>
      <c r="B19" s="17"/>
      <c r="C19" s="18"/>
      <c r="D19" s="18"/>
      <c r="E19" s="19">
        <v>65805524157</v>
      </c>
      <c r="F19" s="20">
        <v>65805524157</v>
      </c>
      <c r="G19" s="20">
        <v>58259698000</v>
      </c>
      <c r="H19" s="20">
        <v>60496174000</v>
      </c>
      <c r="I19" s="20">
        <v>60496174000</v>
      </c>
      <c r="J19" s="20">
        <v>60496174000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60496174000</v>
      </c>
      <c r="X19" s="20">
        <v>16451381039</v>
      </c>
      <c r="Y19" s="20">
        <v>44044792961</v>
      </c>
      <c r="Z19" s="21">
        <v>267.73</v>
      </c>
      <c r="AA19" s="22">
        <v>65805524157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>
        <v>23782000</v>
      </c>
      <c r="H21" s="20">
        <v>25624000</v>
      </c>
      <c r="I21" s="20">
        <v>25624000</v>
      </c>
      <c r="J21" s="20">
        <v>25624000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25624000</v>
      </c>
      <c r="X21" s="20"/>
      <c r="Y21" s="20">
        <v>25624000</v>
      </c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1186212000</v>
      </c>
      <c r="F22" s="20">
        <v>1186212000</v>
      </c>
      <c r="G22" s="20">
        <v>704814000</v>
      </c>
      <c r="H22" s="20">
        <v>723097000</v>
      </c>
      <c r="I22" s="20">
        <v>723097000</v>
      </c>
      <c r="J22" s="20">
        <v>723097000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723097000</v>
      </c>
      <c r="X22" s="20">
        <v>296553000</v>
      </c>
      <c r="Y22" s="20">
        <v>426544000</v>
      </c>
      <c r="Z22" s="21">
        <v>143.83</v>
      </c>
      <c r="AA22" s="22">
        <v>1186212000</v>
      </c>
    </row>
    <row r="23" spans="1:27" ht="13.5">
      <c r="A23" s="23" t="s">
        <v>49</v>
      </c>
      <c r="B23" s="17"/>
      <c r="C23" s="18"/>
      <c r="D23" s="18"/>
      <c r="E23" s="19">
        <v>681263913</v>
      </c>
      <c r="F23" s="20">
        <v>681263913</v>
      </c>
      <c r="G23" s="24">
        <v>4273917000</v>
      </c>
      <c r="H23" s="24">
        <v>6464315000</v>
      </c>
      <c r="I23" s="24">
        <v>6464315000</v>
      </c>
      <c r="J23" s="20">
        <v>6464315000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6464315000</v>
      </c>
      <c r="X23" s="20">
        <v>170315978</v>
      </c>
      <c r="Y23" s="24">
        <v>6293999022</v>
      </c>
      <c r="Z23" s="25">
        <v>3695.48</v>
      </c>
      <c r="AA23" s="26">
        <v>681263913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71207290908</v>
      </c>
      <c r="F24" s="37">
        <f t="shared" si="1"/>
        <v>71207290908</v>
      </c>
      <c r="G24" s="37">
        <f t="shared" si="1"/>
        <v>63942921000</v>
      </c>
      <c r="H24" s="37">
        <f t="shared" si="1"/>
        <v>68796359000</v>
      </c>
      <c r="I24" s="37">
        <f t="shared" si="1"/>
        <v>68796359000</v>
      </c>
      <c r="J24" s="37">
        <f t="shared" si="1"/>
        <v>68796359000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68796359000</v>
      </c>
      <c r="X24" s="37">
        <f t="shared" si="1"/>
        <v>17801822727</v>
      </c>
      <c r="Y24" s="37">
        <f t="shared" si="1"/>
        <v>50994536273</v>
      </c>
      <c r="Z24" s="38">
        <f>+IF(X24&lt;&gt;0,+(Y24/X24)*100,0)</f>
        <v>286.4568255454912</v>
      </c>
      <c r="AA24" s="39">
        <f>SUM(AA15:AA23)</f>
        <v>71207290908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89782591329</v>
      </c>
      <c r="F25" s="31">
        <f t="shared" si="2"/>
        <v>89782591329</v>
      </c>
      <c r="G25" s="31">
        <f t="shared" si="2"/>
        <v>82028186000</v>
      </c>
      <c r="H25" s="31">
        <f t="shared" si="2"/>
        <v>82593792000</v>
      </c>
      <c r="I25" s="31">
        <f t="shared" si="2"/>
        <v>82593792000</v>
      </c>
      <c r="J25" s="31">
        <f t="shared" si="2"/>
        <v>82593792000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82593792000</v>
      </c>
      <c r="X25" s="31">
        <f t="shared" si="2"/>
        <v>22445647833</v>
      </c>
      <c r="Y25" s="31">
        <f t="shared" si="2"/>
        <v>60148144167</v>
      </c>
      <c r="Z25" s="32">
        <f>+IF(X25&lt;&gt;0,+(Y25/X25)*100,0)</f>
        <v>267.9724132469418</v>
      </c>
      <c r="AA25" s="33">
        <f>+AA12+AA24</f>
        <v>89782591329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3263120553</v>
      </c>
      <c r="F30" s="20">
        <v>3263120553</v>
      </c>
      <c r="G30" s="20">
        <v>1820461000</v>
      </c>
      <c r="H30" s="20">
        <v>621958000</v>
      </c>
      <c r="I30" s="20">
        <v>621958000</v>
      </c>
      <c r="J30" s="20">
        <v>621958000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621958000</v>
      </c>
      <c r="X30" s="20">
        <v>815780138</v>
      </c>
      <c r="Y30" s="20">
        <v>-193822138</v>
      </c>
      <c r="Z30" s="21">
        <v>-23.76</v>
      </c>
      <c r="AA30" s="22">
        <v>3263120553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1120000</v>
      </c>
      <c r="H31" s="20">
        <v>796538000</v>
      </c>
      <c r="I31" s="20">
        <v>796538000</v>
      </c>
      <c r="J31" s="20">
        <v>796538000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796538000</v>
      </c>
      <c r="X31" s="20"/>
      <c r="Y31" s="20">
        <v>796538000</v>
      </c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12648981009</v>
      </c>
      <c r="F32" s="20">
        <v>12648981009</v>
      </c>
      <c r="G32" s="20">
        <v>9994317000</v>
      </c>
      <c r="H32" s="20">
        <v>13694091000</v>
      </c>
      <c r="I32" s="20">
        <v>13694091000</v>
      </c>
      <c r="J32" s="20">
        <v>13694091000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13694091000</v>
      </c>
      <c r="X32" s="20">
        <v>3162245252</v>
      </c>
      <c r="Y32" s="20">
        <v>10531845748</v>
      </c>
      <c r="Z32" s="21">
        <v>333.05</v>
      </c>
      <c r="AA32" s="22">
        <v>12648981009</v>
      </c>
    </row>
    <row r="33" spans="1:27" ht="13.5">
      <c r="A33" s="23" t="s">
        <v>58</v>
      </c>
      <c r="B33" s="17"/>
      <c r="C33" s="18"/>
      <c r="D33" s="18"/>
      <c r="E33" s="19">
        <v>32736634</v>
      </c>
      <c r="F33" s="20">
        <v>32736634</v>
      </c>
      <c r="G33" s="20">
        <v>15100000</v>
      </c>
      <c r="H33" s="20">
        <v>44205000</v>
      </c>
      <c r="I33" s="20">
        <v>44205000</v>
      </c>
      <c r="J33" s="20">
        <v>44205000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44205000</v>
      </c>
      <c r="X33" s="20">
        <v>8184159</v>
      </c>
      <c r="Y33" s="20">
        <v>36020841</v>
      </c>
      <c r="Z33" s="21">
        <v>440.13</v>
      </c>
      <c r="AA33" s="22">
        <v>32736634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15944838196</v>
      </c>
      <c r="F34" s="31">
        <f t="shared" si="3"/>
        <v>15944838196</v>
      </c>
      <c r="G34" s="31">
        <f t="shared" si="3"/>
        <v>11830998000</v>
      </c>
      <c r="H34" s="31">
        <f t="shared" si="3"/>
        <v>15156792000</v>
      </c>
      <c r="I34" s="31">
        <f t="shared" si="3"/>
        <v>15156792000</v>
      </c>
      <c r="J34" s="31">
        <f t="shared" si="3"/>
        <v>15156792000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15156792000</v>
      </c>
      <c r="X34" s="31">
        <f t="shared" si="3"/>
        <v>3986209549</v>
      </c>
      <c r="Y34" s="31">
        <f t="shared" si="3"/>
        <v>11170582451</v>
      </c>
      <c r="Z34" s="32">
        <f>+IF(X34&lt;&gt;0,+(Y34/X34)*100,0)</f>
        <v>280.2306881684709</v>
      </c>
      <c r="AA34" s="33">
        <f>SUM(AA29:AA33)</f>
        <v>15944838196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16829812186</v>
      </c>
      <c r="F37" s="20">
        <v>16829812186</v>
      </c>
      <c r="G37" s="20">
        <v>16474946000</v>
      </c>
      <c r="H37" s="20">
        <v>17474609000</v>
      </c>
      <c r="I37" s="20">
        <v>17474609000</v>
      </c>
      <c r="J37" s="20">
        <v>17474609000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17474609000</v>
      </c>
      <c r="X37" s="20">
        <v>4207453047</v>
      </c>
      <c r="Y37" s="20">
        <v>13267155953</v>
      </c>
      <c r="Z37" s="21">
        <v>315.33</v>
      </c>
      <c r="AA37" s="22">
        <v>16829812186</v>
      </c>
    </row>
    <row r="38" spans="1:27" ht="13.5">
      <c r="A38" s="23" t="s">
        <v>58</v>
      </c>
      <c r="B38" s="17"/>
      <c r="C38" s="18"/>
      <c r="D38" s="18"/>
      <c r="E38" s="19">
        <v>11299405695</v>
      </c>
      <c r="F38" s="20">
        <v>11299405695</v>
      </c>
      <c r="G38" s="20">
        <v>9934408000</v>
      </c>
      <c r="H38" s="20">
        <v>7613077000</v>
      </c>
      <c r="I38" s="20">
        <v>7613077000</v>
      </c>
      <c r="J38" s="20">
        <v>7613077000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7613077000</v>
      </c>
      <c r="X38" s="20">
        <v>2824851424</v>
      </c>
      <c r="Y38" s="20">
        <v>4788225576</v>
      </c>
      <c r="Z38" s="21">
        <v>169.5</v>
      </c>
      <c r="AA38" s="22">
        <v>11299405695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28129217881</v>
      </c>
      <c r="F39" s="37">
        <f t="shared" si="4"/>
        <v>28129217881</v>
      </c>
      <c r="G39" s="37">
        <f t="shared" si="4"/>
        <v>26409354000</v>
      </c>
      <c r="H39" s="37">
        <f t="shared" si="4"/>
        <v>25087686000</v>
      </c>
      <c r="I39" s="37">
        <f t="shared" si="4"/>
        <v>25087686000</v>
      </c>
      <c r="J39" s="37">
        <f t="shared" si="4"/>
        <v>25087686000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25087686000</v>
      </c>
      <c r="X39" s="37">
        <f t="shared" si="4"/>
        <v>7032304471</v>
      </c>
      <c r="Y39" s="37">
        <f t="shared" si="4"/>
        <v>18055381529</v>
      </c>
      <c r="Z39" s="38">
        <f>+IF(X39&lt;&gt;0,+(Y39/X39)*100,0)</f>
        <v>256.7491439464439</v>
      </c>
      <c r="AA39" s="39">
        <f>SUM(AA37:AA38)</f>
        <v>28129217881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44074056077</v>
      </c>
      <c r="F40" s="31">
        <f t="shared" si="5"/>
        <v>44074056077</v>
      </c>
      <c r="G40" s="31">
        <f t="shared" si="5"/>
        <v>38240352000</v>
      </c>
      <c r="H40" s="31">
        <f t="shared" si="5"/>
        <v>40244478000</v>
      </c>
      <c r="I40" s="31">
        <f t="shared" si="5"/>
        <v>40244478000</v>
      </c>
      <c r="J40" s="31">
        <f t="shared" si="5"/>
        <v>40244478000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40244478000</v>
      </c>
      <c r="X40" s="31">
        <f t="shared" si="5"/>
        <v>11018514020</v>
      </c>
      <c r="Y40" s="31">
        <f t="shared" si="5"/>
        <v>29225963980</v>
      </c>
      <c r="Z40" s="32">
        <f>+IF(X40&lt;&gt;0,+(Y40/X40)*100,0)</f>
        <v>265.24415113463726</v>
      </c>
      <c r="AA40" s="33">
        <f>+AA34+AA39</f>
        <v>44074056077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45708535252</v>
      </c>
      <c r="F42" s="45">
        <f t="shared" si="6"/>
        <v>45708535252</v>
      </c>
      <c r="G42" s="45">
        <f t="shared" si="6"/>
        <v>43787834000</v>
      </c>
      <c r="H42" s="45">
        <f t="shared" si="6"/>
        <v>42349314000</v>
      </c>
      <c r="I42" s="45">
        <f t="shared" si="6"/>
        <v>42349314000</v>
      </c>
      <c r="J42" s="45">
        <f t="shared" si="6"/>
        <v>42349314000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42349314000</v>
      </c>
      <c r="X42" s="45">
        <f t="shared" si="6"/>
        <v>11427133813</v>
      </c>
      <c r="Y42" s="45">
        <f t="shared" si="6"/>
        <v>30922180187</v>
      </c>
      <c r="Z42" s="46">
        <f>+IF(X42&lt;&gt;0,+(Y42/X42)*100,0)</f>
        <v>270.60311617092987</v>
      </c>
      <c r="AA42" s="47">
        <f>+AA25-AA40</f>
        <v>45708535252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45730399880</v>
      </c>
      <c r="F45" s="20">
        <v>45730399880</v>
      </c>
      <c r="G45" s="20">
        <v>43795724000</v>
      </c>
      <c r="H45" s="20">
        <v>42360521000</v>
      </c>
      <c r="I45" s="20">
        <v>42360521000</v>
      </c>
      <c r="J45" s="20">
        <v>42360521000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42360521000</v>
      </c>
      <c r="X45" s="20">
        <v>11432599970</v>
      </c>
      <c r="Y45" s="20">
        <v>30927921030</v>
      </c>
      <c r="Z45" s="48">
        <v>270.52</v>
      </c>
      <c r="AA45" s="22">
        <v>45730399880</v>
      </c>
    </row>
    <row r="46" spans="1:27" ht="13.5">
      <c r="A46" s="23" t="s">
        <v>67</v>
      </c>
      <c r="B46" s="17"/>
      <c r="C46" s="18"/>
      <c r="D46" s="18"/>
      <c r="E46" s="19">
        <v>-21864628</v>
      </c>
      <c r="F46" s="20">
        <v>-21864628</v>
      </c>
      <c r="G46" s="20">
        <v>-7890000</v>
      </c>
      <c r="H46" s="20">
        <v>-11207000</v>
      </c>
      <c r="I46" s="20">
        <v>-11207000</v>
      </c>
      <c r="J46" s="20">
        <v>-11207000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-11207000</v>
      </c>
      <c r="X46" s="20">
        <v>-5466157</v>
      </c>
      <c r="Y46" s="20">
        <v>-5740843</v>
      </c>
      <c r="Z46" s="48">
        <v>105.03</v>
      </c>
      <c r="AA46" s="22">
        <v>-21864628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45708535252</v>
      </c>
      <c r="F48" s="53">
        <f t="shared" si="7"/>
        <v>45708535252</v>
      </c>
      <c r="G48" s="53">
        <f t="shared" si="7"/>
        <v>43787834000</v>
      </c>
      <c r="H48" s="53">
        <f t="shared" si="7"/>
        <v>42349314000</v>
      </c>
      <c r="I48" s="53">
        <f t="shared" si="7"/>
        <v>42349314000</v>
      </c>
      <c r="J48" s="53">
        <f t="shared" si="7"/>
        <v>42349314000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42349314000</v>
      </c>
      <c r="X48" s="53">
        <f t="shared" si="7"/>
        <v>11427133813</v>
      </c>
      <c r="Y48" s="53">
        <f t="shared" si="7"/>
        <v>30922180187</v>
      </c>
      <c r="Z48" s="54">
        <f>+IF(X48&lt;&gt;0,+(Y48/X48)*100,0)</f>
        <v>270.60311617092987</v>
      </c>
      <c r="AA48" s="55">
        <f>SUM(AA45:AA47)</f>
        <v>45708535252</v>
      </c>
    </row>
    <row r="49" spans="1:27" ht="13.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95219108</v>
      </c>
      <c r="D6" s="18">
        <v>95219108</v>
      </c>
      <c r="E6" s="19">
        <v>142716918</v>
      </c>
      <c r="F6" s="20">
        <v>142716918</v>
      </c>
      <c r="G6" s="20">
        <v>129820866</v>
      </c>
      <c r="H6" s="20">
        <v>98380065</v>
      </c>
      <c r="I6" s="20">
        <v>65722968</v>
      </c>
      <c r="J6" s="20">
        <v>65722968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65722968</v>
      </c>
      <c r="X6" s="20">
        <v>35679230</v>
      </c>
      <c r="Y6" s="20">
        <v>30043738</v>
      </c>
      <c r="Z6" s="21">
        <v>84.21</v>
      </c>
      <c r="AA6" s="22">
        <v>142716918</v>
      </c>
    </row>
    <row r="7" spans="1:27" ht="13.5">
      <c r="A7" s="23" t="s">
        <v>34</v>
      </c>
      <c r="B7" s="17"/>
      <c r="C7" s="18">
        <v>1090829976</v>
      </c>
      <c r="D7" s="18">
        <v>1090829976</v>
      </c>
      <c r="E7" s="19">
        <v>2986934707</v>
      </c>
      <c r="F7" s="20">
        <v>2986934707</v>
      </c>
      <c r="G7" s="20">
        <v>1210199379</v>
      </c>
      <c r="H7" s="20">
        <v>1299921339</v>
      </c>
      <c r="I7" s="20">
        <v>1360013462</v>
      </c>
      <c r="J7" s="20">
        <v>1360013462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1360013462</v>
      </c>
      <c r="X7" s="20">
        <v>746733677</v>
      </c>
      <c r="Y7" s="20">
        <v>613279785</v>
      </c>
      <c r="Z7" s="21">
        <v>82.13</v>
      </c>
      <c r="AA7" s="22">
        <v>2986934707</v>
      </c>
    </row>
    <row r="8" spans="1:27" ht="13.5">
      <c r="A8" s="23" t="s">
        <v>35</v>
      </c>
      <c r="B8" s="17"/>
      <c r="C8" s="18">
        <v>2603596625</v>
      </c>
      <c r="D8" s="18">
        <v>2603596625</v>
      </c>
      <c r="E8" s="19">
        <v>2698589097</v>
      </c>
      <c r="F8" s="20">
        <v>2698589097</v>
      </c>
      <c r="G8" s="20">
        <v>1541114407</v>
      </c>
      <c r="H8" s="20">
        <v>1822777508</v>
      </c>
      <c r="I8" s="20">
        <v>1968438053</v>
      </c>
      <c r="J8" s="20">
        <v>1968438053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1968438053</v>
      </c>
      <c r="X8" s="20">
        <v>674647274</v>
      </c>
      <c r="Y8" s="20">
        <v>1293790779</v>
      </c>
      <c r="Z8" s="21">
        <v>191.77</v>
      </c>
      <c r="AA8" s="22">
        <v>2698589097</v>
      </c>
    </row>
    <row r="9" spans="1:27" ht="13.5">
      <c r="A9" s="23" t="s">
        <v>36</v>
      </c>
      <c r="B9" s="17"/>
      <c r="C9" s="18">
        <v>1048255096</v>
      </c>
      <c r="D9" s="18">
        <v>1048255096</v>
      </c>
      <c r="E9" s="19">
        <v>1068300580</v>
      </c>
      <c r="F9" s="20">
        <v>1068300580</v>
      </c>
      <c r="G9" s="20">
        <v>893656721</v>
      </c>
      <c r="H9" s="20">
        <v>906289273</v>
      </c>
      <c r="I9" s="20">
        <v>934922233</v>
      </c>
      <c r="J9" s="20">
        <v>934922233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934922233</v>
      </c>
      <c r="X9" s="20">
        <v>267075145</v>
      </c>
      <c r="Y9" s="20">
        <v>667847088</v>
      </c>
      <c r="Z9" s="21">
        <v>250.06</v>
      </c>
      <c r="AA9" s="22">
        <v>1068300580</v>
      </c>
    </row>
    <row r="10" spans="1:27" ht="13.5">
      <c r="A10" s="23" t="s">
        <v>37</v>
      </c>
      <c r="B10" s="17"/>
      <c r="C10" s="18">
        <v>96071615</v>
      </c>
      <c r="D10" s="18">
        <v>96071615</v>
      </c>
      <c r="E10" s="19">
        <v>236599126</v>
      </c>
      <c r="F10" s="20">
        <v>236599126</v>
      </c>
      <c r="G10" s="24">
        <v>95249479</v>
      </c>
      <c r="H10" s="24">
        <v>95249479</v>
      </c>
      <c r="I10" s="24">
        <v>95249479</v>
      </c>
      <c r="J10" s="20">
        <v>95249479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95249479</v>
      </c>
      <c r="X10" s="20">
        <v>59149782</v>
      </c>
      <c r="Y10" s="24">
        <v>36099697</v>
      </c>
      <c r="Z10" s="25">
        <v>61.03</v>
      </c>
      <c r="AA10" s="26">
        <v>236599126</v>
      </c>
    </row>
    <row r="11" spans="1:27" ht="13.5">
      <c r="A11" s="23" t="s">
        <v>38</v>
      </c>
      <c r="B11" s="17"/>
      <c r="C11" s="18">
        <v>576917890</v>
      </c>
      <c r="D11" s="18">
        <v>576917890</v>
      </c>
      <c r="E11" s="19">
        <v>587849203</v>
      </c>
      <c r="F11" s="20">
        <v>587849203</v>
      </c>
      <c r="G11" s="20">
        <v>602991813</v>
      </c>
      <c r="H11" s="20">
        <v>631718368</v>
      </c>
      <c r="I11" s="20">
        <v>680595417</v>
      </c>
      <c r="J11" s="20">
        <v>680595417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680595417</v>
      </c>
      <c r="X11" s="20">
        <v>146962301</v>
      </c>
      <c r="Y11" s="20">
        <v>533633116</v>
      </c>
      <c r="Z11" s="21">
        <v>363.11</v>
      </c>
      <c r="AA11" s="22">
        <v>587849203</v>
      </c>
    </row>
    <row r="12" spans="1:27" ht="13.5">
      <c r="A12" s="27" t="s">
        <v>39</v>
      </c>
      <c r="B12" s="28"/>
      <c r="C12" s="29">
        <f aca="true" t="shared" si="0" ref="C12:Y12">SUM(C6:C11)</f>
        <v>5510890310</v>
      </c>
      <c r="D12" s="29">
        <f>SUM(D6:D11)</f>
        <v>5510890310</v>
      </c>
      <c r="E12" s="30">
        <f t="shared" si="0"/>
        <v>7720989631</v>
      </c>
      <c r="F12" s="31">
        <f t="shared" si="0"/>
        <v>7720989631</v>
      </c>
      <c r="G12" s="31">
        <f t="shared" si="0"/>
        <v>4473032665</v>
      </c>
      <c r="H12" s="31">
        <f t="shared" si="0"/>
        <v>4854336032</v>
      </c>
      <c r="I12" s="31">
        <f t="shared" si="0"/>
        <v>5104941612</v>
      </c>
      <c r="J12" s="31">
        <f t="shared" si="0"/>
        <v>5104941612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5104941612</v>
      </c>
      <c r="X12" s="31">
        <f t="shared" si="0"/>
        <v>1930247409</v>
      </c>
      <c r="Y12" s="31">
        <f t="shared" si="0"/>
        <v>3174694203</v>
      </c>
      <c r="Z12" s="32">
        <f>+IF(X12&lt;&gt;0,+(Y12/X12)*100,0)</f>
        <v>164.47084390309885</v>
      </c>
      <c r="AA12" s="33">
        <f>SUM(AA6:AA11)</f>
        <v>7720989631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20525622</v>
      </c>
      <c r="D15" s="18">
        <v>20525622</v>
      </c>
      <c r="E15" s="19">
        <v>90799389</v>
      </c>
      <c r="F15" s="20">
        <v>90799389</v>
      </c>
      <c r="G15" s="20">
        <v>19685820</v>
      </c>
      <c r="H15" s="20">
        <v>19244909</v>
      </c>
      <c r="I15" s="20">
        <v>19276974</v>
      </c>
      <c r="J15" s="20">
        <v>19276974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19276974</v>
      </c>
      <c r="X15" s="20">
        <v>22699847</v>
      </c>
      <c r="Y15" s="20">
        <v>-3422873</v>
      </c>
      <c r="Z15" s="21">
        <v>-15.08</v>
      </c>
      <c r="AA15" s="22">
        <v>90799389</v>
      </c>
    </row>
    <row r="16" spans="1:27" ht="13.5">
      <c r="A16" s="23" t="s">
        <v>42</v>
      </c>
      <c r="B16" s="17"/>
      <c r="C16" s="18">
        <v>710520</v>
      </c>
      <c r="D16" s="18">
        <v>710520</v>
      </c>
      <c r="E16" s="19">
        <v>399095811</v>
      </c>
      <c r="F16" s="20">
        <v>399095811</v>
      </c>
      <c r="G16" s="24">
        <v>710518</v>
      </c>
      <c r="H16" s="24">
        <v>710519</v>
      </c>
      <c r="I16" s="24">
        <v>710520</v>
      </c>
      <c r="J16" s="20">
        <v>710520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710520</v>
      </c>
      <c r="X16" s="20">
        <v>99773953</v>
      </c>
      <c r="Y16" s="24">
        <v>-99063433</v>
      </c>
      <c r="Z16" s="25">
        <v>-99.29</v>
      </c>
      <c r="AA16" s="26">
        <v>399095811</v>
      </c>
    </row>
    <row r="17" spans="1:27" ht="13.5">
      <c r="A17" s="23" t="s">
        <v>43</v>
      </c>
      <c r="B17" s="17"/>
      <c r="C17" s="18">
        <v>807286524</v>
      </c>
      <c r="D17" s="18">
        <v>807286524</v>
      </c>
      <c r="E17" s="19">
        <v>932301951</v>
      </c>
      <c r="F17" s="20">
        <v>932301951</v>
      </c>
      <c r="G17" s="20">
        <v>747726605</v>
      </c>
      <c r="H17" s="20">
        <v>747726605</v>
      </c>
      <c r="I17" s="20">
        <v>747726605</v>
      </c>
      <c r="J17" s="20">
        <v>747726605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747726605</v>
      </c>
      <c r="X17" s="20">
        <v>233075488</v>
      </c>
      <c r="Y17" s="20">
        <v>514651117</v>
      </c>
      <c r="Z17" s="21">
        <v>220.81</v>
      </c>
      <c r="AA17" s="22">
        <v>932301951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31604745967</v>
      </c>
      <c r="D19" s="18">
        <v>31604745967</v>
      </c>
      <c r="E19" s="19">
        <v>39494465733</v>
      </c>
      <c r="F19" s="20">
        <v>39494465733</v>
      </c>
      <c r="G19" s="20">
        <v>30913263798</v>
      </c>
      <c r="H19" s="20">
        <v>31676551876</v>
      </c>
      <c r="I19" s="20">
        <v>31711082947</v>
      </c>
      <c r="J19" s="20">
        <v>31711082947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31711082947</v>
      </c>
      <c r="X19" s="20">
        <v>9873616433</v>
      </c>
      <c r="Y19" s="20">
        <v>21837466514</v>
      </c>
      <c r="Z19" s="21">
        <v>221.17</v>
      </c>
      <c r="AA19" s="22">
        <v>39494465733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343690764</v>
      </c>
      <c r="D22" s="18">
        <v>343690764</v>
      </c>
      <c r="E22" s="19">
        <v>153871186</v>
      </c>
      <c r="F22" s="20">
        <v>153871186</v>
      </c>
      <c r="G22" s="20">
        <v>247012654</v>
      </c>
      <c r="H22" s="20">
        <v>247012654</v>
      </c>
      <c r="I22" s="20">
        <v>247012654</v>
      </c>
      <c r="J22" s="20">
        <v>247012654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247012654</v>
      </c>
      <c r="X22" s="20">
        <v>38467797</v>
      </c>
      <c r="Y22" s="20">
        <v>208544857</v>
      </c>
      <c r="Z22" s="21">
        <v>542.13</v>
      </c>
      <c r="AA22" s="22">
        <v>153871186</v>
      </c>
    </row>
    <row r="23" spans="1:27" ht="13.5">
      <c r="A23" s="23" t="s">
        <v>49</v>
      </c>
      <c r="B23" s="17"/>
      <c r="C23" s="18">
        <v>3788943384</v>
      </c>
      <c r="D23" s="18">
        <v>3788943384</v>
      </c>
      <c r="E23" s="19"/>
      <c r="F23" s="20"/>
      <c r="G23" s="24">
        <v>3766594088</v>
      </c>
      <c r="H23" s="24">
        <v>3766594088</v>
      </c>
      <c r="I23" s="24">
        <v>3766594088</v>
      </c>
      <c r="J23" s="20">
        <v>3766594088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3766594088</v>
      </c>
      <c r="X23" s="20"/>
      <c r="Y23" s="24">
        <v>3766594088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36565902781</v>
      </c>
      <c r="D24" s="29">
        <f>SUM(D15:D23)</f>
        <v>36565902781</v>
      </c>
      <c r="E24" s="36">
        <f t="shared" si="1"/>
        <v>41070534070</v>
      </c>
      <c r="F24" s="37">
        <f t="shared" si="1"/>
        <v>41070534070</v>
      </c>
      <c r="G24" s="37">
        <f t="shared" si="1"/>
        <v>35694993483</v>
      </c>
      <c r="H24" s="37">
        <f t="shared" si="1"/>
        <v>36457840651</v>
      </c>
      <c r="I24" s="37">
        <f t="shared" si="1"/>
        <v>36492403788</v>
      </c>
      <c r="J24" s="37">
        <f t="shared" si="1"/>
        <v>36492403788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36492403788</v>
      </c>
      <c r="X24" s="37">
        <f t="shared" si="1"/>
        <v>10267633518</v>
      </c>
      <c r="Y24" s="37">
        <f t="shared" si="1"/>
        <v>26224770270</v>
      </c>
      <c r="Z24" s="38">
        <f>+IF(X24&lt;&gt;0,+(Y24/X24)*100,0)</f>
        <v>255.412020929904</v>
      </c>
      <c r="AA24" s="39">
        <f>SUM(AA15:AA23)</f>
        <v>41070534070</v>
      </c>
    </row>
    <row r="25" spans="1:27" ht="13.5">
      <c r="A25" s="27" t="s">
        <v>51</v>
      </c>
      <c r="B25" s="28"/>
      <c r="C25" s="29">
        <f aca="true" t="shared" si="2" ref="C25:Y25">+C12+C24</f>
        <v>42076793091</v>
      </c>
      <c r="D25" s="29">
        <f>+D12+D24</f>
        <v>42076793091</v>
      </c>
      <c r="E25" s="30">
        <f t="shared" si="2"/>
        <v>48791523701</v>
      </c>
      <c r="F25" s="31">
        <f t="shared" si="2"/>
        <v>48791523701</v>
      </c>
      <c r="G25" s="31">
        <f t="shared" si="2"/>
        <v>40168026148</v>
      </c>
      <c r="H25" s="31">
        <f t="shared" si="2"/>
        <v>41312176683</v>
      </c>
      <c r="I25" s="31">
        <f t="shared" si="2"/>
        <v>41597345400</v>
      </c>
      <c r="J25" s="31">
        <f t="shared" si="2"/>
        <v>41597345400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41597345400</v>
      </c>
      <c r="X25" s="31">
        <f t="shared" si="2"/>
        <v>12197880927</v>
      </c>
      <c r="Y25" s="31">
        <f t="shared" si="2"/>
        <v>29399464473</v>
      </c>
      <c r="Z25" s="32">
        <f>+IF(X25&lt;&gt;0,+(Y25/X25)*100,0)</f>
        <v>241.0210810299378</v>
      </c>
      <c r="AA25" s="33">
        <f>+AA12+AA24</f>
        <v>48791523701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733242846</v>
      </c>
      <c r="D30" s="18">
        <v>733242846</v>
      </c>
      <c r="E30" s="19">
        <v>847270422</v>
      </c>
      <c r="F30" s="20">
        <v>847270422</v>
      </c>
      <c r="G30" s="20">
        <v>732530216</v>
      </c>
      <c r="H30" s="20">
        <v>732530217</v>
      </c>
      <c r="I30" s="20">
        <v>732530217</v>
      </c>
      <c r="J30" s="20">
        <v>732530217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732530217</v>
      </c>
      <c r="X30" s="20">
        <v>211817606</v>
      </c>
      <c r="Y30" s="20">
        <v>520712611</v>
      </c>
      <c r="Z30" s="21">
        <v>245.83</v>
      </c>
      <c r="AA30" s="22">
        <v>847270422</v>
      </c>
    </row>
    <row r="31" spans="1:27" ht="13.5">
      <c r="A31" s="23" t="s">
        <v>56</v>
      </c>
      <c r="B31" s="17"/>
      <c r="C31" s="18">
        <v>379915638</v>
      </c>
      <c r="D31" s="18">
        <v>379915638</v>
      </c>
      <c r="E31" s="19">
        <v>369977423</v>
      </c>
      <c r="F31" s="20">
        <v>369977423</v>
      </c>
      <c r="G31" s="20">
        <v>378176326</v>
      </c>
      <c r="H31" s="20">
        <v>379818943</v>
      </c>
      <c r="I31" s="20">
        <v>381659220</v>
      </c>
      <c r="J31" s="20">
        <v>381659220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381659220</v>
      </c>
      <c r="X31" s="20">
        <v>92494356</v>
      </c>
      <c r="Y31" s="20">
        <v>289164864</v>
      </c>
      <c r="Z31" s="21">
        <v>312.63</v>
      </c>
      <c r="AA31" s="22">
        <v>369977423</v>
      </c>
    </row>
    <row r="32" spans="1:27" ht="13.5">
      <c r="A32" s="23" t="s">
        <v>57</v>
      </c>
      <c r="B32" s="17"/>
      <c r="C32" s="18">
        <v>7878743820</v>
      </c>
      <c r="D32" s="18">
        <v>7878743820</v>
      </c>
      <c r="E32" s="19">
        <v>5636868078</v>
      </c>
      <c r="F32" s="20">
        <v>5636868078</v>
      </c>
      <c r="G32" s="20">
        <v>5092891547</v>
      </c>
      <c r="H32" s="20">
        <v>4212678343</v>
      </c>
      <c r="I32" s="20">
        <v>4093755834</v>
      </c>
      <c r="J32" s="20">
        <v>4093755834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4093755834</v>
      </c>
      <c r="X32" s="20">
        <v>1409217020</v>
      </c>
      <c r="Y32" s="20">
        <v>2684538814</v>
      </c>
      <c r="Z32" s="21">
        <v>190.5</v>
      </c>
      <c r="AA32" s="22">
        <v>5636868078</v>
      </c>
    </row>
    <row r="33" spans="1:27" ht="13.5">
      <c r="A33" s="23" t="s">
        <v>58</v>
      </c>
      <c r="B33" s="17"/>
      <c r="C33" s="18"/>
      <c r="D33" s="18"/>
      <c r="E33" s="19">
        <v>11825124</v>
      </c>
      <c r="F33" s="20">
        <v>11825124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2956281</v>
      </c>
      <c r="Y33" s="20">
        <v>-2956281</v>
      </c>
      <c r="Z33" s="21">
        <v>-100</v>
      </c>
      <c r="AA33" s="22">
        <v>11825124</v>
      </c>
    </row>
    <row r="34" spans="1:27" ht="13.5">
      <c r="A34" s="27" t="s">
        <v>59</v>
      </c>
      <c r="B34" s="28"/>
      <c r="C34" s="29">
        <f aca="true" t="shared" si="3" ref="C34:Y34">SUM(C29:C33)</f>
        <v>8991902304</v>
      </c>
      <c r="D34" s="29">
        <f>SUM(D29:D33)</f>
        <v>8991902304</v>
      </c>
      <c r="E34" s="30">
        <f t="shared" si="3"/>
        <v>6865941047</v>
      </c>
      <c r="F34" s="31">
        <f t="shared" si="3"/>
        <v>6865941047</v>
      </c>
      <c r="G34" s="31">
        <f t="shared" si="3"/>
        <v>6203598089</v>
      </c>
      <c r="H34" s="31">
        <f t="shared" si="3"/>
        <v>5325027503</v>
      </c>
      <c r="I34" s="31">
        <f t="shared" si="3"/>
        <v>5207945271</v>
      </c>
      <c r="J34" s="31">
        <f t="shared" si="3"/>
        <v>5207945271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5207945271</v>
      </c>
      <c r="X34" s="31">
        <f t="shared" si="3"/>
        <v>1716485263</v>
      </c>
      <c r="Y34" s="31">
        <f t="shared" si="3"/>
        <v>3491460008</v>
      </c>
      <c r="Z34" s="32">
        <f>+IF(X34&lt;&gt;0,+(Y34/X34)*100,0)</f>
        <v>203.40751437025298</v>
      </c>
      <c r="AA34" s="33">
        <f>SUM(AA29:AA33)</f>
        <v>6865941047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10503098666</v>
      </c>
      <c r="D37" s="18">
        <v>10503098666</v>
      </c>
      <c r="E37" s="19">
        <v>12077515987</v>
      </c>
      <c r="F37" s="20">
        <v>12077515987</v>
      </c>
      <c r="G37" s="20">
        <v>10660674881</v>
      </c>
      <c r="H37" s="20">
        <v>10850655885</v>
      </c>
      <c r="I37" s="20">
        <v>11370161192</v>
      </c>
      <c r="J37" s="20">
        <v>11370161192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11370161192</v>
      </c>
      <c r="X37" s="20">
        <v>3019378997</v>
      </c>
      <c r="Y37" s="20">
        <v>8350782195</v>
      </c>
      <c r="Z37" s="21">
        <v>276.57</v>
      </c>
      <c r="AA37" s="22">
        <v>12077515987</v>
      </c>
    </row>
    <row r="38" spans="1:27" ht="13.5">
      <c r="A38" s="23" t="s">
        <v>58</v>
      </c>
      <c r="B38" s="17"/>
      <c r="C38" s="18">
        <v>3714285367</v>
      </c>
      <c r="D38" s="18">
        <v>3714285367</v>
      </c>
      <c r="E38" s="19">
        <v>3440974591</v>
      </c>
      <c r="F38" s="20">
        <v>3440974591</v>
      </c>
      <c r="G38" s="20">
        <v>3009838780</v>
      </c>
      <c r="H38" s="20">
        <v>3714275430</v>
      </c>
      <c r="I38" s="20">
        <v>3714275429</v>
      </c>
      <c r="J38" s="20">
        <v>3714275429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3714275429</v>
      </c>
      <c r="X38" s="20">
        <v>860243648</v>
      </c>
      <c r="Y38" s="20">
        <v>2854031781</v>
      </c>
      <c r="Z38" s="21">
        <v>331.77</v>
      </c>
      <c r="AA38" s="22">
        <v>3440974591</v>
      </c>
    </row>
    <row r="39" spans="1:27" ht="13.5">
      <c r="A39" s="27" t="s">
        <v>61</v>
      </c>
      <c r="B39" s="35"/>
      <c r="C39" s="29">
        <f aca="true" t="shared" si="4" ref="C39:Y39">SUM(C37:C38)</f>
        <v>14217384033</v>
      </c>
      <c r="D39" s="29">
        <f>SUM(D37:D38)</f>
        <v>14217384033</v>
      </c>
      <c r="E39" s="36">
        <f t="shared" si="4"/>
        <v>15518490578</v>
      </c>
      <c r="F39" s="37">
        <f t="shared" si="4"/>
        <v>15518490578</v>
      </c>
      <c r="G39" s="37">
        <f t="shared" si="4"/>
        <v>13670513661</v>
      </c>
      <c r="H39" s="37">
        <f t="shared" si="4"/>
        <v>14564931315</v>
      </c>
      <c r="I39" s="37">
        <f t="shared" si="4"/>
        <v>15084436621</v>
      </c>
      <c r="J39" s="37">
        <f t="shared" si="4"/>
        <v>15084436621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15084436621</v>
      </c>
      <c r="X39" s="37">
        <f t="shared" si="4"/>
        <v>3879622645</v>
      </c>
      <c r="Y39" s="37">
        <f t="shared" si="4"/>
        <v>11204813976</v>
      </c>
      <c r="Z39" s="38">
        <f>+IF(X39&lt;&gt;0,+(Y39/X39)*100,0)</f>
        <v>288.811954184271</v>
      </c>
      <c r="AA39" s="39">
        <f>SUM(AA37:AA38)</f>
        <v>15518490578</v>
      </c>
    </row>
    <row r="40" spans="1:27" ht="13.5">
      <c r="A40" s="27" t="s">
        <v>62</v>
      </c>
      <c r="B40" s="28"/>
      <c r="C40" s="29">
        <f aca="true" t="shared" si="5" ref="C40:Y40">+C34+C39</f>
        <v>23209286337</v>
      </c>
      <c r="D40" s="29">
        <f>+D34+D39</f>
        <v>23209286337</v>
      </c>
      <c r="E40" s="30">
        <f t="shared" si="5"/>
        <v>22384431625</v>
      </c>
      <c r="F40" s="31">
        <f t="shared" si="5"/>
        <v>22384431625</v>
      </c>
      <c r="G40" s="31">
        <f t="shared" si="5"/>
        <v>19874111750</v>
      </c>
      <c r="H40" s="31">
        <f t="shared" si="5"/>
        <v>19889958818</v>
      </c>
      <c r="I40" s="31">
        <f t="shared" si="5"/>
        <v>20292381892</v>
      </c>
      <c r="J40" s="31">
        <f t="shared" si="5"/>
        <v>20292381892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20292381892</v>
      </c>
      <c r="X40" s="31">
        <f t="shared" si="5"/>
        <v>5596107908</v>
      </c>
      <c r="Y40" s="31">
        <f t="shared" si="5"/>
        <v>14696273984</v>
      </c>
      <c r="Z40" s="32">
        <f>+IF(X40&lt;&gt;0,+(Y40/X40)*100,0)</f>
        <v>262.61598642497086</v>
      </c>
      <c r="AA40" s="33">
        <f>+AA34+AA39</f>
        <v>22384431625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18867506754</v>
      </c>
      <c r="D42" s="43">
        <f>+D25-D40</f>
        <v>18867506754</v>
      </c>
      <c r="E42" s="44">
        <f t="shared" si="6"/>
        <v>26407092076</v>
      </c>
      <c r="F42" s="45">
        <f t="shared" si="6"/>
        <v>26407092076</v>
      </c>
      <c r="G42" s="45">
        <f t="shared" si="6"/>
        <v>20293914398</v>
      </c>
      <c r="H42" s="45">
        <f t="shared" si="6"/>
        <v>21422217865</v>
      </c>
      <c r="I42" s="45">
        <f t="shared" si="6"/>
        <v>21304963508</v>
      </c>
      <c r="J42" s="45">
        <f t="shared" si="6"/>
        <v>21304963508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21304963508</v>
      </c>
      <c r="X42" s="45">
        <f t="shared" si="6"/>
        <v>6601773019</v>
      </c>
      <c r="Y42" s="45">
        <f t="shared" si="6"/>
        <v>14703190489</v>
      </c>
      <c r="Z42" s="46">
        <f>+IF(X42&lt;&gt;0,+(Y42/X42)*100,0)</f>
        <v>222.71578327040328</v>
      </c>
      <c r="AA42" s="47">
        <f>+AA25-AA40</f>
        <v>26407092076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18610498142</v>
      </c>
      <c r="D45" s="18">
        <v>18610498142</v>
      </c>
      <c r="E45" s="19">
        <v>26128802875</v>
      </c>
      <c r="F45" s="20">
        <v>26128802875</v>
      </c>
      <c r="G45" s="20">
        <v>20036905787</v>
      </c>
      <c r="H45" s="20">
        <v>21165209254</v>
      </c>
      <c r="I45" s="20">
        <v>21047954897</v>
      </c>
      <c r="J45" s="20">
        <v>21047954897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21047954897</v>
      </c>
      <c r="X45" s="20">
        <v>6532200719</v>
      </c>
      <c r="Y45" s="20">
        <v>14515754178</v>
      </c>
      <c r="Z45" s="48">
        <v>222.22</v>
      </c>
      <c r="AA45" s="22">
        <v>26128802875</v>
      </c>
    </row>
    <row r="46" spans="1:27" ht="13.5">
      <c r="A46" s="23" t="s">
        <v>67</v>
      </c>
      <c r="B46" s="17"/>
      <c r="C46" s="18">
        <v>257008612</v>
      </c>
      <c r="D46" s="18">
        <v>257008612</v>
      </c>
      <c r="E46" s="19">
        <v>273674348</v>
      </c>
      <c r="F46" s="20">
        <v>273674348</v>
      </c>
      <c r="G46" s="20">
        <v>257008611</v>
      </c>
      <c r="H46" s="20">
        <v>257008611</v>
      </c>
      <c r="I46" s="20">
        <v>257008611</v>
      </c>
      <c r="J46" s="20">
        <v>257008611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257008611</v>
      </c>
      <c r="X46" s="20">
        <v>68418587</v>
      </c>
      <c r="Y46" s="20">
        <v>188590024</v>
      </c>
      <c r="Z46" s="48">
        <v>275.64</v>
      </c>
      <c r="AA46" s="22">
        <v>273674348</v>
      </c>
    </row>
    <row r="47" spans="1:27" ht="13.5">
      <c r="A47" s="23" t="s">
        <v>68</v>
      </c>
      <c r="B47" s="17"/>
      <c r="C47" s="18"/>
      <c r="D47" s="18"/>
      <c r="E47" s="19">
        <v>4614853</v>
      </c>
      <c r="F47" s="20">
        <v>4614853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1153713</v>
      </c>
      <c r="Y47" s="20">
        <v>-1153713</v>
      </c>
      <c r="Z47" s="48">
        <v>-100</v>
      </c>
      <c r="AA47" s="22">
        <v>4614853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18867506754</v>
      </c>
      <c r="D48" s="51">
        <f>SUM(D45:D47)</f>
        <v>18867506754</v>
      </c>
      <c r="E48" s="52">
        <f t="shared" si="7"/>
        <v>26407092076</v>
      </c>
      <c r="F48" s="53">
        <f t="shared" si="7"/>
        <v>26407092076</v>
      </c>
      <c r="G48" s="53">
        <f t="shared" si="7"/>
        <v>20293914398</v>
      </c>
      <c r="H48" s="53">
        <f t="shared" si="7"/>
        <v>21422217865</v>
      </c>
      <c r="I48" s="53">
        <f t="shared" si="7"/>
        <v>21304963508</v>
      </c>
      <c r="J48" s="53">
        <f t="shared" si="7"/>
        <v>21304963508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21304963508</v>
      </c>
      <c r="X48" s="53">
        <f t="shared" si="7"/>
        <v>6601773019</v>
      </c>
      <c r="Y48" s="53">
        <f t="shared" si="7"/>
        <v>14703190489</v>
      </c>
      <c r="Z48" s="54">
        <f>+IF(X48&lt;&gt;0,+(Y48/X48)*100,0)</f>
        <v>222.71578327040328</v>
      </c>
      <c r="AA48" s="55">
        <f>SUM(AA45:AA47)</f>
        <v>26407092076</v>
      </c>
    </row>
    <row r="49" spans="1:27" ht="13.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10000000</v>
      </c>
      <c r="F6" s="20">
        <v>10000000</v>
      </c>
      <c r="G6" s="20">
        <v>86241223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2500000</v>
      </c>
      <c r="Y6" s="20">
        <v>-2500000</v>
      </c>
      <c r="Z6" s="21">
        <v>-100</v>
      </c>
      <c r="AA6" s="22">
        <v>10000000</v>
      </c>
    </row>
    <row r="7" spans="1:27" ht="13.5">
      <c r="A7" s="23" t="s">
        <v>34</v>
      </c>
      <c r="B7" s="17"/>
      <c r="C7" s="18"/>
      <c r="D7" s="18"/>
      <c r="E7" s="19">
        <v>81125101</v>
      </c>
      <c r="F7" s="20">
        <v>81125101</v>
      </c>
      <c r="G7" s="20">
        <v>108683312</v>
      </c>
      <c r="H7" s="20">
        <v>43707216</v>
      </c>
      <c r="I7" s="20">
        <v>144899720</v>
      </c>
      <c r="J7" s="20">
        <v>144899720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144899720</v>
      </c>
      <c r="X7" s="20">
        <v>20281275</v>
      </c>
      <c r="Y7" s="20">
        <v>124618445</v>
      </c>
      <c r="Z7" s="21">
        <v>614.45</v>
      </c>
      <c r="AA7" s="22">
        <v>81125101</v>
      </c>
    </row>
    <row r="8" spans="1:27" ht="13.5">
      <c r="A8" s="23" t="s">
        <v>35</v>
      </c>
      <c r="B8" s="17"/>
      <c r="C8" s="18"/>
      <c r="D8" s="18"/>
      <c r="E8" s="19">
        <v>453685276</v>
      </c>
      <c r="F8" s="20">
        <v>453685276</v>
      </c>
      <c r="G8" s="20">
        <v>960839972</v>
      </c>
      <c r="H8" s="20">
        <v>404245350</v>
      </c>
      <c r="I8" s="20">
        <v>579568986</v>
      </c>
      <c r="J8" s="20">
        <v>579568986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579568986</v>
      </c>
      <c r="X8" s="20">
        <v>113421319</v>
      </c>
      <c r="Y8" s="20">
        <v>466147667</v>
      </c>
      <c r="Z8" s="21">
        <v>410.99</v>
      </c>
      <c r="AA8" s="22">
        <v>453685276</v>
      </c>
    </row>
    <row r="9" spans="1:27" ht="13.5">
      <c r="A9" s="23" t="s">
        <v>36</v>
      </c>
      <c r="B9" s="17"/>
      <c r="C9" s="18"/>
      <c r="D9" s="18"/>
      <c r="E9" s="19">
        <v>200000000</v>
      </c>
      <c r="F9" s="20">
        <v>200000000</v>
      </c>
      <c r="G9" s="20">
        <v>178566849</v>
      </c>
      <c r="H9" s="20">
        <v>332797037</v>
      </c>
      <c r="I9" s="20">
        <v>315175389</v>
      </c>
      <c r="J9" s="20">
        <v>315175389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315175389</v>
      </c>
      <c r="X9" s="20">
        <v>50000000</v>
      </c>
      <c r="Y9" s="20">
        <v>265175389</v>
      </c>
      <c r="Z9" s="21">
        <v>530.35</v>
      </c>
      <c r="AA9" s="22">
        <v>200000000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30000000</v>
      </c>
      <c r="F11" s="20">
        <v>30000000</v>
      </c>
      <c r="G11" s="20">
        <v>29896094</v>
      </c>
      <c r="H11" s="20">
        <v>31977086</v>
      </c>
      <c r="I11" s="20">
        <v>28665102</v>
      </c>
      <c r="J11" s="20">
        <v>28665102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28665102</v>
      </c>
      <c r="X11" s="20">
        <v>7500000</v>
      </c>
      <c r="Y11" s="20">
        <v>21165102</v>
      </c>
      <c r="Z11" s="21">
        <v>282.2</v>
      </c>
      <c r="AA11" s="22">
        <v>30000000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774810377</v>
      </c>
      <c r="F12" s="31">
        <f t="shared" si="0"/>
        <v>774810377</v>
      </c>
      <c r="G12" s="31">
        <f t="shared" si="0"/>
        <v>1364227450</v>
      </c>
      <c r="H12" s="31">
        <f t="shared" si="0"/>
        <v>812726689</v>
      </c>
      <c r="I12" s="31">
        <f t="shared" si="0"/>
        <v>1068309197</v>
      </c>
      <c r="J12" s="31">
        <f t="shared" si="0"/>
        <v>1068309197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1068309197</v>
      </c>
      <c r="X12" s="31">
        <f t="shared" si="0"/>
        <v>193702594</v>
      </c>
      <c r="Y12" s="31">
        <f t="shared" si="0"/>
        <v>874606603</v>
      </c>
      <c r="Z12" s="32">
        <f>+IF(X12&lt;&gt;0,+(Y12/X12)*100,0)</f>
        <v>451.520335860861</v>
      </c>
      <c r="AA12" s="33">
        <f>SUM(AA6:AA11)</f>
        <v>774810377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16297</v>
      </c>
      <c r="H16" s="24">
        <v>16279</v>
      </c>
      <c r="I16" s="24">
        <v>16279</v>
      </c>
      <c r="J16" s="20">
        <v>16279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16279</v>
      </c>
      <c r="X16" s="20"/>
      <c r="Y16" s="24">
        <v>16279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1373409256</v>
      </c>
      <c r="F17" s="20">
        <v>1373409256</v>
      </c>
      <c r="G17" s="20">
        <v>1373409256</v>
      </c>
      <c r="H17" s="20">
        <v>1402059070</v>
      </c>
      <c r="I17" s="20">
        <v>1402059070</v>
      </c>
      <c r="J17" s="20">
        <v>1402059070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1402059070</v>
      </c>
      <c r="X17" s="20">
        <v>343352314</v>
      </c>
      <c r="Y17" s="20">
        <v>1058706756</v>
      </c>
      <c r="Z17" s="21">
        <v>308.34</v>
      </c>
      <c r="AA17" s="22">
        <v>1373409256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10741390923</v>
      </c>
      <c r="F19" s="20">
        <v>10741390923</v>
      </c>
      <c r="G19" s="20">
        <v>10304583776</v>
      </c>
      <c r="H19" s="20">
        <v>9866917968</v>
      </c>
      <c r="I19" s="20">
        <v>9878739994</v>
      </c>
      <c r="J19" s="20">
        <v>9878739994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9878739994</v>
      </c>
      <c r="X19" s="20">
        <v>2685347731</v>
      </c>
      <c r="Y19" s="20">
        <v>7193392263</v>
      </c>
      <c r="Z19" s="21">
        <v>267.88</v>
      </c>
      <c r="AA19" s="22">
        <v>10741390923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19555059</v>
      </c>
      <c r="F22" s="20">
        <v>19555059</v>
      </c>
      <c r="G22" s="20">
        <v>19555059</v>
      </c>
      <c r="H22" s="20">
        <v>17961106</v>
      </c>
      <c r="I22" s="20">
        <v>17961106</v>
      </c>
      <c r="J22" s="20">
        <v>17961106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17961106</v>
      </c>
      <c r="X22" s="20">
        <v>4888765</v>
      </c>
      <c r="Y22" s="20">
        <v>13072341</v>
      </c>
      <c r="Z22" s="21">
        <v>267.4</v>
      </c>
      <c r="AA22" s="22">
        <v>19555059</v>
      </c>
    </row>
    <row r="23" spans="1:27" ht="13.5">
      <c r="A23" s="23" t="s">
        <v>49</v>
      </c>
      <c r="B23" s="17"/>
      <c r="C23" s="18"/>
      <c r="D23" s="18"/>
      <c r="E23" s="19">
        <v>108228</v>
      </c>
      <c r="F23" s="20">
        <v>108228</v>
      </c>
      <c r="G23" s="24">
        <v>90316</v>
      </c>
      <c r="H23" s="24">
        <v>90316</v>
      </c>
      <c r="I23" s="24">
        <v>90316</v>
      </c>
      <c r="J23" s="20">
        <v>90316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90316</v>
      </c>
      <c r="X23" s="20">
        <v>27057</v>
      </c>
      <c r="Y23" s="24">
        <v>63259</v>
      </c>
      <c r="Z23" s="25">
        <v>233.8</v>
      </c>
      <c r="AA23" s="26">
        <v>108228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12134463466</v>
      </c>
      <c r="F24" s="37">
        <f t="shared" si="1"/>
        <v>12134463466</v>
      </c>
      <c r="G24" s="37">
        <f t="shared" si="1"/>
        <v>11697654704</v>
      </c>
      <c r="H24" s="37">
        <f t="shared" si="1"/>
        <v>11287044739</v>
      </c>
      <c r="I24" s="37">
        <f t="shared" si="1"/>
        <v>11298866765</v>
      </c>
      <c r="J24" s="37">
        <f t="shared" si="1"/>
        <v>11298866765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11298866765</v>
      </c>
      <c r="X24" s="37">
        <f t="shared" si="1"/>
        <v>3033615867</v>
      </c>
      <c r="Y24" s="37">
        <f t="shared" si="1"/>
        <v>8265250898</v>
      </c>
      <c r="Z24" s="38">
        <f>+IF(X24&lt;&gt;0,+(Y24/X24)*100,0)</f>
        <v>272.45542152881944</v>
      </c>
      <c r="AA24" s="39">
        <f>SUM(AA15:AA23)</f>
        <v>12134463466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12909273843</v>
      </c>
      <c r="F25" s="31">
        <f t="shared" si="2"/>
        <v>12909273843</v>
      </c>
      <c r="G25" s="31">
        <f t="shared" si="2"/>
        <v>13061882154</v>
      </c>
      <c r="H25" s="31">
        <f t="shared" si="2"/>
        <v>12099771428</v>
      </c>
      <c r="I25" s="31">
        <f t="shared" si="2"/>
        <v>12367175962</v>
      </c>
      <c r="J25" s="31">
        <f t="shared" si="2"/>
        <v>12367175962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12367175962</v>
      </c>
      <c r="X25" s="31">
        <f t="shared" si="2"/>
        <v>3227318461</v>
      </c>
      <c r="Y25" s="31">
        <f t="shared" si="2"/>
        <v>9139857501</v>
      </c>
      <c r="Z25" s="32">
        <f>+IF(X25&lt;&gt;0,+(Y25/X25)*100,0)</f>
        <v>283.20283887224355</v>
      </c>
      <c r="AA25" s="33">
        <f>+AA12+AA24</f>
        <v>12909273843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80090</v>
      </c>
      <c r="I29" s="20">
        <v>106</v>
      </c>
      <c r="J29" s="20">
        <v>106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106</v>
      </c>
      <c r="X29" s="20"/>
      <c r="Y29" s="20">
        <v>106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2688755</v>
      </c>
      <c r="F30" s="20">
        <v>2688755</v>
      </c>
      <c r="G30" s="20">
        <v>4268305</v>
      </c>
      <c r="H30" s="20">
        <v>4268330</v>
      </c>
      <c r="I30" s="20">
        <v>984662</v>
      </c>
      <c r="J30" s="20">
        <v>984662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984662</v>
      </c>
      <c r="X30" s="20">
        <v>672189</v>
      </c>
      <c r="Y30" s="20">
        <v>312473</v>
      </c>
      <c r="Z30" s="21">
        <v>46.49</v>
      </c>
      <c r="AA30" s="22">
        <v>2688755</v>
      </c>
    </row>
    <row r="31" spans="1:27" ht="13.5">
      <c r="A31" s="23" t="s">
        <v>56</v>
      </c>
      <c r="B31" s="17"/>
      <c r="C31" s="18"/>
      <c r="D31" s="18"/>
      <c r="E31" s="19">
        <v>36845870</v>
      </c>
      <c r="F31" s="20">
        <v>36845870</v>
      </c>
      <c r="G31" s="20">
        <v>44974839</v>
      </c>
      <c r="H31" s="20">
        <v>45480525</v>
      </c>
      <c r="I31" s="20">
        <v>45656169</v>
      </c>
      <c r="J31" s="20">
        <v>45656169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45656169</v>
      </c>
      <c r="X31" s="20">
        <v>9211468</v>
      </c>
      <c r="Y31" s="20">
        <v>36444701</v>
      </c>
      <c r="Z31" s="21">
        <v>395.64</v>
      </c>
      <c r="AA31" s="22">
        <v>36845870</v>
      </c>
    </row>
    <row r="32" spans="1:27" ht="13.5">
      <c r="A32" s="23" t="s">
        <v>57</v>
      </c>
      <c r="B32" s="17"/>
      <c r="C32" s="18"/>
      <c r="D32" s="18"/>
      <c r="E32" s="19">
        <v>465025677</v>
      </c>
      <c r="F32" s="20">
        <v>465025677</v>
      </c>
      <c r="G32" s="20">
        <v>509297591</v>
      </c>
      <c r="H32" s="20">
        <v>896263147</v>
      </c>
      <c r="I32" s="20">
        <v>942895676</v>
      </c>
      <c r="J32" s="20">
        <v>942895676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942895676</v>
      </c>
      <c r="X32" s="20">
        <v>116256419</v>
      </c>
      <c r="Y32" s="20">
        <v>826639257</v>
      </c>
      <c r="Z32" s="21">
        <v>711.05</v>
      </c>
      <c r="AA32" s="22">
        <v>465025677</v>
      </c>
    </row>
    <row r="33" spans="1:27" ht="13.5">
      <c r="A33" s="23" t="s">
        <v>58</v>
      </c>
      <c r="B33" s="17"/>
      <c r="C33" s="18"/>
      <c r="D33" s="18"/>
      <c r="E33" s="19">
        <v>27584103</v>
      </c>
      <c r="F33" s="20">
        <v>27584103</v>
      </c>
      <c r="G33" s="20">
        <v>27584103</v>
      </c>
      <c r="H33" s="20">
        <v>44955346</v>
      </c>
      <c r="I33" s="20">
        <v>44955346</v>
      </c>
      <c r="J33" s="20">
        <v>44955346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44955346</v>
      </c>
      <c r="X33" s="20">
        <v>6896026</v>
      </c>
      <c r="Y33" s="20">
        <v>38059320</v>
      </c>
      <c r="Z33" s="21">
        <v>551.9</v>
      </c>
      <c r="AA33" s="22">
        <v>27584103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532144405</v>
      </c>
      <c r="F34" s="31">
        <f t="shared" si="3"/>
        <v>532144405</v>
      </c>
      <c r="G34" s="31">
        <f t="shared" si="3"/>
        <v>586124838</v>
      </c>
      <c r="H34" s="31">
        <f t="shared" si="3"/>
        <v>991047438</v>
      </c>
      <c r="I34" s="31">
        <f t="shared" si="3"/>
        <v>1034491959</v>
      </c>
      <c r="J34" s="31">
        <f t="shared" si="3"/>
        <v>1034491959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1034491959</v>
      </c>
      <c r="X34" s="31">
        <f t="shared" si="3"/>
        <v>133036102</v>
      </c>
      <c r="Y34" s="31">
        <f t="shared" si="3"/>
        <v>901455857</v>
      </c>
      <c r="Z34" s="32">
        <f>+IF(X34&lt;&gt;0,+(Y34/X34)*100,0)</f>
        <v>677.6024277981326</v>
      </c>
      <c r="AA34" s="33">
        <f>SUM(AA29:AA33)</f>
        <v>532144405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16799857</v>
      </c>
      <c r="F37" s="20">
        <v>16799857</v>
      </c>
      <c r="G37" s="20">
        <v>11625599</v>
      </c>
      <c r="H37" s="20">
        <v>11625599</v>
      </c>
      <c r="I37" s="20">
        <v>11625599</v>
      </c>
      <c r="J37" s="20">
        <v>11625599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11625599</v>
      </c>
      <c r="X37" s="20">
        <v>4199964</v>
      </c>
      <c r="Y37" s="20">
        <v>7425635</v>
      </c>
      <c r="Z37" s="21">
        <v>176.8</v>
      </c>
      <c r="AA37" s="22">
        <v>16799857</v>
      </c>
    </row>
    <row r="38" spans="1:27" ht="13.5">
      <c r="A38" s="23" t="s">
        <v>58</v>
      </c>
      <c r="B38" s="17"/>
      <c r="C38" s="18"/>
      <c r="D38" s="18"/>
      <c r="E38" s="19">
        <v>448769569</v>
      </c>
      <c r="F38" s="20">
        <v>448769569</v>
      </c>
      <c r="G38" s="20">
        <v>381953549</v>
      </c>
      <c r="H38" s="20">
        <v>411359853</v>
      </c>
      <c r="I38" s="20">
        <v>411359853</v>
      </c>
      <c r="J38" s="20">
        <v>411359853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411359853</v>
      </c>
      <c r="X38" s="20">
        <v>112192392</v>
      </c>
      <c r="Y38" s="20">
        <v>299167461</v>
      </c>
      <c r="Z38" s="21">
        <v>266.66</v>
      </c>
      <c r="AA38" s="22">
        <v>448769569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465569426</v>
      </c>
      <c r="F39" s="37">
        <f t="shared" si="4"/>
        <v>465569426</v>
      </c>
      <c r="G39" s="37">
        <f t="shared" si="4"/>
        <v>393579148</v>
      </c>
      <c r="H39" s="37">
        <f t="shared" si="4"/>
        <v>422985452</v>
      </c>
      <c r="I39" s="37">
        <f t="shared" si="4"/>
        <v>422985452</v>
      </c>
      <c r="J39" s="37">
        <f t="shared" si="4"/>
        <v>422985452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422985452</v>
      </c>
      <c r="X39" s="37">
        <f t="shared" si="4"/>
        <v>116392356</v>
      </c>
      <c r="Y39" s="37">
        <f t="shared" si="4"/>
        <v>306593096</v>
      </c>
      <c r="Z39" s="38">
        <f>+IF(X39&lt;&gt;0,+(Y39/X39)*100,0)</f>
        <v>263.413428971229</v>
      </c>
      <c r="AA39" s="39">
        <f>SUM(AA37:AA38)</f>
        <v>465569426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997713831</v>
      </c>
      <c r="F40" s="31">
        <f t="shared" si="5"/>
        <v>997713831</v>
      </c>
      <c r="G40" s="31">
        <f t="shared" si="5"/>
        <v>979703986</v>
      </c>
      <c r="H40" s="31">
        <f t="shared" si="5"/>
        <v>1414032890</v>
      </c>
      <c r="I40" s="31">
        <f t="shared" si="5"/>
        <v>1457477411</v>
      </c>
      <c r="J40" s="31">
        <f t="shared" si="5"/>
        <v>1457477411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1457477411</v>
      </c>
      <c r="X40" s="31">
        <f t="shared" si="5"/>
        <v>249428458</v>
      </c>
      <c r="Y40" s="31">
        <f t="shared" si="5"/>
        <v>1208048953</v>
      </c>
      <c r="Z40" s="32">
        <f>+IF(X40&lt;&gt;0,+(Y40/X40)*100,0)</f>
        <v>484.3268337087663</v>
      </c>
      <c r="AA40" s="33">
        <f>+AA34+AA39</f>
        <v>997713831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11911560012</v>
      </c>
      <c r="F42" s="45">
        <f t="shared" si="6"/>
        <v>11911560012</v>
      </c>
      <c r="G42" s="45">
        <f t="shared" si="6"/>
        <v>12082178168</v>
      </c>
      <c r="H42" s="45">
        <f t="shared" si="6"/>
        <v>10685738538</v>
      </c>
      <c r="I42" s="45">
        <f t="shared" si="6"/>
        <v>10909698551</v>
      </c>
      <c r="J42" s="45">
        <f t="shared" si="6"/>
        <v>10909698551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10909698551</v>
      </c>
      <c r="X42" s="45">
        <f t="shared" si="6"/>
        <v>2977890003</v>
      </c>
      <c r="Y42" s="45">
        <f t="shared" si="6"/>
        <v>7931808548</v>
      </c>
      <c r="Z42" s="46">
        <f>+IF(X42&lt;&gt;0,+(Y42/X42)*100,0)</f>
        <v>266.35666663339816</v>
      </c>
      <c r="AA42" s="47">
        <f>+AA25-AA40</f>
        <v>11911560012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11884523175</v>
      </c>
      <c r="F45" s="20">
        <v>11884523175</v>
      </c>
      <c r="G45" s="20">
        <v>12056599326</v>
      </c>
      <c r="H45" s="20">
        <v>10661518069</v>
      </c>
      <c r="I45" s="20">
        <v>10885478082</v>
      </c>
      <c r="J45" s="20">
        <v>10885478082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10885478082</v>
      </c>
      <c r="X45" s="20">
        <v>2971130794</v>
      </c>
      <c r="Y45" s="20">
        <v>7914347288</v>
      </c>
      <c r="Z45" s="48">
        <v>266.37</v>
      </c>
      <c r="AA45" s="22">
        <v>11884523175</v>
      </c>
    </row>
    <row r="46" spans="1:27" ht="13.5">
      <c r="A46" s="23" t="s">
        <v>67</v>
      </c>
      <c r="B46" s="17"/>
      <c r="C46" s="18"/>
      <c r="D46" s="18"/>
      <c r="E46" s="19">
        <v>27036837</v>
      </c>
      <c r="F46" s="20">
        <v>27036837</v>
      </c>
      <c r="G46" s="20">
        <v>25578843</v>
      </c>
      <c r="H46" s="20">
        <v>24220469</v>
      </c>
      <c r="I46" s="20">
        <v>24220469</v>
      </c>
      <c r="J46" s="20">
        <v>24220469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24220469</v>
      </c>
      <c r="X46" s="20">
        <v>6759209</v>
      </c>
      <c r="Y46" s="20">
        <v>17461260</v>
      </c>
      <c r="Z46" s="48">
        <v>258.33</v>
      </c>
      <c r="AA46" s="22">
        <v>27036837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11911560012</v>
      </c>
      <c r="F48" s="53">
        <f t="shared" si="7"/>
        <v>11911560012</v>
      </c>
      <c r="G48" s="53">
        <f t="shared" si="7"/>
        <v>12082178169</v>
      </c>
      <c r="H48" s="53">
        <f t="shared" si="7"/>
        <v>10685738538</v>
      </c>
      <c r="I48" s="53">
        <f t="shared" si="7"/>
        <v>10909698551</v>
      </c>
      <c r="J48" s="53">
        <f t="shared" si="7"/>
        <v>10909698551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10909698551</v>
      </c>
      <c r="X48" s="53">
        <f t="shared" si="7"/>
        <v>2977890003</v>
      </c>
      <c r="Y48" s="53">
        <f t="shared" si="7"/>
        <v>7931808548</v>
      </c>
      <c r="Z48" s="54">
        <f>+IF(X48&lt;&gt;0,+(Y48/X48)*100,0)</f>
        <v>266.35666663339816</v>
      </c>
      <c r="AA48" s="55">
        <f>SUM(AA45:AA47)</f>
        <v>11911560012</v>
      </c>
    </row>
    <row r="49" spans="1:27" ht="13.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44717945</v>
      </c>
      <c r="F6" s="20">
        <v>44717945</v>
      </c>
      <c r="G6" s="20">
        <v>103189894</v>
      </c>
      <c r="H6" s="20">
        <v>129876665</v>
      </c>
      <c r="I6" s="20">
        <v>121458136</v>
      </c>
      <c r="J6" s="20">
        <v>121458136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121458136</v>
      </c>
      <c r="X6" s="20">
        <v>11179486</v>
      </c>
      <c r="Y6" s="20">
        <v>110278650</v>
      </c>
      <c r="Z6" s="21">
        <v>986.44</v>
      </c>
      <c r="AA6" s="22">
        <v>44717945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165967996</v>
      </c>
      <c r="F8" s="20">
        <v>165967996</v>
      </c>
      <c r="G8" s="20">
        <v>111216848</v>
      </c>
      <c r="H8" s="20">
        <v>97615099</v>
      </c>
      <c r="I8" s="20">
        <v>93597301</v>
      </c>
      <c r="J8" s="20">
        <v>93597301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93597301</v>
      </c>
      <c r="X8" s="20">
        <v>41491999</v>
      </c>
      <c r="Y8" s="20">
        <v>52105302</v>
      </c>
      <c r="Z8" s="21">
        <v>125.58</v>
      </c>
      <c r="AA8" s="22">
        <v>165967996</v>
      </c>
    </row>
    <row r="9" spans="1:27" ht="13.5">
      <c r="A9" s="23" t="s">
        <v>36</v>
      </c>
      <c r="B9" s="17"/>
      <c r="C9" s="18"/>
      <c r="D9" s="18"/>
      <c r="E9" s="19">
        <v>17496120</v>
      </c>
      <c r="F9" s="20">
        <v>17496120</v>
      </c>
      <c r="G9" s="20">
        <v>17646911</v>
      </c>
      <c r="H9" s="20">
        <v>17678459</v>
      </c>
      <c r="I9" s="20">
        <v>15335427</v>
      </c>
      <c r="J9" s="20">
        <v>15335427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15335427</v>
      </c>
      <c r="X9" s="20">
        <v>4374030</v>
      </c>
      <c r="Y9" s="20">
        <v>10961397</v>
      </c>
      <c r="Z9" s="21">
        <v>250.6</v>
      </c>
      <c r="AA9" s="22">
        <v>17496120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8440421</v>
      </c>
      <c r="F11" s="20">
        <v>8440421</v>
      </c>
      <c r="G11" s="20">
        <v>10040333</v>
      </c>
      <c r="H11" s="20">
        <v>9522365</v>
      </c>
      <c r="I11" s="20">
        <v>9177552</v>
      </c>
      <c r="J11" s="20">
        <v>9177552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9177552</v>
      </c>
      <c r="X11" s="20">
        <v>2110105</v>
      </c>
      <c r="Y11" s="20">
        <v>7067447</v>
      </c>
      <c r="Z11" s="21">
        <v>334.93</v>
      </c>
      <c r="AA11" s="22">
        <v>8440421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236622482</v>
      </c>
      <c r="F12" s="31">
        <f t="shared" si="0"/>
        <v>236622482</v>
      </c>
      <c r="G12" s="31">
        <f t="shared" si="0"/>
        <v>242093986</v>
      </c>
      <c r="H12" s="31">
        <f t="shared" si="0"/>
        <v>254692588</v>
      </c>
      <c r="I12" s="31">
        <f t="shared" si="0"/>
        <v>239568416</v>
      </c>
      <c r="J12" s="31">
        <f t="shared" si="0"/>
        <v>239568416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239568416</v>
      </c>
      <c r="X12" s="31">
        <f t="shared" si="0"/>
        <v>59155620</v>
      </c>
      <c r="Y12" s="31">
        <f t="shared" si="0"/>
        <v>180412796</v>
      </c>
      <c r="Z12" s="32">
        <f>+IF(X12&lt;&gt;0,+(Y12/X12)*100,0)</f>
        <v>304.97997654322614</v>
      </c>
      <c r="AA12" s="33">
        <f>SUM(AA6:AA11)</f>
        <v>236622482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46929999</v>
      </c>
      <c r="F17" s="20">
        <v>46929999</v>
      </c>
      <c r="G17" s="20">
        <v>46939940</v>
      </c>
      <c r="H17" s="20">
        <v>46565940</v>
      </c>
      <c r="I17" s="20">
        <v>46565940</v>
      </c>
      <c r="J17" s="20">
        <v>46565940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46565940</v>
      </c>
      <c r="X17" s="20">
        <v>11732500</v>
      </c>
      <c r="Y17" s="20">
        <v>34833440</v>
      </c>
      <c r="Z17" s="21">
        <v>296.9</v>
      </c>
      <c r="AA17" s="22">
        <v>46929999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1925222094</v>
      </c>
      <c r="F19" s="20">
        <v>1925222094</v>
      </c>
      <c r="G19" s="20">
        <v>2013559645</v>
      </c>
      <c r="H19" s="20">
        <v>1993045380</v>
      </c>
      <c r="I19" s="20">
        <v>1993487815</v>
      </c>
      <c r="J19" s="20">
        <v>1993487815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1993487815</v>
      </c>
      <c r="X19" s="20">
        <v>481305524</v>
      </c>
      <c r="Y19" s="20">
        <v>1512182291</v>
      </c>
      <c r="Z19" s="21">
        <v>314.18</v>
      </c>
      <c r="AA19" s="22">
        <v>1925222094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496941</v>
      </c>
      <c r="F22" s="20">
        <v>496941</v>
      </c>
      <c r="G22" s="20">
        <v>1695446</v>
      </c>
      <c r="H22" s="20">
        <v>1695446</v>
      </c>
      <c r="I22" s="20">
        <v>1695447</v>
      </c>
      <c r="J22" s="20">
        <v>1695447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1695447</v>
      </c>
      <c r="X22" s="20">
        <v>124235</v>
      </c>
      <c r="Y22" s="20">
        <v>1571212</v>
      </c>
      <c r="Z22" s="21">
        <v>1264.71</v>
      </c>
      <c r="AA22" s="22">
        <v>496941</v>
      </c>
    </row>
    <row r="23" spans="1:27" ht="13.5">
      <c r="A23" s="23" t="s">
        <v>49</v>
      </c>
      <c r="B23" s="17"/>
      <c r="C23" s="18"/>
      <c r="D23" s="18"/>
      <c r="E23" s="19">
        <v>18701</v>
      </c>
      <c r="F23" s="20">
        <v>18701</v>
      </c>
      <c r="G23" s="24">
        <v>18701</v>
      </c>
      <c r="H23" s="24">
        <v>18701</v>
      </c>
      <c r="I23" s="24">
        <v>18701</v>
      </c>
      <c r="J23" s="20">
        <v>18701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18701</v>
      </c>
      <c r="X23" s="20">
        <v>4675</v>
      </c>
      <c r="Y23" s="24">
        <v>14026</v>
      </c>
      <c r="Z23" s="25">
        <v>300.02</v>
      </c>
      <c r="AA23" s="26">
        <v>18701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1972667735</v>
      </c>
      <c r="F24" s="37">
        <f t="shared" si="1"/>
        <v>1972667735</v>
      </c>
      <c r="G24" s="37">
        <f t="shared" si="1"/>
        <v>2062213732</v>
      </c>
      <c r="H24" s="37">
        <f t="shared" si="1"/>
        <v>2041325467</v>
      </c>
      <c r="I24" s="37">
        <f t="shared" si="1"/>
        <v>2041767903</v>
      </c>
      <c r="J24" s="37">
        <f t="shared" si="1"/>
        <v>2041767903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2041767903</v>
      </c>
      <c r="X24" s="37">
        <f t="shared" si="1"/>
        <v>493166934</v>
      </c>
      <c r="Y24" s="37">
        <f t="shared" si="1"/>
        <v>1548600969</v>
      </c>
      <c r="Z24" s="38">
        <f>+IF(X24&lt;&gt;0,+(Y24/X24)*100,0)</f>
        <v>314.011516635866</v>
      </c>
      <c r="AA24" s="39">
        <f>SUM(AA15:AA23)</f>
        <v>1972667735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2209290217</v>
      </c>
      <c r="F25" s="31">
        <f t="shared" si="2"/>
        <v>2209290217</v>
      </c>
      <c r="G25" s="31">
        <f t="shared" si="2"/>
        <v>2304307718</v>
      </c>
      <c r="H25" s="31">
        <f t="shared" si="2"/>
        <v>2296018055</v>
      </c>
      <c r="I25" s="31">
        <f t="shared" si="2"/>
        <v>2281336319</v>
      </c>
      <c r="J25" s="31">
        <f t="shared" si="2"/>
        <v>2281336319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2281336319</v>
      </c>
      <c r="X25" s="31">
        <f t="shared" si="2"/>
        <v>552322554</v>
      </c>
      <c r="Y25" s="31">
        <f t="shared" si="2"/>
        <v>1729013765</v>
      </c>
      <c r="Z25" s="32">
        <f>+IF(X25&lt;&gt;0,+(Y25/X25)*100,0)</f>
        <v>313.0442080407964</v>
      </c>
      <c r="AA25" s="33">
        <f>+AA12+AA24</f>
        <v>2209290217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23977844</v>
      </c>
      <c r="F30" s="20">
        <v>23977844</v>
      </c>
      <c r="G30" s="20">
        <v>21978759</v>
      </c>
      <c r="H30" s="20">
        <v>23797230</v>
      </c>
      <c r="I30" s="20">
        <v>21996157</v>
      </c>
      <c r="J30" s="20">
        <v>21996157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21996157</v>
      </c>
      <c r="X30" s="20">
        <v>5994461</v>
      </c>
      <c r="Y30" s="20">
        <v>16001696</v>
      </c>
      <c r="Z30" s="21">
        <v>266.94</v>
      </c>
      <c r="AA30" s="22">
        <v>23977844</v>
      </c>
    </row>
    <row r="31" spans="1:27" ht="13.5">
      <c r="A31" s="23" t="s">
        <v>56</v>
      </c>
      <c r="B31" s="17"/>
      <c r="C31" s="18"/>
      <c r="D31" s="18"/>
      <c r="E31" s="19">
        <v>13483009</v>
      </c>
      <c r="F31" s="20">
        <v>13483009</v>
      </c>
      <c r="G31" s="20">
        <v>13893991</v>
      </c>
      <c r="H31" s="20">
        <v>13981148</v>
      </c>
      <c r="I31" s="20">
        <v>14043292</v>
      </c>
      <c r="J31" s="20">
        <v>14043292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14043292</v>
      </c>
      <c r="X31" s="20">
        <v>3370752</v>
      </c>
      <c r="Y31" s="20">
        <v>10672540</v>
      </c>
      <c r="Z31" s="21">
        <v>316.62</v>
      </c>
      <c r="AA31" s="22">
        <v>13483009</v>
      </c>
    </row>
    <row r="32" spans="1:27" ht="13.5">
      <c r="A32" s="23" t="s">
        <v>57</v>
      </c>
      <c r="B32" s="17"/>
      <c r="C32" s="18"/>
      <c r="D32" s="18"/>
      <c r="E32" s="19">
        <v>116318391</v>
      </c>
      <c r="F32" s="20">
        <v>116318391</v>
      </c>
      <c r="G32" s="20">
        <v>45910982</v>
      </c>
      <c r="H32" s="20">
        <v>55929562</v>
      </c>
      <c r="I32" s="20">
        <v>78285040</v>
      </c>
      <c r="J32" s="20">
        <v>78285040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78285040</v>
      </c>
      <c r="X32" s="20">
        <v>29079598</v>
      </c>
      <c r="Y32" s="20">
        <v>49205442</v>
      </c>
      <c r="Z32" s="21">
        <v>169.21</v>
      </c>
      <c r="AA32" s="22">
        <v>116318391</v>
      </c>
    </row>
    <row r="33" spans="1:27" ht="13.5">
      <c r="A33" s="23" t="s">
        <v>58</v>
      </c>
      <c r="B33" s="17"/>
      <c r="C33" s="18"/>
      <c r="D33" s="18"/>
      <c r="E33" s="19">
        <v>511368</v>
      </c>
      <c r="F33" s="20">
        <v>511368</v>
      </c>
      <c r="G33" s="20">
        <v>2715520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127842</v>
      </c>
      <c r="Y33" s="20">
        <v>-127842</v>
      </c>
      <c r="Z33" s="21">
        <v>-100</v>
      </c>
      <c r="AA33" s="22">
        <v>511368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154290612</v>
      </c>
      <c r="F34" s="31">
        <f t="shared" si="3"/>
        <v>154290612</v>
      </c>
      <c r="G34" s="31">
        <f t="shared" si="3"/>
        <v>84499252</v>
      </c>
      <c r="H34" s="31">
        <f t="shared" si="3"/>
        <v>93707940</v>
      </c>
      <c r="I34" s="31">
        <f t="shared" si="3"/>
        <v>114324489</v>
      </c>
      <c r="J34" s="31">
        <f t="shared" si="3"/>
        <v>114324489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114324489</v>
      </c>
      <c r="X34" s="31">
        <f t="shared" si="3"/>
        <v>38572653</v>
      </c>
      <c r="Y34" s="31">
        <f t="shared" si="3"/>
        <v>75751836</v>
      </c>
      <c r="Z34" s="32">
        <f>+IF(X34&lt;&gt;0,+(Y34/X34)*100,0)</f>
        <v>196.38741467951402</v>
      </c>
      <c r="AA34" s="33">
        <f>SUM(AA29:AA33)</f>
        <v>154290612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134972935</v>
      </c>
      <c r="F37" s="20">
        <v>134972935</v>
      </c>
      <c r="G37" s="20">
        <v>151337380</v>
      </c>
      <c r="H37" s="20">
        <v>144491246</v>
      </c>
      <c r="I37" s="20">
        <v>143450787</v>
      </c>
      <c r="J37" s="20">
        <v>143450787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143450787</v>
      </c>
      <c r="X37" s="20">
        <v>33743234</v>
      </c>
      <c r="Y37" s="20">
        <v>109707553</v>
      </c>
      <c r="Z37" s="21">
        <v>325.12</v>
      </c>
      <c r="AA37" s="22">
        <v>134972935</v>
      </c>
    </row>
    <row r="38" spans="1:27" ht="13.5">
      <c r="A38" s="23" t="s">
        <v>58</v>
      </c>
      <c r="B38" s="17"/>
      <c r="C38" s="18"/>
      <c r="D38" s="18"/>
      <c r="E38" s="19">
        <v>49956184</v>
      </c>
      <c r="F38" s="20">
        <v>49956184</v>
      </c>
      <c r="G38" s="20">
        <v>31430640</v>
      </c>
      <c r="H38" s="20">
        <v>46212716</v>
      </c>
      <c r="I38" s="20">
        <v>45718799</v>
      </c>
      <c r="J38" s="20">
        <v>45718799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45718799</v>
      </c>
      <c r="X38" s="20">
        <v>12489046</v>
      </c>
      <c r="Y38" s="20">
        <v>33229753</v>
      </c>
      <c r="Z38" s="21">
        <v>266.07</v>
      </c>
      <c r="AA38" s="22">
        <v>49956184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184929119</v>
      </c>
      <c r="F39" s="37">
        <f t="shared" si="4"/>
        <v>184929119</v>
      </c>
      <c r="G39" s="37">
        <f t="shared" si="4"/>
        <v>182768020</v>
      </c>
      <c r="H39" s="37">
        <f t="shared" si="4"/>
        <v>190703962</v>
      </c>
      <c r="I39" s="37">
        <f t="shared" si="4"/>
        <v>189169586</v>
      </c>
      <c r="J39" s="37">
        <f t="shared" si="4"/>
        <v>189169586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189169586</v>
      </c>
      <c r="X39" s="37">
        <f t="shared" si="4"/>
        <v>46232280</v>
      </c>
      <c r="Y39" s="37">
        <f t="shared" si="4"/>
        <v>142937306</v>
      </c>
      <c r="Z39" s="38">
        <f>+IF(X39&lt;&gt;0,+(Y39/X39)*100,0)</f>
        <v>309.1720892848028</v>
      </c>
      <c r="AA39" s="39">
        <f>SUM(AA37:AA38)</f>
        <v>184929119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339219731</v>
      </c>
      <c r="F40" s="31">
        <f t="shared" si="5"/>
        <v>339219731</v>
      </c>
      <c r="G40" s="31">
        <f t="shared" si="5"/>
        <v>267267272</v>
      </c>
      <c r="H40" s="31">
        <f t="shared" si="5"/>
        <v>284411902</v>
      </c>
      <c r="I40" s="31">
        <f t="shared" si="5"/>
        <v>303494075</v>
      </c>
      <c r="J40" s="31">
        <f t="shared" si="5"/>
        <v>303494075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303494075</v>
      </c>
      <c r="X40" s="31">
        <f t="shared" si="5"/>
        <v>84804933</v>
      </c>
      <c r="Y40" s="31">
        <f t="shared" si="5"/>
        <v>218689142</v>
      </c>
      <c r="Z40" s="32">
        <f>+IF(X40&lt;&gt;0,+(Y40/X40)*100,0)</f>
        <v>257.87313811096345</v>
      </c>
      <c r="AA40" s="33">
        <f>+AA34+AA39</f>
        <v>339219731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1870070486</v>
      </c>
      <c r="F42" s="45">
        <f t="shared" si="6"/>
        <v>1870070486</v>
      </c>
      <c r="G42" s="45">
        <f t="shared" si="6"/>
        <v>2037040446</v>
      </c>
      <c r="H42" s="45">
        <f t="shared" si="6"/>
        <v>2011606153</v>
      </c>
      <c r="I42" s="45">
        <f t="shared" si="6"/>
        <v>1977842244</v>
      </c>
      <c r="J42" s="45">
        <f t="shared" si="6"/>
        <v>1977842244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1977842244</v>
      </c>
      <c r="X42" s="45">
        <f t="shared" si="6"/>
        <v>467517621</v>
      </c>
      <c r="Y42" s="45">
        <f t="shared" si="6"/>
        <v>1510324623</v>
      </c>
      <c r="Z42" s="46">
        <f>+IF(X42&lt;&gt;0,+(Y42/X42)*100,0)</f>
        <v>323.05191401545056</v>
      </c>
      <c r="AA42" s="47">
        <f>+AA25-AA40</f>
        <v>1870070486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1739481218</v>
      </c>
      <c r="F45" s="20">
        <v>1739481218</v>
      </c>
      <c r="G45" s="20">
        <v>2037040446</v>
      </c>
      <c r="H45" s="20">
        <v>2011606153</v>
      </c>
      <c r="I45" s="20">
        <v>1977842244</v>
      </c>
      <c r="J45" s="20">
        <v>1977842244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1977842244</v>
      </c>
      <c r="X45" s="20">
        <v>434870305</v>
      </c>
      <c r="Y45" s="20">
        <v>1542971939</v>
      </c>
      <c r="Z45" s="48">
        <v>354.81</v>
      </c>
      <c r="AA45" s="22">
        <v>1739481218</v>
      </c>
    </row>
    <row r="46" spans="1:27" ht="13.5">
      <c r="A46" s="23" t="s">
        <v>67</v>
      </c>
      <c r="B46" s="17"/>
      <c r="C46" s="18"/>
      <c r="D46" s="18"/>
      <c r="E46" s="19">
        <v>130589268</v>
      </c>
      <c r="F46" s="20">
        <v>130589268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32647317</v>
      </c>
      <c r="Y46" s="20">
        <v>-32647317</v>
      </c>
      <c r="Z46" s="48">
        <v>-100</v>
      </c>
      <c r="AA46" s="22">
        <v>130589268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1870070486</v>
      </c>
      <c r="F48" s="53">
        <f t="shared" si="7"/>
        <v>1870070486</v>
      </c>
      <c r="G48" s="53">
        <f t="shared" si="7"/>
        <v>2037040446</v>
      </c>
      <c r="H48" s="53">
        <f t="shared" si="7"/>
        <v>2011606153</v>
      </c>
      <c r="I48" s="53">
        <f t="shared" si="7"/>
        <v>1977842244</v>
      </c>
      <c r="J48" s="53">
        <f t="shared" si="7"/>
        <v>1977842244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1977842244</v>
      </c>
      <c r="X48" s="53">
        <f t="shared" si="7"/>
        <v>467517622</v>
      </c>
      <c r="Y48" s="53">
        <f t="shared" si="7"/>
        <v>1510324622</v>
      </c>
      <c r="Z48" s="54">
        <f>+IF(X48&lt;&gt;0,+(Y48/X48)*100,0)</f>
        <v>323.0519131105608</v>
      </c>
      <c r="AA48" s="55">
        <f>SUM(AA45:AA47)</f>
        <v>1870070486</v>
      </c>
    </row>
    <row r="49" spans="1:27" ht="13.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14989426</v>
      </c>
      <c r="D6" s="18">
        <v>14989426</v>
      </c>
      <c r="E6" s="19">
        <v>5174029</v>
      </c>
      <c r="F6" s="20">
        <v>5174029</v>
      </c>
      <c r="G6" s="20">
        <v>13854078</v>
      </c>
      <c r="H6" s="20">
        <v>17238278</v>
      </c>
      <c r="I6" s="20">
        <v>29606544</v>
      </c>
      <c r="J6" s="20">
        <v>29606544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29606544</v>
      </c>
      <c r="X6" s="20">
        <v>1293507</v>
      </c>
      <c r="Y6" s="20">
        <v>28313037</v>
      </c>
      <c r="Z6" s="21">
        <v>2188.86</v>
      </c>
      <c r="AA6" s="22">
        <v>5174029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85692977</v>
      </c>
      <c r="D8" s="18">
        <v>85692977</v>
      </c>
      <c r="E8" s="19">
        <v>56557790</v>
      </c>
      <c r="F8" s="20">
        <v>56557790</v>
      </c>
      <c r="G8" s="20">
        <v>18282225</v>
      </c>
      <c r="H8" s="20">
        <v>54071969</v>
      </c>
      <c r="I8" s="20">
        <v>125768929</v>
      </c>
      <c r="J8" s="20">
        <v>125768929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125768929</v>
      </c>
      <c r="X8" s="20">
        <v>14139448</v>
      </c>
      <c r="Y8" s="20">
        <v>111629481</v>
      </c>
      <c r="Z8" s="21">
        <v>789.49</v>
      </c>
      <c r="AA8" s="22">
        <v>56557790</v>
      </c>
    </row>
    <row r="9" spans="1:27" ht="13.5">
      <c r="A9" s="23" t="s">
        <v>36</v>
      </c>
      <c r="B9" s="17"/>
      <c r="C9" s="18">
        <v>15340643</v>
      </c>
      <c r="D9" s="18">
        <v>15340643</v>
      </c>
      <c r="E9" s="19">
        <v>31048484</v>
      </c>
      <c r="F9" s="20">
        <v>31048484</v>
      </c>
      <c r="G9" s="20">
        <v>81276</v>
      </c>
      <c r="H9" s="20">
        <v>-43817</v>
      </c>
      <c r="I9" s="20">
        <v>69992408</v>
      </c>
      <c r="J9" s="20">
        <v>69992408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69992408</v>
      </c>
      <c r="X9" s="20">
        <v>7762121</v>
      </c>
      <c r="Y9" s="20">
        <v>62230287</v>
      </c>
      <c r="Z9" s="21">
        <v>801.72</v>
      </c>
      <c r="AA9" s="22">
        <v>31048484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2814349</v>
      </c>
      <c r="D11" s="18">
        <v>2814349</v>
      </c>
      <c r="E11" s="19">
        <v>3217784</v>
      </c>
      <c r="F11" s="20">
        <v>3217784</v>
      </c>
      <c r="G11" s="20">
        <v>255738</v>
      </c>
      <c r="H11" s="20">
        <v>362453</v>
      </c>
      <c r="I11" s="20">
        <v>2994691</v>
      </c>
      <c r="J11" s="20">
        <v>2994691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2994691</v>
      </c>
      <c r="X11" s="20">
        <v>804446</v>
      </c>
      <c r="Y11" s="20">
        <v>2190245</v>
      </c>
      <c r="Z11" s="21">
        <v>272.27</v>
      </c>
      <c r="AA11" s="22">
        <v>3217784</v>
      </c>
    </row>
    <row r="12" spans="1:27" ht="13.5">
      <c r="A12" s="27" t="s">
        <v>39</v>
      </c>
      <c r="B12" s="28"/>
      <c r="C12" s="29">
        <f aca="true" t="shared" si="0" ref="C12:Y12">SUM(C6:C11)</f>
        <v>118837395</v>
      </c>
      <c r="D12" s="29">
        <f>SUM(D6:D11)</f>
        <v>118837395</v>
      </c>
      <c r="E12" s="30">
        <f t="shared" si="0"/>
        <v>95998087</v>
      </c>
      <c r="F12" s="31">
        <f t="shared" si="0"/>
        <v>95998087</v>
      </c>
      <c r="G12" s="31">
        <f t="shared" si="0"/>
        <v>32473317</v>
      </c>
      <c r="H12" s="31">
        <f t="shared" si="0"/>
        <v>71628883</v>
      </c>
      <c r="I12" s="31">
        <f t="shared" si="0"/>
        <v>228362572</v>
      </c>
      <c r="J12" s="31">
        <f t="shared" si="0"/>
        <v>228362572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228362572</v>
      </c>
      <c r="X12" s="31">
        <f t="shared" si="0"/>
        <v>23999522</v>
      </c>
      <c r="Y12" s="31">
        <f t="shared" si="0"/>
        <v>204363050</v>
      </c>
      <c r="Z12" s="32">
        <f>+IF(X12&lt;&gt;0,+(Y12/X12)*100,0)</f>
        <v>851.529667965887</v>
      </c>
      <c r="AA12" s="33">
        <f>SUM(AA6:AA11)</f>
        <v>95998087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14388265</v>
      </c>
      <c r="H15" s="20">
        <v>-2913336</v>
      </c>
      <c r="I15" s="20">
        <v>-3091159</v>
      </c>
      <c r="J15" s="20">
        <v>-3091159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-3091159</v>
      </c>
      <c r="X15" s="20"/>
      <c r="Y15" s="20">
        <v>-3091159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208605150</v>
      </c>
      <c r="D17" s="18">
        <v>208605150</v>
      </c>
      <c r="E17" s="19">
        <v>192618851</v>
      </c>
      <c r="F17" s="20">
        <v>192618851</v>
      </c>
      <c r="G17" s="20"/>
      <c r="H17" s="20"/>
      <c r="I17" s="20">
        <v>208605151</v>
      </c>
      <c r="J17" s="20">
        <v>208605151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208605151</v>
      </c>
      <c r="X17" s="20">
        <v>48154713</v>
      </c>
      <c r="Y17" s="20">
        <v>160450438</v>
      </c>
      <c r="Z17" s="21">
        <v>333.2</v>
      </c>
      <c r="AA17" s="22">
        <v>192618851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602658320</v>
      </c>
      <c r="D19" s="18">
        <v>602658320</v>
      </c>
      <c r="E19" s="19">
        <v>718882901</v>
      </c>
      <c r="F19" s="20">
        <v>718882901</v>
      </c>
      <c r="G19" s="20">
        <v>759198</v>
      </c>
      <c r="H19" s="20">
        <v>2488867</v>
      </c>
      <c r="I19" s="20">
        <v>606036486</v>
      </c>
      <c r="J19" s="20">
        <v>606036486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606036486</v>
      </c>
      <c r="X19" s="20">
        <v>179720725</v>
      </c>
      <c r="Y19" s="20">
        <v>426315761</v>
      </c>
      <c r="Z19" s="21">
        <v>237.21</v>
      </c>
      <c r="AA19" s="22">
        <v>718882901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3918047</v>
      </c>
      <c r="D22" s="18">
        <v>3918047</v>
      </c>
      <c r="E22" s="19">
        <v>3099507</v>
      </c>
      <c r="F22" s="20">
        <v>3099507</v>
      </c>
      <c r="G22" s="20"/>
      <c r="H22" s="20"/>
      <c r="I22" s="20">
        <v>3918047</v>
      </c>
      <c r="J22" s="20">
        <v>3918047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3918047</v>
      </c>
      <c r="X22" s="20">
        <v>774877</v>
      </c>
      <c r="Y22" s="20">
        <v>3143170</v>
      </c>
      <c r="Z22" s="21">
        <v>405.63</v>
      </c>
      <c r="AA22" s="22">
        <v>3099507</v>
      </c>
    </row>
    <row r="23" spans="1:27" ht="13.5">
      <c r="A23" s="23" t="s">
        <v>49</v>
      </c>
      <c r="B23" s="17"/>
      <c r="C23" s="18">
        <v>157702</v>
      </c>
      <c r="D23" s="18">
        <v>157702</v>
      </c>
      <c r="E23" s="19">
        <v>157701</v>
      </c>
      <c r="F23" s="20">
        <v>157701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39425</v>
      </c>
      <c r="Y23" s="24">
        <v>-39425</v>
      </c>
      <c r="Z23" s="25">
        <v>-100</v>
      </c>
      <c r="AA23" s="26">
        <v>157701</v>
      </c>
    </row>
    <row r="24" spans="1:27" ht="13.5">
      <c r="A24" s="27" t="s">
        <v>50</v>
      </c>
      <c r="B24" s="35"/>
      <c r="C24" s="29">
        <f aca="true" t="shared" si="1" ref="C24:Y24">SUM(C15:C23)</f>
        <v>815339219</v>
      </c>
      <c r="D24" s="29">
        <f>SUM(D15:D23)</f>
        <v>815339219</v>
      </c>
      <c r="E24" s="36">
        <f t="shared" si="1"/>
        <v>914758960</v>
      </c>
      <c r="F24" s="37">
        <f t="shared" si="1"/>
        <v>914758960</v>
      </c>
      <c r="G24" s="37">
        <f t="shared" si="1"/>
        <v>15147463</v>
      </c>
      <c r="H24" s="37">
        <f t="shared" si="1"/>
        <v>-424469</v>
      </c>
      <c r="I24" s="37">
        <f t="shared" si="1"/>
        <v>815468525</v>
      </c>
      <c r="J24" s="37">
        <f t="shared" si="1"/>
        <v>815468525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815468525</v>
      </c>
      <c r="X24" s="37">
        <f t="shared" si="1"/>
        <v>228689740</v>
      </c>
      <c r="Y24" s="37">
        <f t="shared" si="1"/>
        <v>586778785</v>
      </c>
      <c r="Z24" s="38">
        <f>+IF(X24&lt;&gt;0,+(Y24/X24)*100,0)</f>
        <v>256.5829079170758</v>
      </c>
      <c r="AA24" s="39">
        <f>SUM(AA15:AA23)</f>
        <v>914758960</v>
      </c>
    </row>
    <row r="25" spans="1:27" ht="13.5">
      <c r="A25" s="27" t="s">
        <v>51</v>
      </c>
      <c r="B25" s="28"/>
      <c r="C25" s="29">
        <f aca="true" t="shared" si="2" ref="C25:Y25">+C12+C24</f>
        <v>934176614</v>
      </c>
      <c r="D25" s="29">
        <f>+D12+D24</f>
        <v>934176614</v>
      </c>
      <c r="E25" s="30">
        <f t="shared" si="2"/>
        <v>1010757047</v>
      </c>
      <c r="F25" s="31">
        <f t="shared" si="2"/>
        <v>1010757047</v>
      </c>
      <c r="G25" s="31">
        <f t="shared" si="2"/>
        <v>47620780</v>
      </c>
      <c r="H25" s="31">
        <f t="shared" si="2"/>
        <v>71204414</v>
      </c>
      <c r="I25" s="31">
        <f t="shared" si="2"/>
        <v>1043831097</v>
      </c>
      <c r="J25" s="31">
        <f t="shared" si="2"/>
        <v>1043831097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1043831097</v>
      </c>
      <c r="X25" s="31">
        <f t="shared" si="2"/>
        <v>252689262</v>
      </c>
      <c r="Y25" s="31">
        <f t="shared" si="2"/>
        <v>791141835</v>
      </c>
      <c r="Z25" s="32">
        <f>+IF(X25&lt;&gt;0,+(Y25/X25)*100,0)</f>
        <v>313.08882250801776</v>
      </c>
      <c r="AA25" s="33">
        <f>+AA12+AA24</f>
        <v>1010757047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6879459</v>
      </c>
      <c r="H29" s="20">
        <v>4646071</v>
      </c>
      <c r="I29" s="20">
        <v>4481816</v>
      </c>
      <c r="J29" s="20">
        <v>4481816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4481816</v>
      </c>
      <c r="X29" s="20"/>
      <c r="Y29" s="20">
        <v>4481816</v>
      </c>
      <c r="Z29" s="21"/>
      <c r="AA29" s="22"/>
    </row>
    <row r="30" spans="1:27" ht="13.5">
      <c r="A30" s="23" t="s">
        <v>55</v>
      </c>
      <c r="B30" s="17"/>
      <c r="C30" s="18">
        <v>3356578</v>
      </c>
      <c r="D30" s="18">
        <v>3356578</v>
      </c>
      <c r="E30" s="19">
        <v>3371767</v>
      </c>
      <c r="F30" s="20">
        <v>3371767</v>
      </c>
      <c r="G30" s="20">
        <v>-3356578</v>
      </c>
      <c r="H30" s="20">
        <v>-3356578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842942</v>
      </c>
      <c r="Y30" s="20">
        <v>-842942</v>
      </c>
      <c r="Z30" s="21">
        <v>-100</v>
      </c>
      <c r="AA30" s="22">
        <v>3371767</v>
      </c>
    </row>
    <row r="31" spans="1:27" ht="13.5">
      <c r="A31" s="23" t="s">
        <v>56</v>
      </c>
      <c r="B31" s="17"/>
      <c r="C31" s="18">
        <v>9563820</v>
      </c>
      <c r="D31" s="18">
        <v>9563820</v>
      </c>
      <c r="E31" s="19">
        <v>9445912</v>
      </c>
      <c r="F31" s="20">
        <v>9445912</v>
      </c>
      <c r="G31" s="20">
        <v>94588</v>
      </c>
      <c r="H31" s="20">
        <v>186333</v>
      </c>
      <c r="I31" s="20">
        <v>9828145</v>
      </c>
      <c r="J31" s="20">
        <v>9828145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9828145</v>
      </c>
      <c r="X31" s="20">
        <v>2361478</v>
      </c>
      <c r="Y31" s="20">
        <v>7466667</v>
      </c>
      <c r="Z31" s="21">
        <v>316.19</v>
      </c>
      <c r="AA31" s="22">
        <v>9445912</v>
      </c>
    </row>
    <row r="32" spans="1:27" ht="13.5">
      <c r="A32" s="23" t="s">
        <v>57</v>
      </c>
      <c r="B32" s="17"/>
      <c r="C32" s="18">
        <v>130590883</v>
      </c>
      <c r="D32" s="18">
        <v>130590883</v>
      </c>
      <c r="E32" s="19">
        <v>76388978</v>
      </c>
      <c r="F32" s="20">
        <v>76388978</v>
      </c>
      <c r="G32" s="20">
        <v>-5140559</v>
      </c>
      <c r="H32" s="20">
        <v>16556533</v>
      </c>
      <c r="I32" s="20">
        <v>172185682</v>
      </c>
      <c r="J32" s="20">
        <v>172185682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172185682</v>
      </c>
      <c r="X32" s="20">
        <v>19097245</v>
      </c>
      <c r="Y32" s="20">
        <v>153088437</v>
      </c>
      <c r="Z32" s="21">
        <v>801.63</v>
      </c>
      <c r="AA32" s="22">
        <v>76388978</v>
      </c>
    </row>
    <row r="33" spans="1:27" ht="13.5">
      <c r="A33" s="23" t="s">
        <v>58</v>
      </c>
      <c r="B33" s="17"/>
      <c r="C33" s="18">
        <v>14845275</v>
      </c>
      <c r="D33" s="18">
        <v>14845275</v>
      </c>
      <c r="E33" s="19">
        <v>11460323</v>
      </c>
      <c r="F33" s="20">
        <v>11460323</v>
      </c>
      <c r="G33" s="20"/>
      <c r="H33" s="20"/>
      <c r="I33" s="20">
        <v>14845275</v>
      </c>
      <c r="J33" s="20">
        <v>14845275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14845275</v>
      </c>
      <c r="X33" s="20">
        <v>2865081</v>
      </c>
      <c r="Y33" s="20">
        <v>11980194</v>
      </c>
      <c r="Z33" s="21">
        <v>418.15</v>
      </c>
      <c r="AA33" s="22">
        <v>11460323</v>
      </c>
    </row>
    <row r="34" spans="1:27" ht="13.5">
      <c r="A34" s="27" t="s">
        <v>59</v>
      </c>
      <c r="B34" s="28"/>
      <c r="C34" s="29">
        <f aca="true" t="shared" si="3" ref="C34:Y34">SUM(C29:C33)</f>
        <v>158356556</v>
      </c>
      <c r="D34" s="29">
        <f>SUM(D29:D33)</f>
        <v>158356556</v>
      </c>
      <c r="E34" s="30">
        <f t="shared" si="3"/>
        <v>100666980</v>
      </c>
      <c r="F34" s="31">
        <f t="shared" si="3"/>
        <v>100666980</v>
      </c>
      <c r="G34" s="31">
        <f t="shared" si="3"/>
        <v>-1523090</v>
      </c>
      <c r="H34" s="31">
        <f t="shared" si="3"/>
        <v>18032359</v>
      </c>
      <c r="I34" s="31">
        <f t="shared" si="3"/>
        <v>201340918</v>
      </c>
      <c r="J34" s="31">
        <f t="shared" si="3"/>
        <v>201340918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201340918</v>
      </c>
      <c r="X34" s="31">
        <f t="shared" si="3"/>
        <v>25166746</v>
      </c>
      <c r="Y34" s="31">
        <f t="shared" si="3"/>
        <v>176174172</v>
      </c>
      <c r="Z34" s="32">
        <f>+IF(X34&lt;&gt;0,+(Y34/X34)*100,0)</f>
        <v>700.0276158069859</v>
      </c>
      <c r="AA34" s="33">
        <f>SUM(AA29:AA33)</f>
        <v>100666980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58637488</v>
      </c>
      <c r="D37" s="18">
        <v>58637488</v>
      </c>
      <c r="E37" s="19">
        <v>55265721</v>
      </c>
      <c r="F37" s="20">
        <v>55265721</v>
      </c>
      <c r="G37" s="20">
        <v>3356578</v>
      </c>
      <c r="H37" s="20">
        <v>3356578</v>
      </c>
      <c r="I37" s="20">
        <v>61994065</v>
      </c>
      <c r="J37" s="20">
        <v>61994065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61994065</v>
      </c>
      <c r="X37" s="20">
        <v>13816430</v>
      </c>
      <c r="Y37" s="20">
        <v>48177635</v>
      </c>
      <c r="Z37" s="21">
        <v>348.7</v>
      </c>
      <c r="AA37" s="22">
        <v>55265721</v>
      </c>
    </row>
    <row r="38" spans="1:27" ht="13.5">
      <c r="A38" s="23" t="s">
        <v>58</v>
      </c>
      <c r="B38" s="17"/>
      <c r="C38" s="18">
        <v>62956098</v>
      </c>
      <c r="D38" s="18">
        <v>62956098</v>
      </c>
      <c r="E38" s="19">
        <v>61183680</v>
      </c>
      <c r="F38" s="20">
        <v>61183680</v>
      </c>
      <c r="G38" s="20"/>
      <c r="H38" s="20"/>
      <c r="I38" s="20">
        <v>62956098</v>
      </c>
      <c r="J38" s="20">
        <v>62956098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62956098</v>
      </c>
      <c r="X38" s="20">
        <v>15295920</v>
      </c>
      <c r="Y38" s="20">
        <v>47660178</v>
      </c>
      <c r="Z38" s="21">
        <v>311.59</v>
      </c>
      <c r="AA38" s="22">
        <v>61183680</v>
      </c>
    </row>
    <row r="39" spans="1:27" ht="13.5">
      <c r="A39" s="27" t="s">
        <v>61</v>
      </c>
      <c r="B39" s="35"/>
      <c r="C39" s="29">
        <f aca="true" t="shared" si="4" ref="C39:Y39">SUM(C37:C38)</f>
        <v>121593586</v>
      </c>
      <c r="D39" s="29">
        <f>SUM(D37:D38)</f>
        <v>121593586</v>
      </c>
      <c r="E39" s="36">
        <f t="shared" si="4"/>
        <v>116449401</v>
      </c>
      <c r="F39" s="37">
        <f t="shared" si="4"/>
        <v>116449401</v>
      </c>
      <c r="G39" s="37">
        <f t="shared" si="4"/>
        <v>3356578</v>
      </c>
      <c r="H39" s="37">
        <f t="shared" si="4"/>
        <v>3356578</v>
      </c>
      <c r="I39" s="37">
        <f t="shared" si="4"/>
        <v>124950163</v>
      </c>
      <c r="J39" s="37">
        <f t="shared" si="4"/>
        <v>124950163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124950163</v>
      </c>
      <c r="X39" s="37">
        <f t="shared" si="4"/>
        <v>29112350</v>
      </c>
      <c r="Y39" s="37">
        <f t="shared" si="4"/>
        <v>95837813</v>
      </c>
      <c r="Z39" s="38">
        <f>+IF(X39&lt;&gt;0,+(Y39/X39)*100,0)</f>
        <v>329.1998516093686</v>
      </c>
      <c r="AA39" s="39">
        <f>SUM(AA37:AA38)</f>
        <v>116449401</v>
      </c>
    </row>
    <row r="40" spans="1:27" ht="13.5">
      <c r="A40" s="27" t="s">
        <v>62</v>
      </c>
      <c r="B40" s="28"/>
      <c r="C40" s="29">
        <f aca="true" t="shared" si="5" ref="C40:Y40">+C34+C39</f>
        <v>279950142</v>
      </c>
      <c r="D40" s="29">
        <f>+D34+D39</f>
        <v>279950142</v>
      </c>
      <c r="E40" s="30">
        <f t="shared" si="5"/>
        <v>217116381</v>
      </c>
      <c r="F40" s="31">
        <f t="shared" si="5"/>
        <v>217116381</v>
      </c>
      <c r="G40" s="31">
        <f t="shared" si="5"/>
        <v>1833488</v>
      </c>
      <c r="H40" s="31">
        <f t="shared" si="5"/>
        <v>21388937</v>
      </c>
      <c r="I40" s="31">
        <f t="shared" si="5"/>
        <v>326291081</v>
      </c>
      <c r="J40" s="31">
        <f t="shared" si="5"/>
        <v>326291081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326291081</v>
      </c>
      <c r="X40" s="31">
        <f t="shared" si="5"/>
        <v>54279096</v>
      </c>
      <c r="Y40" s="31">
        <f t="shared" si="5"/>
        <v>272011985</v>
      </c>
      <c r="Z40" s="32">
        <f>+IF(X40&lt;&gt;0,+(Y40/X40)*100,0)</f>
        <v>501.13580557789686</v>
      </c>
      <c r="AA40" s="33">
        <f>+AA34+AA39</f>
        <v>217116381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654226472</v>
      </c>
      <c r="D42" s="43">
        <f>+D25-D40</f>
        <v>654226472</v>
      </c>
      <c r="E42" s="44">
        <f t="shared" si="6"/>
        <v>793640666</v>
      </c>
      <c r="F42" s="45">
        <f t="shared" si="6"/>
        <v>793640666</v>
      </c>
      <c r="G42" s="45">
        <f t="shared" si="6"/>
        <v>45787292</v>
      </c>
      <c r="H42" s="45">
        <f t="shared" si="6"/>
        <v>49815477</v>
      </c>
      <c r="I42" s="45">
        <f t="shared" si="6"/>
        <v>717540016</v>
      </c>
      <c r="J42" s="45">
        <f t="shared" si="6"/>
        <v>717540016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717540016</v>
      </c>
      <c r="X42" s="45">
        <f t="shared" si="6"/>
        <v>198410166</v>
      </c>
      <c r="Y42" s="45">
        <f t="shared" si="6"/>
        <v>519129850</v>
      </c>
      <c r="Z42" s="46">
        <f>+IF(X42&lt;&gt;0,+(Y42/X42)*100,0)</f>
        <v>261.6447838665686</v>
      </c>
      <c r="AA42" s="47">
        <f>+AA25-AA40</f>
        <v>793640666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654226472</v>
      </c>
      <c r="D45" s="18">
        <v>654226472</v>
      </c>
      <c r="E45" s="19">
        <v>793640666</v>
      </c>
      <c r="F45" s="20">
        <v>793640666</v>
      </c>
      <c r="G45" s="20">
        <v>45787292</v>
      </c>
      <c r="H45" s="20">
        <v>49815477</v>
      </c>
      <c r="I45" s="20">
        <v>717540016</v>
      </c>
      <c r="J45" s="20">
        <v>717540016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717540016</v>
      </c>
      <c r="X45" s="20">
        <v>198410167</v>
      </c>
      <c r="Y45" s="20">
        <v>519129849</v>
      </c>
      <c r="Z45" s="48">
        <v>261.64</v>
      </c>
      <c r="AA45" s="22">
        <v>793640666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654226472</v>
      </c>
      <c r="D48" s="51">
        <f>SUM(D45:D47)</f>
        <v>654226472</v>
      </c>
      <c r="E48" s="52">
        <f t="shared" si="7"/>
        <v>793640666</v>
      </c>
      <c r="F48" s="53">
        <f t="shared" si="7"/>
        <v>793640666</v>
      </c>
      <c r="G48" s="53">
        <f t="shared" si="7"/>
        <v>45787292</v>
      </c>
      <c r="H48" s="53">
        <f t="shared" si="7"/>
        <v>49815477</v>
      </c>
      <c r="I48" s="53">
        <f t="shared" si="7"/>
        <v>717540016</v>
      </c>
      <c r="J48" s="53">
        <f t="shared" si="7"/>
        <v>717540016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717540016</v>
      </c>
      <c r="X48" s="53">
        <f t="shared" si="7"/>
        <v>198410167</v>
      </c>
      <c r="Y48" s="53">
        <f t="shared" si="7"/>
        <v>519129849</v>
      </c>
      <c r="Z48" s="54">
        <f>+IF(X48&lt;&gt;0,+(Y48/X48)*100,0)</f>
        <v>261.6447820438557</v>
      </c>
      <c r="AA48" s="55">
        <f>SUM(AA45:AA47)</f>
        <v>793640666</v>
      </c>
    </row>
    <row r="49" spans="1:27" ht="13.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15261059</v>
      </c>
      <c r="F6" s="20">
        <v>15261059</v>
      </c>
      <c r="G6" s="20">
        <v>57545475</v>
      </c>
      <c r="H6" s="20">
        <v>34785525</v>
      </c>
      <c r="I6" s="20">
        <v>15028861</v>
      </c>
      <c r="J6" s="20">
        <v>15028861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15028861</v>
      </c>
      <c r="X6" s="20">
        <v>3815265</v>
      </c>
      <c r="Y6" s="20">
        <v>11213596</v>
      </c>
      <c r="Z6" s="21">
        <v>293.91</v>
      </c>
      <c r="AA6" s="22">
        <v>15261059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/>
      <c r="D9" s="18"/>
      <c r="E9" s="19">
        <v>35892998</v>
      </c>
      <c r="F9" s="20">
        <v>35892998</v>
      </c>
      <c r="G9" s="20">
        <v>36551913</v>
      </c>
      <c r="H9" s="20">
        <v>29074700</v>
      </c>
      <c r="I9" s="20">
        <v>28620257</v>
      </c>
      <c r="J9" s="20">
        <v>28620257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28620257</v>
      </c>
      <c r="X9" s="20">
        <v>8973250</v>
      </c>
      <c r="Y9" s="20">
        <v>19647007</v>
      </c>
      <c r="Z9" s="21">
        <v>218.95</v>
      </c>
      <c r="AA9" s="22">
        <v>35892998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>
        <v>306071</v>
      </c>
      <c r="H11" s="20">
        <v>15100</v>
      </c>
      <c r="I11" s="20">
        <v>-55642</v>
      </c>
      <c r="J11" s="20">
        <v>-55642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-55642</v>
      </c>
      <c r="X11" s="20"/>
      <c r="Y11" s="20">
        <v>-55642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51154057</v>
      </c>
      <c r="F12" s="31">
        <f t="shared" si="0"/>
        <v>51154057</v>
      </c>
      <c r="G12" s="31">
        <f t="shared" si="0"/>
        <v>94403459</v>
      </c>
      <c r="H12" s="31">
        <f t="shared" si="0"/>
        <v>63875325</v>
      </c>
      <c r="I12" s="31">
        <f t="shared" si="0"/>
        <v>43593476</v>
      </c>
      <c r="J12" s="31">
        <f t="shared" si="0"/>
        <v>43593476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43593476</v>
      </c>
      <c r="X12" s="31">
        <f t="shared" si="0"/>
        <v>12788515</v>
      </c>
      <c r="Y12" s="31">
        <f t="shared" si="0"/>
        <v>30804961</v>
      </c>
      <c r="Z12" s="32">
        <f>+IF(X12&lt;&gt;0,+(Y12/X12)*100,0)</f>
        <v>240.8798910585005</v>
      </c>
      <c r="AA12" s="33">
        <f>SUM(AA6:AA11)</f>
        <v>51154057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96273280</v>
      </c>
      <c r="F19" s="20">
        <v>96273280</v>
      </c>
      <c r="G19" s="20">
        <v>142607719</v>
      </c>
      <c r="H19" s="20">
        <v>138397060</v>
      </c>
      <c r="I19" s="20">
        <v>137357104</v>
      </c>
      <c r="J19" s="20">
        <v>137357104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137357104</v>
      </c>
      <c r="X19" s="20">
        <v>24068320</v>
      </c>
      <c r="Y19" s="20">
        <v>113288784</v>
      </c>
      <c r="Z19" s="21">
        <v>470.7</v>
      </c>
      <c r="AA19" s="22">
        <v>96273280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2191258</v>
      </c>
      <c r="F22" s="20">
        <v>2191258</v>
      </c>
      <c r="G22" s="20">
        <v>1636268</v>
      </c>
      <c r="H22" s="20">
        <v>955129</v>
      </c>
      <c r="I22" s="20">
        <v>955129</v>
      </c>
      <c r="J22" s="20">
        <v>955129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955129</v>
      </c>
      <c r="X22" s="20">
        <v>547815</v>
      </c>
      <c r="Y22" s="20">
        <v>407314</v>
      </c>
      <c r="Z22" s="21">
        <v>74.35</v>
      </c>
      <c r="AA22" s="22">
        <v>2191258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4462880</v>
      </c>
      <c r="H23" s="24">
        <v>4462880</v>
      </c>
      <c r="I23" s="24">
        <v>4462880</v>
      </c>
      <c r="J23" s="20">
        <v>4462880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4462880</v>
      </c>
      <c r="X23" s="20"/>
      <c r="Y23" s="24">
        <v>4462880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98464538</v>
      </c>
      <c r="F24" s="37">
        <f t="shared" si="1"/>
        <v>98464538</v>
      </c>
      <c r="G24" s="37">
        <f t="shared" si="1"/>
        <v>148706867</v>
      </c>
      <c r="H24" s="37">
        <f t="shared" si="1"/>
        <v>143815069</v>
      </c>
      <c r="I24" s="37">
        <f t="shared" si="1"/>
        <v>142775113</v>
      </c>
      <c r="J24" s="37">
        <f t="shared" si="1"/>
        <v>142775113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142775113</v>
      </c>
      <c r="X24" s="37">
        <f t="shared" si="1"/>
        <v>24616135</v>
      </c>
      <c r="Y24" s="37">
        <f t="shared" si="1"/>
        <v>118158978</v>
      </c>
      <c r="Z24" s="38">
        <f>+IF(X24&lt;&gt;0,+(Y24/X24)*100,0)</f>
        <v>480.0062154355263</v>
      </c>
      <c r="AA24" s="39">
        <f>SUM(AA15:AA23)</f>
        <v>98464538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149618595</v>
      </c>
      <c r="F25" s="31">
        <f t="shared" si="2"/>
        <v>149618595</v>
      </c>
      <c r="G25" s="31">
        <f t="shared" si="2"/>
        <v>243110326</v>
      </c>
      <c r="H25" s="31">
        <f t="shared" si="2"/>
        <v>207690394</v>
      </c>
      <c r="I25" s="31">
        <f t="shared" si="2"/>
        <v>186368589</v>
      </c>
      <c r="J25" s="31">
        <f t="shared" si="2"/>
        <v>186368589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186368589</v>
      </c>
      <c r="X25" s="31">
        <f t="shared" si="2"/>
        <v>37404650</v>
      </c>
      <c r="Y25" s="31">
        <f t="shared" si="2"/>
        <v>148963939</v>
      </c>
      <c r="Z25" s="32">
        <f>+IF(X25&lt;&gt;0,+(Y25/X25)*100,0)</f>
        <v>398.2497871253975</v>
      </c>
      <c r="AA25" s="33">
        <f>+AA12+AA24</f>
        <v>149618595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>
        <v>43460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45093278</v>
      </c>
      <c r="F32" s="20">
        <v>45093278</v>
      </c>
      <c r="G32" s="20">
        <v>104332844</v>
      </c>
      <c r="H32" s="20">
        <v>99240692</v>
      </c>
      <c r="I32" s="20">
        <v>101980713</v>
      </c>
      <c r="J32" s="20">
        <v>101980713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101980713</v>
      </c>
      <c r="X32" s="20">
        <v>11273320</v>
      </c>
      <c r="Y32" s="20">
        <v>90707393</v>
      </c>
      <c r="Z32" s="21">
        <v>804.62</v>
      </c>
      <c r="AA32" s="22">
        <v>45093278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5013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45093278</v>
      </c>
      <c r="F34" s="31">
        <f t="shared" si="3"/>
        <v>45093278</v>
      </c>
      <c r="G34" s="31">
        <f t="shared" si="3"/>
        <v>104381317</v>
      </c>
      <c r="H34" s="31">
        <f t="shared" si="3"/>
        <v>99240692</v>
      </c>
      <c r="I34" s="31">
        <f t="shared" si="3"/>
        <v>101980713</v>
      </c>
      <c r="J34" s="31">
        <f t="shared" si="3"/>
        <v>101980713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101980713</v>
      </c>
      <c r="X34" s="31">
        <f t="shared" si="3"/>
        <v>11273320</v>
      </c>
      <c r="Y34" s="31">
        <f t="shared" si="3"/>
        <v>90707393</v>
      </c>
      <c r="Z34" s="32">
        <f>+IF(X34&lt;&gt;0,+(Y34/X34)*100,0)</f>
        <v>804.6200498167356</v>
      </c>
      <c r="AA34" s="33">
        <f>SUM(AA29:AA33)</f>
        <v>45093278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45093278</v>
      </c>
      <c r="F40" s="31">
        <f t="shared" si="5"/>
        <v>45093278</v>
      </c>
      <c r="G40" s="31">
        <f t="shared" si="5"/>
        <v>104381317</v>
      </c>
      <c r="H40" s="31">
        <f t="shared" si="5"/>
        <v>99240692</v>
      </c>
      <c r="I40" s="31">
        <f t="shared" si="5"/>
        <v>101980713</v>
      </c>
      <c r="J40" s="31">
        <f t="shared" si="5"/>
        <v>101980713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101980713</v>
      </c>
      <c r="X40" s="31">
        <f t="shared" si="5"/>
        <v>11273320</v>
      </c>
      <c r="Y40" s="31">
        <f t="shared" si="5"/>
        <v>90707393</v>
      </c>
      <c r="Z40" s="32">
        <f>+IF(X40&lt;&gt;0,+(Y40/X40)*100,0)</f>
        <v>804.6200498167356</v>
      </c>
      <c r="AA40" s="33">
        <f>+AA34+AA39</f>
        <v>45093278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104525317</v>
      </c>
      <c r="F42" s="45">
        <f t="shared" si="6"/>
        <v>104525317</v>
      </c>
      <c r="G42" s="45">
        <f t="shared" si="6"/>
        <v>138729009</v>
      </c>
      <c r="H42" s="45">
        <f t="shared" si="6"/>
        <v>108449702</v>
      </c>
      <c r="I42" s="45">
        <f t="shared" si="6"/>
        <v>84387876</v>
      </c>
      <c r="J42" s="45">
        <f t="shared" si="6"/>
        <v>84387876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84387876</v>
      </c>
      <c r="X42" s="45">
        <f t="shared" si="6"/>
        <v>26131330</v>
      </c>
      <c r="Y42" s="45">
        <f t="shared" si="6"/>
        <v>58256546</v>
      </c>
      <c r="Z42" s="46">
        <f>+IF(X42&lt;&gt;0,+(Y42/X42)*100,0)</f>
        <v>222.93754661549946</v>
      </c>
      <c r="AA42" s="47">
        <f>+AA25-AA40</f>
        <v>104525317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104525317</v>
      </c>
      <c r="F45" s="20">
        <v>104525317</v>
      </c>
      <c r="G45" s="20">
        <v>138729009</v>
      </c>
      <c r="H45" s="20">
        <v>108449702</v>
      </c>
      <c r="I45" s="20">
        <v>84387876</v>
      </c>
      <c r="J45" s="20">
        <v>84387876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84387876</v>
      </c>
      <c r="X45" s="20">
        <v>26131329</v>
      </c>
      <c r="Y45" s="20">
        <v>58256547</v>
      </c>
      <c r="Z45" s="48">
        <v>222.94</v>
      </c>
      <c r="AA45" s="22">
        <v>104525317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104525317</v>
      </c>
      <c r="F48" s="53">
        <f t="shared" si="7"/>
        <v>104525317</v>
      </c>
      <c r="G48" s="53">
        <f t="shared" si="7"/>
        <v>138729009</v>
      </c>
      <c r="H48" s="53">
        <f t="shared" si="7"/>
        <v>108449702</v>
      </c>
      <c r="I48" s="53">
        <f t="shared" si="7"/>
        <v>84387876</v>
      </c>
      <c r="J48" s="53">
        <f t="shared" si="7"/>
        <v>84387876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84387876</v>
      </c>
      <c r="X48" s="53">
        <f t="shared" si="7"/>
        <v>26131329</v>
      </c>
      <c r="Y48" s="53">
        <f t="shared" si="7"/>
        <v>58256547</v>
      </c>
      <c r="Z48" s="54">
        <f>+IF(X48&lt;&gt;0,+(Y48/X48)*100,0)</f>
        <v>222.9375589737514</v>
      </c>
      <c r="AA48" s="55">
        <f>SUM(AA45:AA47)</f>
        <v>104525317</v>
      </c>
    </row>
    <row r="49" spans="1:27" ht="13.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26118158</v>
      </c>
      <c r="D6" s="18">
        <v>26118158</v>
      </c>
      <c r="E6" s="19">
        <v>621000</v>
      </c>
      <c r="F6" s="20">
        <v>621000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155250</v>
      </c>
      <c r="Y6" s="20">
        <v>-155250</v>
      </c>
      <c r="Z6" s="21">
        <v>-100</v>
      </c>
      <c r="AA6" s="22">
        <v>621000</v>
      </c>
    </row>
    <row r="7" spans="1:27" ht="13.5">
      <c r="A7" s="23" t="s">
        <v>34</v>
      </c>
      <c r="B7" s="17"/>
      <c r="C7" s="18">
        <v>41173489</v>
      </c>
      <c r="D7" s="18">
        <v>41173489</v>
      </c>
      <c r="E7" s="19"/>
      <c r="F7" s="20"/>
      <c r="G7" s="20">
        <v>87933336</v>
      </c>
      <c r="H7" s="20">
        <v>62869644</v>
      </c>
      <c r="I7" s="20">
        <v>40335303</v>
      </c>
      <c r="J7" s="20">
        <v>40335303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40335303</v>
      </c>
      <c r="X7" s="20"/>
      <c r="Y7" s="20">
        <v>40335303</v>
      </c>
      <c r="Z7" s="21"/>
      <c r="AA7" s="22"/>
    </row>
    <row r="8" spans="1:27" ht="13.5">
      <c r="A8" s="23" t="s">
        <v>35</v>
      </c>
      <c r="B8" s="17"/>
      <c r="C8" s="18">
        <v>486264121</v>
      </c>
      <c r="D8" s="18">
        <v>486264121</v>
      </c>
      <c r="E8" s="19">
        <v>464122330</v>
      </c>
      <c r="F8" s="20">
        <v>464122330</v>
      </c>
      <c r="G8" s="20">
        <v>362221707</v>
      </c>
      <c r="H8" s="20">
        <v>486264121</v>
      </c>
      <c r="I8" s="20">
        <v>486264121</v>
      </c>
      <c r="J8" s="20">
        <v>486264121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486264121</v>
      </c>
      <c r="X8" s="20">
        <v>116030583</v>
      </c>
      <c r="Y8" s="20">
        <v>370233538</v>
      </c>
      <c r="Z8" s="21">
        <v>319.08</v>
      </c>
      <c r="AA8" s="22">
        <v>464122330</v>
      </c>
    </row>
    <row r="9" spans="1:27" ht="13.5">
      <c r="A9" s="23" t="s">
        <v>36</v>
      </c>
      <c r="B9" s="17"/>
      <c r="C9" s="18">
        <v>200245</v>
      </c>
      <c r="D9" s="18">
        <v>200245</v>
      </c>
      <c r="E9" s="19">
        <v>56455372</v>
      </c>
      <c r="F9" s="20">
        <v>56455372</v>
      </c>
      <c r="G9" s="20">
        <v>56455372</v>
      </c>
      <c r="H9" s="20">
        <v>200245</v>
      </c>
      <c r="I9" s="20">
        <v>200245</v>
      </c>
      <c r="J9" s="20">
        <v>200245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200245</v>
      </c>
      <c r="X9" s="20">
        <v>14113843</v>
      </c>
      <c r="Y9" s="20">
        <v>-13913598</v>
      </c>
      <c r="Z9" s="21">
        <v>-98.58</v>
      </c>
      <c r="AA9" s="22">
        <v>56455372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15138072</v>
      </c>
      <c r="D11" s="18">
        <v>15138072</v>
      </c>
      <c r="E11" s="19">
        <v>18721361</v>
      </c>
      <c r="F11" s="20">
        <v>18721361</v>
      </c>
      <c r="G11" s="20">
        <v>15159398</v>
      </c>
      <c r="H11" s="20">
        <v>15138072</v>
      </c>
      <c r="I11" s="20">
        <v>15138072</v>
      </c>
      <c r="J11" s="20">
        <v>15138072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15138072</v>
      </c>
      <c r="X11" s="20">
        <v>4680340</v>
      </c>
      <c r="Y11" s="20">
        <v>10457732</v>
      </c>
      <c r="Z11" s="21">
        <v>223.44</v>
      </c>
      <c r="AA11" s="22">
        <v>18721361</v>
      </c>
    </row>
    <row r="12" spans="1:27" ht="13.5">
      <c r="A12" s="27" t="s">
        <v>39</v>
      </c>
      <c r="B12" s="28"/>
      <c r="C12" s="29">
        <f aca="true" t="shared" si="0" ref="C12:Y12">SUM(C6:C11)</f>
        <v>568894085</v>
      </c>
      <c r="D12" s="29">
        <f>SUM(D6:D11)</f>
        <v>568894085</v>
      </c>
      <c r="E12" s="30">
        <f t="shared" si="0"/>
        <v>539920063</v>
      </c>
      <c r="F12" s="31">
        <f t="shared" si="0"/>
        <v>539920063</v>
      </c>
      <c r="G12" s="31">
        <f t="shared" si="0"/>
        <v>521769813</v>
      </c>
      <c r="H12" s="31">
        <f t="shared" si="0"/>
        <v>564472082</v>
      </c>
      <c r="I12" s="31">
        <f t="shared" si="0"/>
        <v>541937741</v>
      </c>
      <c r="J12" s="31">
        <f t="shared" si="0"/>
        <v>541937741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541937741</v>
      </c>
      <c r="X12" s="31">
        <f t="shared" si="0"/>
        <v>134980016</v>
      </c>
      <c r="Y12" s="31">
        <f t="shared" si="0"/>
        <v>406957725</v>
      </c>
      <c r="Z12" s="32">
        <f>+IF(X12&lt;&gt;0,+(Y12/X12)*100,0)</f>
        <v>301.49479682977665</v>
      </c>
      <c r="AA12" s="33">
        <f>SUM(AA6:AA11)</f>
        <v>539920063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70293734</v>
      </c>
      <c r="D16" s="18">
        <v>70293734</v>
      </c>
      <c r="E16" s="19">
        <v>69792656</v>
      </c>
      <c r="F16" s="20">
        <v>69792656</v>
      </c>
      <c r="G16" s="24">
        <v>70500538</v>
      </c>
      <c r="H16" s="24">
        <v>71305544</v>
      </c>
      <c r="I16" s="24">
        <v>72093333</v>
      </c>
      <c r="J16" s="20">
        <v>72093333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72093333</v>
      </c>
      <c r="X16" s="20">
        <v>17448164</v>
      </c>
      <c r="Y16" s="24">
        <v>54645169</v>
      </c>
      <c r="Z16" s="25">
        <v>313.19</v>
      </c>
      <c r="AA16" s="26">
        <v>69792656</v>
      </c>
    </row>
    <row r="17" spans="1:27" ht="13.5">
      <c r="A17" s="23" t="s">
        <v>43</v>
      </c>
      <c r="B17" s="17"/>
      <c r="C17" s="18">
        <v>527178350</v>
      </c>
      <c r="D17" s="18">
        <v>527178350</v>
      </c>
      <c r="E17" s="19">
        <v>523511800</v>
      </c>
      <c r="F17" s="20">
        <v>523511800</v>
      </c>
      <c r="G17" s="20">
        <v>504511800</v>
      </c>
      <c r="H17" s="20">
        <v>527178350</v>
      </c>
      <c r="I17" s="20">
        <v>527178350</v>
      </c>
      <c r="J17" s="20">
        <v>527178350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527178350</v>
      </c>
      <c r="X17" s="20">
        <v>130877950</v>
      </c>
      <c r="Y17" s="20">
        <v>396300400</v>
      </c>
      <c r="Z17" s="21">
        <v>302.8</v>
      </c>
      <c r="AA17" s="22">
        <v>523511800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5558646530</v>
      </c>
      <c r="D19" s="18">
        <v>5558646530</v>
      </c>
      <c r="E19" s="19">
        <v>5472642948</v>
      </c>
      <c r="F19" s="20">
        <v>5472642948</v>
      </c>
      <c r="G19" s="20">
        <v>5372602380</v>
      </c>
      <c r="H19" s="20">
        <v>5558646530</v>
      </c>
      <c r="I19" s="20">
        <v>5558646530</v>
      </c>
      <c r="J19" s="20">
        <v>5558646530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5558646530</v>
      </c>
      <c r="X19" s="20">
        <v>1368160737</v>
      </c>
      <c r="Y19" s="20">
        <v>4190485793</v>
      </c>
      <c r="Z19" s="21">
        <v>306.29</v>
      </c>
      <c r="AA19" s="22">
        <v>5472642948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17660156</v>
      </c>
      <c r="D22" s="18">
        <v>17660156</v>
      </c>
      <c r="E22" s="19">
        <v>22626482</v>
      </c>
      <c r="F22" s="20">
        <v>22626482</v>
      </c>
      <c r="G22" s="20">
        <v>16968082</v>
      </c>
      <c r="H22" s="20">
        <v>17660156</v>
      </c>
      <c r="I22" s="20">
        <v>17660156</v>
      </c>
      <c r="J22" s="20">
        <v>17660156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17660156</v>
      </c>
      <c r="X22" s="20">
        <v>5656621</v>
      </c>
      <c r="Y22" s="20">
        <v>12003535</v>
      </c>
      <c r="Z22" s="21">
        <v>212.2</v>
      </c>
      <c r="AA22" s="22">
        <v>22626482</v>
      </c>
    </row>
    <row r="23" spans="1:27" ht="13.5">
      <c r="A23" s="23" t="s">
        <v>49</v>
      </c>
      <c r="B23" s="17"/>
      <c r="C23" s="18">
        <v>2451665</v>
      </c>
      <c r="D23" s="18">
        <v>2451665</v>
      </c>
      <c r="E23" s="19"/>
      <c r="F23" s="20"/>
      <c r="G23" s="24"/>
      <c r="H23" s="24">
        <v>2451665</v>
      </c>
      <c r="I23" s="24">
        <v>2451665</v>
      </c>
      <c r="J23" s="20">
        <v>2451665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2451665</v>
      </c>
      <c r="X23" s="20"/>
      <c r="Y23" s="24">
        <v>2451665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6176230435</v>
      </c>
      <c r="D24" s="29">
        <f>SUM(D15:D23)</f>
        <v>6176230435</v>
      </c>
      <c r="E24" s="36">
        <f t="shared" si="1"/>
        <v>6088573886</v>
      </c>
      <c r="F24" s="37">
        <f t="shared" si="1"/>
        <v>6088573886</v>
      </c>
      <c r="G24" s="37">
        <f t="shared" si="1"/>
        <v>5964582800</v>
      </c>
      <c r="H24" s="37">
        <f t="shared" si="1"/>
        <v>6177242245</v>
      </c>
      <c r="I24" s="37">
        <f t="shared" si="1"/>
        <v>6178030034</v>
      </c>
      <c r="J24" s="37">
        <f t="shared" si="1"/>
        <v>6178030034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6178030034</v>
      </c>
      <c r="X24" s="37">
        <f t="shared" si="1"/>
        <v>1522143472</v>
      </c>
      <c r="Y24" s="37">
        <f t="shared" si="1"/>
        <v>4655886562</v>
      </c>
      <c r="Z24" s="38">
        <f>+IF(X24&lt;&gt;0,+(Y24/X24)*100,0)</f>
        <v>305.8769851624079</v>
      </c>
      <c r="AA24" s="39">
        <f>SUM(AA15:AA23)</f>
        <v>6088573886</v>
      </c>
    </row>
    <row r="25" spans="1:27" ht="13.5">
      <c r="A25" s="27" t="s">
        <v>51</v>
      </c>
      <c r="B25" s="28"/>
      <c r="C25" s="29">
        <f aca="true" t="shared" si="2" ref="C25:Y25">+C12+C24</f>
        <v>6745124520</v>
      </c>
      <c r="D25" s="29">
        <f>+D12+D24</f>
        <v>6745124520</v>
      </c>
      <c r="E25" s="30">
        <f t="shared" si="2"/>
        <v>6628493949</v>
      </c>
      <c r="F25" s="31">
        <f t="shared" si="2"/>
        <v>6628493949</v>
      </c>
      <c r="G25" s="31">
        <f t="shared" si="2"/>
        <v>6486352613</v>
      </c>
      <c r="H25" s="31">
        <f t="shared" si="2"/>
        <v>6741714327</v>
      </c>
      <c r="I25" s="31">
        <f t="shared" si="2"/>
        <v>6719967775</v>
      </c>
      <c r="J25" s="31">
        <f t="shared" si="2"/>
        <v>6719967775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6719967775</v>
      </c>
      <c r="X25" s="31">
        <f t="shared" si="2"/>
        <v>1657123488</v>
      </c>
      <c r="Y25" s="31">
        <f t="shared" si="2"/>
        <v>5062844287</v>
      </c>
      <c r="Z25" s="32">
        <f>+IF(X25&lt;&gt;0,+(Y25/X25)*100,0)</f>
        <v>305.5200365972967</v>
      </c>
      <c r="AA25" s="33">
        <f>+AA12+AA24</f>
        <v>6628493949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12462940</v>
      </c>
      <c r="H29" s="20">
        <v>20214891</v>
      </c>
      <c r="I29" s="20">
        <v>21646022</v>
      </c>
      <c r="J29" s="20">
        <v>21646022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21646022</v>
      </c>
      <c r="X29" s="20"/>
      <c r="Y29" s="20">
        <v>21646022</v>
      </c>
      <c r="Z29" s="21"/>
      <c r="AA29" s="22"/>
    </row>
    <row r="30" spans="1:27" ht="13.5">
      <c r="A30" s="23" t="s">
        <v>55</v>
      </c>
      <c r="B30" s="17"/>
      <c r="C30" s="18">
        <v>33813873</v>
      </c>
      <c r="D30" s="18">
        <v>33813873</v>
      </c>
      <c r="E30" s="19">
        <v>33813833</v>
      </c>
      <c r="F30" s="20">
        <v>33813833</v>
      </c>
      <c r="G30" s="20">
        <v>34611508</v>
      </c>
      <c r="H30" s="20">
        <v>33460666</v>
      </c>
      <c r="I30" s="20">
        <v>33460666</v>
      </c>
      <c r="J30" s="20">
        <v>33460666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33460666</v>
      </c>
      <c r="X30" s="20">
        <v>8453458</v>
      </c>
      <c r="Y30" s="20">
        <v>25007208</v>
      </c>
      <c r="Z30" s="21">
        <v>295.82</v>
      </c>
      <c r="AA30" s="22">
        <v>33813833</v>
      </c>
    </row>
    <row r="31" spans="1:27" ht="13.5">
      <c r="A31" s="23" t="s">
        <v>56</v>
      </c>
      <c r="B31" s="17"/>
      <c r="C31" s="18">
        <v>56628022</v>
      </c>
      <c r="D31" s="18">
        <v>56628022</v>
      </c>
      <c r="E31" s="19">
        <v>63306819</v>
      </c>
      <c r="F31" s="20">
        <v>63306819</v>
      </c>
      <c r="G31" s="20">
        <v>50541773</v>
      </c>
      <c r="H31" s="20">
        <v>56628022</v>
      </c>
      <c r="I31" s="20">
        <v>56628022</v>
      </c>
      <c r="J31" s="20">
        <v>56628022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56628022</v>
      </c>
      <c r="X31" s="20">
        <v>15826705</v>
      </c>
      <c r="Y31" s="20">
        <v>40801317</v>
      </c>
      <c r="Z31" s="21">
        <v>257.8</v>
      </c>
      <c r="AA31" s="22">
        <v>63306819</v>
      </c>
    </row>
    <row r="32" spans="1:27" ht="13.5">
      <c r="A32" s="23" t="s">
        <v>57</v>
      </c>
      <c r="B32" s="17"/>
      <c r="C32" s="18">
        <v>771666536</v>
      </c>
      <c r="D32" s="18">
        <v>771666536</v>
      </c>
      <c r="E32" s="19">
        <v>430152310</v>
      </c>
      <c r="F32" s="20">
        <v>430152310</v>
      </c>
      <c r="G32" s="20">
        <v>420891140</v>
      </c>
      <c r="H32" s="20">
        <v>771666536</v>
      </c>
      <c r="I32" s="20">
        <v>771666536</v>
      </c>
      <c r="J32" s="20">
        <v>771666536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771666536</v>
      </c>
      <c r="X32" s="20">
        <v>107538078</v>
      </c>
      <c r="Y32" s="20">
        <v>664128458</v>
      </c>
      <c r="Z32" s="21">
        <v>617.58</v>
      </c>
      <c r="AA32" s="22">
        <v>430152310</v>
      </c>
    </row>
    <row r="33" spans="1:27" ht="13.5">
      <c r="A33" s="23" t="s">
        <v>58</v>
      </c>
      <c r="B33" s="17"/>
      <c r="C33" s="18">
        <v>15272550</v>
      </c>
      <c r="D33" s="18">
        <v>15272550</v>
      </c>
      <c r="E33" s="19">
        <v>14084708</v>
      </c>
      <c r="F33" s="20">
        <v>14084708</v>
      </c>
      <c r="G33" s="20">
        <v>14084708</v>
      </c>
      <c r="H33" s="20">
        <v>15272550</v>
      </c>
      <c r="I33" s="20">
        <v>15272550</v>
      </c>
      <c r="J33" s="20">
        <v>15272550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15272550</v>
      </c>
      <c r="X33" s="20">
        <v>3521177</v>
      </c>
      <c r="Y33" s="20">
        <v>11751373</v>
      </c>
      <c r="Z33" s="21">
        <v>333.73</v>
      </c>
      <c r="AA33" s="22">
        <v>14084708</v>
      </c>
    </row>
    <row r="34" spans="1:27" ht="13.5">
      <c r="A34" s="27" t="s">
        <v>59</v>
      </c>
      <c r="B34" s="28"/>
      <c r="C34" s="29">
        <f aca="true" t="shared" si="3" ref="C34:Y34">SUM(C29:C33)</f>
        <v>877380981</v>
      </c>
      <c r="D34" s="29">
        <f>SUM(D29:D33)</f>
        <v>877380981</v>
      </c>
      <c r="E34" s="30">
        <f t="shared" si="3"/>
        <v>541357670</v>
      </c>
      <c r="F34" s="31">
        <f t="shared" si="3"/>
        <v>541357670</v>
      </c>
      <c r="G34" s="31">
        <f t="shared" si="3"/>
        <v>532592069</v>
      </c>
      <c r="H34" s="31">
        <f t="shared" si="3"/>
        <v>897242665</v>
      </c>
      <c r="I34" s="31">
        <f t="shared" si="3"/>
        <v>898673796</v>
      </c>
      <c r="J34" s="31">
        <f t="shared" si="3"/>
        <v>898673796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898673796</v>
      </c>
      <c r="X34" s="31">
        <f t="shared" si="3"/>
        <v>135339418</v>
      </c>
      <c r="Y34" s="31">
        <f t="shared" si="3"/>
        <v>763334378</v>
      </c>
      <c r="Z34" s="32">
        <f>+IF(X34&lt;&gt;0,+(Y34/X34)*100,0)</f>
        <v>564.0148223483568</v>
      </c>
      <c r="AA34" s="33">
        <f>SUM(AA29:AA33)</f>
        <v>541357670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506955463</v>
      </c>
      <c r="D37" s="18">
        <v>506955463</v>
      </c>
      <c r="E37" s="19">
        <v>443131726</v>
      </c>
      <c r="F37" s="20">
        <v>443131726</v>
      </c>
      <c r="G37" s="20">
        <v>477170743</v>
      </c>
      <c r="H37" s="20">
        <v>474219733</v>
      </c>
      <c r="I37" s="20">
        <v>466116193</v>
      </c>
      <c r="J37" s="20">
        <v>466116193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466116193</v>
      </c>
      <c r="X37" s="20">
        <v>110782932</v>
      </c>
      <c r="Y37" s="20">
        <v>355333261</v>
      </c>
      <c r="Z37" s="21">
        <v>320.75</v>
      </c>
      <c r="AA37" s="22">
        <v>443131726</v>
      </c>
    </row>
    <row r="38" spans="1:27" ht="13.5">
      <c r="A38" s="23" t="s">
        <v>58</v>
      </c>
      <c r="B38" s="17"/>
      <c r="C38" s="18">
        <v>239359853</v>
      </c>
      <c r="D38" s="18">
        <v>239359853</v>
      </c>
      <c r="E38" s="19">
        <v>225792238</v>
      </c>
      <c r="F38" s="20">
        <v>225792238</v>
      </c>
      <c r="G38" s="20">
        <v>194986894</v>
      </c>
      <c r="H38" s="20">
        <v>239359853</v>
      </c>
      <c r="I38" s="20">
        <v>239359853</v>
      </c>
      <c r="J38" s="20">
        <v>239359853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239359853</v>
      </c>
      <c r="X38" s="20">
        <v>56448060</v>
      </c>
      <c r="Y38" s="20">
        <v>182911793</v>
      </c>
      <c r="Z38" s="21">
        <v>324.04</v>
      </c>
      <c r="AA38" s="22">
        <v>225792238</v>
      </c>
    </row>
    <row r="39" spans="1:27" ht="13.5">
      <c r="A39" s="27" t="s">
        <v>61</v>
      </c>
      <c r="B39" s="35"/>
      <c r="C39" s="29">
        <f aca="true" t="shared" si="4" ref="C39:Y39">SUM(C37:C38)</f>
        <v>746315316</v>
      </c>
      <c r="D39" s="29">
        <f>SUM(D37:D38)</f>
        <v>746315316</v>
      </c>
      <c r="E39" s="36">
        <f t="shared" si="4"/>
        <v>668923964</v>
      </c>
      <c r="F39" s="37">
        <f t="shared" si="4"/>
        <v>668923964</v>
      </c>
      <c r="G39" s="37">
        <f t="shared" si="4"/>
        <v>672157637</v>
      </c>
      <c r="H39" s="37">
        <f t="shared" si="4"/>
        <v>713579586</v>
      </c>
      <c r="I39" s="37">
        <f t="shared" si="4"/>
        <v>705476046</v>
      </c>
      <c r="J39" s="37">
        <f t="shared" si="4"/>
        <v>705476046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705476046</v>
      </c>
      <c r="X39" s="37">
        <f t="shared" si="4"/>
        <v>167230992</v>
      </c>
      <c r="Y39" s="37">
        <f t="shared" si="4"/>
        <v>538245054</v>
      </c>
      <c r="Z39" s="38">
        <f>+IF(X39&lt;&gt;0,+(Y39/X39)*100,0)</f>
        <v>321.8572392370907</v>
      </c>
      <c r="AA39" s="39">
        <f>SUM(AA37:AA38)</f>
        <v>668923964</v>
      </c>
    </row>
    <row r="40" spans="1:27" ht="13.5">
      <c r="A40" s="27" t="s">
        <v>62</v>
      </c>
      <c r="B40" s="28"/>
      <c r="C40" s="29">
        <f aca="true" t="shared" si="5" ref="C40:Y40">+C34+C39</f>
        <v>1623696297</v>
      </c>
      <c r="D40" s="29">
        <f>+D34+D39</f>
        <v>1623696297</v>
      </c>
      <c r="E40" s="30">
        <f t="shared" si="5"/>
        <v>1210281634</v>
      </c>
      <c r="F40" s="31">
        <f t="shared" si="5"/>
        <v>1210281634</v>
      </c>
      <c r="G40" s="31">
        <f t="shared" si="5"/>
        <v>1204749706</v>
      </c>
      <c r="H40" s="31">
        <f t="shared" si="5"/>
        <v>1610822251</v>
      </c>
      <c r="I40" s="31">
        <f t="shared" si="5"/>
        <v>1604149842</v>
      </c>
      <c r="J40" s="31">
        <f t="shared" si="5"/>
        <v>1604149842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1604149842</v>
      </c>
      <c r="X40" s="31">
        <f t="shared" si="5"/>
        <v>302570410</v>
      </c>
      <c r="Y40" s="31">
        <f t="shared" si="5"/>
        <v>1301579432</v>
      </c>
      <c r="Z40" s="32">
        <f>+IF(X40&lt;&gt;0,+(Y40/X40)*100,0)</f>
        <v>430.1740649391327</v>
      </c>
      <c r="AA40" s="33">
        <f>+AA34+AA39</f>
        <v>1210281634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5121428223</v>
      </c>
      <c r="D42" s="43">
        <f>+D25-D40</f>
        <v>5121428223</v>
      </c>
      <c r="E42" s="44">
        <f t="shared" si="6"/>
        <v>5418212315</v>
      </c>
      <c r="F42" s="45">
        <f t="shared" si="6"/>
        <v>5418212315</v>
      </c>
      <c r="G42" s="45">
        <f t="shared" si="6"/>
        <v>5281602907</v>
      </c>
      <c r="H42" s="45">
        <f t="shared" si="6"/>
        <v>5130892076</v>
      </c>
      <c r="I42" s="45">
        <f t="shared" si="6"/>
        <v>5115817933</v>
      </c>
      <c r="J42" s="45">
        <f t="shared" si="6"/>
        <v>5115817933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5115817933</v>
      </c>
      <c r="X42" s="45">
        <f t="shared" si="6"/>
        <v>1354553078</v>
      </c>
      <c r="Y42" s="45">
        <f t="shared" si="6"/>
        <v>3761264855</v>
      </c>
      <c r="Z42" s="46">
        <f>+IF(X42&lt;&gt;0,+(Y42/X42)*100,0)</f>
        <v>277.675708400701</v>
      </c>
      <c r="AA42" s="47">
        <f>+AA25-AA40</f>
        <v>5418212315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5108768651</v>
      </c>
      <c r="D45" s="18">
        <v>5108768651</v>
      </c>
      <c r="E45" s="19">
        <v>5406484384</v>
      </c>
      <c r="F45" s="20">
        <v>5406484384</v>
      </c>
      <c r="G45" s="20">
        <v>5268880596</v>
      </c>
      <c r="H45" s="20">
        <v>5117882296</v>
      </c>
      <c r="I45" s="20">
        <v>5102608895</v>
      </c>
      <c r="J45" s="20">
        <v>5102608895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5102608895</v>
      </c>
      <c r="X45" s="20">
        <v>1351621096</v>
      </c>
      <c r="Y45" s="20">
        <v>3750987799</v>
      </c>
      <c r="Z45" s="48">
        <v>277.52</v>
      </c>
      <c r="AA45" s="22">
        <v>5406484384</v>
      </c>
    </row>
    <row r="46" spans="1:27" ht="13.5">
      <c r="A46" s="23" t="s">
        <v>67</v>
      </c>
      <c r="B46" s="17"/>
      <c r="C46" s="18">
        <v>12659572</v>
      </c>
      <c r="D46" s="18">
        <v>12659572</v>
      </c>
      <c r="E46" s="19">
        <v>11727931</v>
      </c>
      <c r="F46" s="20">
        <v>11727931</v>
      </c>
      <c r="G46" s="20">
        <v>12722311</v>
      </c>
      <c r="H46" s="20">
        <v>13009780</v>
      </c>
      <c r="I46" s="20">
        <v>13209038</v>
      </c>
      <c r="J46" s="20">
        <v>13209038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13209038</v>
      </c>
      <c r="X46" s="20">
        <v>2931983</v>
      </c>
      <c r="Y46" s="20">
        <v>10277055</v>
      </c>
      <c r="Z46" s="48">
        <v>350.52</v>
      </c>
      <c r="AA46" s="22">
        <v>11727931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5121428223</v>
      </c>
      <c r="D48" s="51">
        <f>SUM(D45:D47)</f>
        <v>5121428223</v>
      </c>
      <c r="E48" s="52">
        <f t="shared" si="7"/>
        <v>5418212315</v>
      </c>
      <c r="F48" s="53">
        <f t="shared" si="7"/>
        <v>5418212315</v>
      </c>
      <c r="G48" s="53">
        <f t="shared" si="7"/>
        <v>5281602907</v>
      </c>
      <c r="H48" s="53">
        <f t="shared" si="7"/>
        <v>5130892076</v>
      </c>
      <c r="I48" s="53">
        <f t="shared" si="7"/>
        <v>5115817933</v>
      </c>
      <c r="J48" s="53">
        <f t="shared" si="7"/>
        <v>5115817933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5115817933</v>
      </c>
      <c r="X48" s="53">
        <f t="shared" si="7"/>
        <v>1354553079</v>
      </c>
      <c r="Y48" s="53">
        <f t="shared" si="7"/>
        <v>3761264854</v>
      </c>
      <c r="Z48" s="54">
        <f>+IF(X48&lt;&gt;0,+(Y48/X48)*100,0)</f>
        <v>277.67570812188154</v>
      </c>
      <c r="AA48" s="55">
        <f>SUM(AA45:AA47)</f>
        <v>5418212315</v>
      </c>
    </row>
    <row r="49" spans="1:27" ht="13.5">
      <c r="A49" s="56" t="s">
        <v>81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2016-11-04T08:42:47Z</dcterms:created>
  <dcterms:modified xsi:type="dcterms:W3CDTF">2016-11-04T08:43:38Z</dcterms:modified>
  <cp:category/>
  <cp:version/>
  <cp:contentType/>
  <cp:contentStatus/>
</cp:coreProperties>
</file>