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Summary" sheetId="1" r:id="rId1"/>
    <sheet name="ETH" sheetId="2" r:id="rId2"/>
    <sheet name="KZN212" sheetId="3" r:id="rId3"/>
    <sheet name="KZN213" sheetId="4" r:id="rId4"/>
    <sheet name="KZN214" sheetId="5" r:id="rId5"/>
    <sheet name="KZN216" sheetId="6" r:id="rId6"/>
    <sheet name="DC21" sheetId="7" r:id="rId7"/>
    <sheet name="KZN221" sheetId="8" r:id="rId8"/>
    <sheet name="KZN222" sheetId="9" r:id="rId9"/>
    <sheet name="KZN223" sheetId="10" r:id="rId10"/>
    <sheet name="KZN224" sheetId="11" r:id="rId11"/>
    <sheet name="KZN225" sheetId="12" r:id="rId12"/>
    <sheet name="KZN226" sheetId="13" r:id="rId13"/>
    <sheet name="KZN227" sheetId="14" r:id="rId14"/>
    <sheet name="DC22" sheetId="15" r:id="rId15"/>
    <sheet name="KZN235" sheetId="16" r:id="rId16"/>
    <sheet name="KZN237" sheetId="17" r:id="rId17"/>
    <sheet name="KZN238" sheetId="18" r:id="rId18"/>
    <sheet name="DC23" sheetId="19" r:id="rId19"/>
    <sheet name="KZN241" sheetId="20" r:id="rId20"/>
    <sheet name="KZN242" sheetId="21" r:id="rId21"/>
    <sheet name="KZN244" sheetId="22" r:id="rId22"/>
    <sheet name="KZN245" sheetId="23" r:id="rId23"/>
    <sheet name="DC24" sheetId="24" r:id="rId24"/>
    <sheet name="KZN252" sheetId="25" r:id="rId25"/>
    <sheet name="KZN253" sheetId="26" r:id="rId26"/>
    <sheet name="KZN254" sheetId="27" r:id="rId27"/>
    <sheet name="DC25" sheetId="28" r:id="rId28"/>
    <sheet name="KZN261" sheetId="29" r:id="rId29"/>
    <sheet name="KZN262" sheetId="30" r:id="rId30"/>
    <sheet name="KZN263" sheetId="31" r:id="rId31"/>
    <sheet name="KZN265" sheetId="32" r:id="rId32"/>
    <sheet name="KZN266" sheetId="33" r:id="rId33"/>
    <sheet name="DC26" sheetId="34" r:id="rId34"/>
    <sheet name="KZN271" sheetId="35" r:id="rId35"/>
    <sheet name="KZN272" sheetId="36" r:id="rId36"/>
    <sheet name="KZN275" sheetId="37" r:id="rId37"/>
    <sheet name="KZN276" sheetId="38" r:id="rId38"/>
    <sheet name="DC27" sheetId="39" r:id="rId39"/>
    <sheet name="KZN281" sheetId="40" r:id="rId40"/>
    <sheet name="KZN282" sheetId="41" r:id="rId41"/>
    <sheet name="KZN284" sheetId="42" r:id="rId42"/>
    <sheet name="KZN285" sheetId="43" r:id="rId43"/>
    <sheet name="KZN286" sheetId="44" r:id="rId44"/>
    <sheet name="DC28" sheetId="45" r:id="rId45"/>
    <sheet name="KZN291" sheetId="46" r:id="rId46"/>
    <sheet name="KZN292" sheetId="47" r:id="rId47"/>
    <sheet name="KZN293" sheetId="48" r:id="rId48"/>
    <sheet name="KZN294" sheetId="49" r:id="rId49"/>
    <sheet name="DC29" sheetId="50" r:id="rId50"/>
    <sheet name="KZN433" sheetId="51" r:id="rId51"/>
    <sheet name="KZN434" sheetId="52" r:id="rId52"/>
    <sheet name="KZN435" sheetId="53" r:id="rId53"/>
    <sheet name="KZN436" sheetId="54" r:id="rId54"/>
    <sheet name="DC43" sheetId="55" r:id="rId55"/>
  </sheets>
  <definedNames>
    <definedName name="_xlnm.Print_Area" localSheetId="6">'DC21'!$A$1:$AA$54</definedName>
    <definedName name="_xlnm.Print_Area" localSheetId="14">'DC22'!$A$1:$AA$54</definedName>
    <definedName name="_xlnm.Print_Area" localSheetId="18">'DC23'!$A$1:$AA$54</definedName>
    <definedName name="_xlnm.Print_Area" localSheetId="23">'DC24'!$A$1:$AA$54</definedName>
    <definedName name="_xlnm.Print_Area" localSheetId="27">'DC25'!$A$1:$AA$54</definedName>
    <definedName name="_xlnm.Print_Area" localSheetId="33">'DC26'!$A$1:$AA$54</definedName>
    <definedName name="_xlnm.Print_Area" localSheetId="38">'DC27'!$A$1:$AA$54</definedName>
    <definedName name="_xlnm.Print_Area" localSheetId="44">'DC28'!$A$1:$AA$54</definedName>
    <definedName name="_xlnm.Print_Area" localSheetId="49">'DC29'!$A$1:$AA$54</definedName>
    <definedName name="_xlnm.Print_Area" localSheetId="54">'DC43'!$A$1:$AA$54</definedName>
    <definedName name="_xlnm.Print_Area" localSheetId="1">'ETH'!$A$1:$AA$54</definedName>
    <definedName name="_xlnm.Print_Area" localSheetId="2">'KZN212'!$A$1:$AA$54</definedName>
    <definedName name="_xlnm.Print_Area" localSheetId="3">'KZN213'!$A$1:$AA$54</definedName>
    <definedName name="_xlnm.Print_Area" localSheetId="4">'KZN214'!$A$1:$AA$54</definedName>
    <definedName name="_xlnm.Print_Area" localSheetId="5">'KZN216'!$A$1:$AA$54</definedName>
    <definedName name="_xlnm.Print_Area" localSheetId="7">'KZN221'!$A$1:$AA$54</definedName>
    <definedName name="_xlnm.Print_Area" localSheetId="8">'KZN222'!$A$1:$AA$54</definedName>
    <definedName name="_xlnm.Print_Area" localSheetId="9">'KZN223'!$A$1:$AA$54</definedName>
    <definedName name="_xlnm.Print_Area" localSheetId="10">'KZN224'!$A$1:$AA$54</definedName>
    <definedName name="_xlnm.Print_Area" localSheetId="11">'KZN225'!$A$1:$AA$54</definedName>
    <definedName name="_xlnm.Print_Area" localSheetId="12">'KZN226'!$A$1:$AA$54</definedName>
    <definedName name="_xlnm.Print_Area" localSheetId="13">'KZN227'!$A$1:$AA$54</definedName>
    <definedName name="_xlnm.Print_Area" localSheetId="15">'KZN235'!$A$1:$AA$54</definedName>
    <definedName name="_xlnm.Print_Area" localSheetId="16">'KZN237'!$A$1:$AA$54</definedName>
    <definedName name="_xlnm.Print_Area" localSheetId="17">'KZN238'!$A$1:$AA$54</definedName>
    <definedName name="_xlnm.Print_Area" localSheetId="19">'KZN241'!$A$1:$AA$54</definedName>
    <definedName name="_xlnm.Print_Area" localSheetId="20">'KZN242'!$A$1:$AA$54</definedName>
    <definedName name="_xlnm.Print_Area" localSheetId="21">'KZN244'!$A$1:$AA$54</definedName>
    <definedName name="_xlnm.Print_Area" localSheetId="22">'KZN245'!$A$1:$AA$54</definedName>
    <definedName name="_xlnm.Print_Area" localSheetId="24">'KZN252'!$A$1:$AA$54</definedName>
    <definedName name="_xlnm.Print_Area" localSheetId="25">'KZN253'!$A$1:$AA$54</definedName>
    <definedName name="_xlnm.Print_Area" localSheetId="26">'KZN254'!$A$1:$AA$54</definedName>
    <definedName name="_xlnm.Print_Area" localSheetId="28">'KZN261'!$A$1:$AA$54</definedName>
    <definedName name="_xlnm.Print_Area" localSheetId="29">'KZN262'!$A$1:$AA$54</definedName>
    <definedName name="_xlnm.Print_Area" localSheetId="30">'KZN263'!$A$1:$AA$54</definedName>
    <definedName name="_xlnm.Print_Area" localSheetId="31">'KZN265'!$A$1:$AA$54</definedName>
    <definedName name="_xlnm.Print_Area" localSheetId="32">'KZN266'!$A$1:$AA$54</definedName>
    <definedName name="_xlnm.Print_Area" localSheetId="34">'KZN271'!$A$1:$AA$54</definedName>
    <definedName name="_xlnm.Print_Area" localSheetId="35">'KZN272'!$A$1:$AA$54</definedName>
    <definedName name="_xlnm.Print_Area" localSheetId="36">'KZN275'!$A$1:$AA$54</definedName>
    <definedName name="_xlnm.Print_Area" localSheetId="37">'KZN276'!$A$1:$AA$54</definedName>
    <definedName name="_xlnm.Print_Area" localSheetId="39">'KZN281'!$A$1:$AA$54</definedName>
    <definedName name="_xlnm.Print_Area" localSheetId="40">'KZN282'!$A$1:$AA$54</definedName>
    <definedName name="_xlnm.Print_Area" localSheetId="41">'KZN284'!$A$1:$AA$54</definedName>
    <definedName name="_xlnm.Print_Area" localSheetId="42">'KZN285'!$A$1:$AA$54</definedName>
    <definedName name="_xlnm.Print_Area" localSheetId="43">'KZN286'!$A$1:$AA$54</definedName>
    <definedName name="_xlnm.Print_Area" localSheetId="45">'KZN291'!$A$1:$AA$54</definedName>
    <definedName name="_xlnm.Print_Area" localSheetId="46">'KZN292'!$A$1:$AA$54</definedName>
    <definedName name="_xlnm.Print_Area" localSheetId="47">'KZN293'!$A$1:$AA$54</definedName>
    <definedName name="_xlnm.Print_Area" localSheetId="48">'KZN294'!$A$1:$AA$54</definedName>
    <definedName name="_xlnm.Print_Area" localSheetId="50">'KZN433'!$A$1:$AA$54</definedName>
    <definedName name="_xlnm.Print_Area" localSheetId="51">'KZN434'!$A$1:$AA$54</definedName>
    <definedName name="_xlnm.Print_Area" localSheetId="52">'KZN435'!$A$1:$AA$54</definedName>
    <definedName name="_xlnm.Print_Area" localSheetId="53">'KZN436'!$A$1:$AA$54</definedName>
    <definedName name="_xlnm.Print_Area" localSheetId="0">'Summary'!$A$1:$AA$54</definedName>
  </definedNames>
  <calcPr calcMode="manual" fullCalcOnLoad="1"/>
</workbook>
</file>

<file path=xl/sharedStrings.xml><?xml version="1.0" encoding="utf-8"?>
<sst xmlns="http://schemas.openxmlformats.org/spreadsheetml/2006/main" count="4290" uniqueCount="128">
  <si>
    <t>Kwazulu-Natal: eThekwini(ETH) - Table C6 Quarterly Budget Statement - Financial Position for 1st Quarter ended 30 September 2016 (Figures Finalised as at 2016/11/02)</t>
  </si>
  <si>
    <t>Description</t>
  </si>
  <si>
    <t>2015/16</t>
  </si>
  <si>
    <t>2016/17</t>
  </si>
  <si>
    <t>Budget year 2016/17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</si>
  <si>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</si>
  <si>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</si>
  <si>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</si>
  <si>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</si>
  <si>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</si>
  <si>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</si>
  <si>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</si>
  <si>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</si>
  <si>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</si>
  <si>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</si>
  <si>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</si>
  <si>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</si>
  <si>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</si>
  <si>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</si>
  <si>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</si>
  <si>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</si>
  <si>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</si>
  <si>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</si>
  <si>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</si>
  <si>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</si>
  <si>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</si>
  <si>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</si>
  <si>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</si>
  <si>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</si>
  <si>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</si>
  <si>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</si>
  <si>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</si>
  <si>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</si>
  <si>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</si>
  <si>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</si>
  <si>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</si>
  <si>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</si>
  <si>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</si>
  <si>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</si>
  <si>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Total current assets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</si>
  <si>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</si>
  <si>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</si>
  <si>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</si>
  <si>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</si>
  <si>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</si>
  <si>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</si>
  <si>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</si>
  <si>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</si>
  <si>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</si>
  <si>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</si>
  <si>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non current assets</t>
  </si>
  <si>
    <t>TOTAL ASSETS</t>
  </si>
  <si>
    <t>LIABILITIES</t>
  </si>
  <si>
    <t>Current liabilities</t>
  </si>
  <si>
    <t>Bank overdraft</t>
  </si>
  <si>
    <t>Borrowing</t>
  </si>
  <si>
    <t>Consumer deposits</t>
  </si>
  <si>
    <t>Trade and other payables</t>
  </si>
  <si>
    <t>Provisions</t>
  </si>
  <si>
    <t>Total current liabilities</t>
  </si>
  <si>
    <t>Non current liabilities</t>
  </si>
  <si>
    <t>Total non current liabilities</t>
  </si>
  <si>
    <t>TOTAL LIABILITIES</t>
  </si>
  <si>
    <t>NET ASSETS</t>
  </si>
  <si>
    <t>2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</si>
  <si>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</si>
  <si>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</si>
  <si>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</si>
  <si>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</si>
  <si>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</si>
  <si>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Umdoni(KZN212) - Table C6 Quarterly Budget Statement - Financial Position for 1st Quarter ended 30 September 2016 (Figures Finalised as at 2016/11/02)</t>
  </si>
  <si>
    <t>Kwazulu-Natal: Umzumbe(KZN213) - Table C6 Quarterly Budget Statement - Financial Position for 1st Quarter ended 30 September 2016 (Figures Finalised as at 2016/11/02)</t>
  </si>
  <si>
    <t>Kwazulu-Natal: uMuziwabantu(KZN214) - Table C6 Quarterly Budget Statement - Financial Position for 1st Quarter ended 30 September 2016 (Figures Finalised as at 2016/11/02)</t>
  </si>
  <si>
    <t>Kwazulu-Natal: Ray Nkonyeni(KZN216) - Table C6 Quarterly Budget Statement - Financial Position for 1st Quarter ended 30 September 2016 (Figures Finalised as at 2016/11/02)</t>
  </si>
  <si>
    <t>Kwazulu-Natal: Ugu(DC21) - Table C6 Quarterly Budget Statement - Financial Position for 1st Quarter ended 30 September 2016 (Figures Finalised as at 2016/11/02)</t>
  </si>
  <si>
    <t>Kwazulu-Natal: uMshwathi(KZN221) - Table C6 Quarterly Budget Statement - Financial Position for 1st Quarter ended 30 September 2016 (Figures Finalised as at 2016/11/02)</t>
  </si>
  <si>
    <t>Kwazulu-Natal: uMngeni(KZN222) - Table C6 Quarterly Budget Statement - Financial Position for 1st Quarter ended 30 September 2016 (Figures Finalised as at 2016/11/02)</t>
  </si>
  <si>
    <t>Kwazulu-Natal: Mpofana(KZN223) - Table C6 Quarterly Budget Statement - Financial Position for 1st Quarter ended 30 September 2016 (Figures Finalised as at 2016/11/02)</t>
  </si>
  <si>
    <t>Kwazulu-Natal: Impendle(KZN224) - Table C6 Quarterly Budget Statement - Financial Position for 1st Quarter ended 30 September 2016 (Figures Finalised as at 2016/11/02)</t>
  </si>
  <si>
    <t>Kwazulu-Natal: Msunduzi(KZN225) - Table C6 Quarterly Budget Statement - Financial Position for 1st Quarter ended 30 September 2016 (Figures Finalised as at 2016/11/02)</t>
  </si>
  <si>
    <t>Kwazulu-Natal: Mkhambathini(KZN226) - Table C6 Quarterly Budget Statement - Financial Position for 1st Quarter ended 30 September 2016 (Figures Finalised as at 2016/11/02)</t>
  </si>
  <si>
    <t>Kwazulu-Natal: Richmond(KZN227) - Table C6 Quarterly Budget Statement - Financial Position for 1st Quarter ended 30 September 2016 (Figures Finalised as at 2016/11/02)</t>
  </si>
  <si>
    <t>Kwazulu-Natal: uMgungundlovu(DC22) - Table C6 Quarterly Budget Statement - Financial Position for 1st Quarter ended 30 September 2016 (Figures Finalised as at 2016/11/02)</t>
  </si>
  <si>
    <t>Kwazulu-Natal: Okhahlamba(KZN235) - Table C6 Quarterly Budget Statement - Financial Position for 1st Quarter ended 30 September 2016 (Figures Finalised as at 2016/11/02)</t>
  </si>
  <si>
    <t>Kwazulu-Natal: Inkosi Langalibalele(KZN237) - Table C6 Quarterly Budget Statement - Financial Position for 1st Quarter ended 30 September 2016 (Figures Finalised as at 2016/11/02)</t>
  </si>
  <si>
    <t>Kwazulu-Natal: Alfred Duma(KZN238) - Table C6 Quarterly Budget Statement - Financial Position for 1st Quarter ended 30 September 2016 (Figures Finalised as at 2016/11/02)</t>
  </si>
  <si>
    <t>Kwazulu-Natal: Uthukela(DC23) - Table C6 Quarterly Budget Statement - Financial Position for 1st Quarter ended 30 September 2016 (Figures Finalised as at 2016/11/02)</t>
  </si>
  <si>
    <t>Kwazulu-Natal: Endumeni(KZN241) - Table C6 Quarterly Budget Statement - Financial Position for 1st Quarter ended 30 September 2016 (Figures Finalised as at 2016/11/02)</t>
  </si>
  <si>
    <t>Kwazulu-Natal: Nquthu(KZN242) - Table C6 Quarterly Budget Statement - Financial Position for 1st Quarter ended 30 September 2016 (Figures Finalised as at 2016/11/02)</t>
  </si>
  <si>
    <t>Kwazulu-Natal: Msinga(KZN244) - Table C6 Quarterly Budget Statement - Financial Position for 1st Quarter ended 30 September 2016 (Figures Finalised as at 2016/11/02)</t>
  </si>
  <si>
    <t>Kwazulu-Natal: Umvoti(KZN245) - Table C6 Quarterly Budget Statement - Financial Position for 1st Quarter ended 30 September 2016 (Figures Finalised as at 2016/11/02)</t>
  </si>
  <si>
    <t>Kwazulu-Natal: Umzinyathi(DC24) - Table C6 Quarterly Budget Statement - Financial Position for 1st Quarter ended 30 September 2016 (Figures Finalised as at 2016/11/02)</t>
  </si>
  <si>
    <t>Kwazulu-Natal: Newcastle(KZN252) - Table C6 Quarterly Budget Statement - Financial Position for 1st Quarter ended 30 September 2016 (Figures Finalised as at 2016/11/02)</t>
  </si>
  <si>
    <t>Kwazulu-Natal: eMadlangeni(KZN253) - Table C6 Quarterly Budget Statement - Financial Position for 1st Quarter ended 30 September 2016 (Figures Finalised as at 2016/11/02)</t>
  </si>
  <si>
    <t>Kwazulu-Natal: Dannhauser(KZN254) - Table C6 Quarterly Budget Statement - Financial Position for 1st Quarter ended 30 September 2016 (Figures Finalised as at 2016/11/02)</t>
  </si>
  <si>
    <t>Kwazulu-Natal: Amajuba(DC25) - Table C6 Quarterly Budget Statement - Financial Position for 1st Quarter ended 30 September 2016 (Figures Finalised as at 2016/11/02)</t>
  </si>
  <si>
    <t>Kwazulu-Natal: eDumbe(KZN261) - Table C6 Quarterly Budget Statement - Financial Position for 1st Quarter ended 30 September 2016 (Figures Finalised as at 2016/11/02)</t>
  </si>
  <si>
    <t>Kwazulu-Natal: uPhongolo(KZN262) - Table C6 Quarterly Budget Statement - Financial Position for 1st Quarter ended 30 September 2016 (Figures Finalised as at 2016/11/02)</t>
  </si>
  <si>
    <t>Kwazulu-Natal: Abaqulusi(KZN263) - Table C6 Quarterly Budget Statement - Financial Position for 1st Quarter ended 30 September 2016 (Figures Finalised as at 2016/11/02)</t>
  </si>
  <si>
    <t>Kwazulu-Natal: Nongoma(KZN265) - Table C6 Quarterly Budget Statement - Financial Position for 1st Quarter ended 30 September 2016 (Figures Finalised as at 2016/11/02)</t>
  </si>
  <si>
    <t>Kwazulu-Natal: Ulundi(KZN266) - Table C6 Quarterly Budget Statement - Financial Position for 1st Quarter ended 30 September 2016 (Figures Finalised as at 2016/11/02)</t>
  </si>
  <si>
    <t>Kwazulu-Natal: Zululand(DC26) - Table C6 Quarterly Budget Statement - Financial Position for 1st Quarter ended 30 September 2016 (Figures Finalised as at 2016/11/02)</t>
  </si>
  <si>
    <t>Kwazulu-Natal: Umhlabuyalingana(KZN271) - Table C6 Quarterly Budget Statement - Financial Position for 1st Quarter ended 30 September 2016 (Figures Finalised as at 2016/11/02)</t>
  </si>
  <si>
    <t>Kwazulu-Natal: Jozini(KZN272) - Table C6 Quarterly Budget Statement - Financial Position for 1st Quarter ended 30 September 2016 (Figures Finalised as at 2016/11/02)</t>
  </si>
  <si>
    <t>Kwazulu-Natal: Mtubatuba(KZN275) - Table C6 Quarterly Budget Statement - Financial Position for 1st Quarter ended 30 September 2016 (Figures Finalised as at 2016/11/02)</t>
  </si>
  <si>
    <t>Kwazulu-Natal: The New Big 5 False Bay(KZN276) - Table C6 Quarterly Budget Statement - Financial Position for 1st Quarter ended 30 September 2016 (Figures Finalised as at 2016/11/02)</t>
  </si>
  <si>
    <t>Kwazulu-Natal: Umkhanyakude(DC27) - Table C6 Quarterly Budget Statement - Financial Position for 1st Quarter ended 30 September 2016 (Figures Finalised as at 2016/11/02)</t>
  </si>
  <si>
    <t>Kwazulu-Natal: Mfolozi(KZN281) - Table C6 Quarterly Budget Statement - Financial Position for 1st Quarter ended 30 September 2016 (Figures Finalised as at 2016/11/02)</t>
  </si>
  <si>
    <t>Kwazulu-Natal: uMhlathuze(KZN282) - Table C6 Quarterly Budget Statement - Financial Position for 1st Quarter ended 30 September 2016 (Figures Finalised as at 2016/11/02)</t>
  </si>
  <si>
    <t>Kwazulu-Natal: uMlalazi(KZN284) - Table C6 Quarterly Budget Statement - Financial Position for 1st Quarter ended 30 September 2016 (Figures Finalised as at 2016/11/02)</t>
  </si>
  <si>
    <t>Kwazulu-Natal: Mthonjaneni(KZN285) - Table C6 Quarterly Budget Statement - Financial Position for 1st Quarter ended 30 September 2016 (Figures Finalised as at 2016/11/02)</t>
  </si>
  <si>
    <t>Kwazulu-Natal: Nkandla(KZN286) - Table C6 Quarterly Budget Statement - Financial Position for 1st Quarter ended 30 September 2016 (Figures Finalised as at 2016/11/02)</t>
  </si>
  <si>
    <t>Kwazulu-Natal: King Cetshwayo(DC28) - Table C6 Quarterly Budget Statement - Financial Position for 1st Quarter ended 30 September 2016 (Figures Finalised as at 2016/11/02)</t>
  </si>
  <si>
    <t>Kwazulu-Natal: Mandeni(KZN291) - Table C6 Quarterly Budget Statement - Financial Position for 1st Quarter ended 30 September 2016 (Figures Finalised as at 2016/11/02)</t>
  </si>
  <si>
    <t>Kwazulu-Natal: KwaDukuza(KZN292) - Table C6 Quarterly Budget Statement - Financial Position for 1st Quarter ended 30 September 2016 (Figures Finalised as at 2016/11/02)</t>
  </si>
  <si>
    <t>Kwazulu-Natal: Ndwedwe(KZN293) - Table C6 Quarterly Budget Statement - Financial Position for 1st Quarter ended 30 September 2016 (Figures Finalised as at 2016/11/02)</t>
  </si>
  <si>
    <t>Kwazulu-Natal: Maphumulo(KZN294) - Table C6 Quarterly Budget Statement - Financial Position for 1st Quarter ended 30 September 2016 (Figures Finalised as at 2016/11/02)</t>
  </si>
  <si>
    <t>Kwazulu-Natal: iLembe(DC29) - Table C6 Quarterly Budget Statement - Financial Position for 1st Quarter ended 30 September 2016 (Figures Finalised as at 2016/11/02)</t>
  </si>
  <si>
    <t>Kwazulu-Natal: Greater Kokstad(KZN433) - Table C6 Quarterly Budget Statement - Financial Position for 1st Quarter ended 30 September 2016 (Figures Finalised as at 2016/11/02)</t>
  </si>
  <si>
    <t>Kwazulu-Natal: Ubuhlebezwe(KZN434) - Table C6 Quarterly Budget Statement - Financial Position for 1st Quarter ended 30 September 2016 (Figures Finalised as at 2016/11/02)</t>
  </si>
  <si>
    <t>Kwazulu-Natal: Umzimkhulu(KZN435) - Table C6 Quarterly Budget Statement - Financial Position for 1st Quarter ended 30 September 2016 (Figures Finalised as at 2016/11/02)</t>
  </si>
  <si>
    <t>Kwazulu-Natal: Dr Nkosazana Dlamini Zuma(KZN436) - Table C6 Quarterly Budget Statement - Financial Position for 1st Quarter ended 30 September 2016 (Figures Finalised as at 2016/11/02)</t>
  </si>
  <si>
    <t>Kwazulu-Natal: Harry Gwala(DC43) - Table C6 Quarterly Budget Statement - Financial Position for 1st Quarter ended 30 September 2016 (Figures Finalised as at 2016/11/02)</t>
  </si>
  <si>
    <t>Summary - Table C6 Quarterly Budget Statement - Financial Position for 1st Quarter ended 30 September 2016 (Figures Finalised as at 2016/11/02)</t>
  </si>
  <si>
    <t>References</t>
  </si>
  <si>
    <t>1. Material variances to be explained in Table SC1</t>
  </si>
  <si>
    <t>2. Net assets must balance with Total Community Wealth/Equity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</si>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</sst>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#,###,;\(#,###,\)"/>
    <numFmt numFmtId="173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21" xfId="0" applyNumberFormat="1" applyFont="1" applyFill="1" applyBorder="1" applyAlignment="1" applyProtection="1">
      <alignment horizontal="center"/>
      <protection/>
    </xf>
    <xf numFmtId="173" fontId="2" fillId="0" borderId="10" xfId="0" applyNumberFormat="1" applyFont="1" applyFill="1" applyBorder="1" applyAlignment="1" applyProtection="1">
      <alignment horizontal="center"/>
      <protection/>
    </xf>
    <xf numFmtId="171" fontId="2" fillId="0" borderId="10" xfId="0" applyNumberFormat="1" applyFont="1" applyFill="1" applyBorder="1" applyAlignment="1" applyProtection="1">
      <alignment horizontal="center"/>
      <protection/>
    </xf>
    <xf numFmtId="173" fontId="2" fillId="0" borderId="22" xfId="0" applyNumberFormat="1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173" fontId="3" fillId="0" borderId="24" xfId="0" applyNumberFormat="1" applyFont="1" applyFill="1" applyBorder="1" applyAlignment="1" applyProtection="1">
      <alignment/>
      <protection/>
    </xf>
    <xf numFmtId="173" fontId="3" fillId="0" borderId="25" xfId="0" applyNumberFormat="1" applyFont="1" applyFill="1" applyBorder="1" applyAlignment="1" applyProtection="1">
      <alignment/>
      <protection/>
    </xf>
    <xf numFmtId="173" fontId="3" fillId="0" borderId="23" xfId="0" applyNumberFormat="1" applyFont="1" applyFill="1" applyBorder="1" applyAlignment="1" applyProtection="1">
      <alignment/>
      <protection/>
    </xf>
    <xf numFmtId="171" fontId="3" fillId="0" borderId="23" xfId="0" applyNumberFormat="1" applyFont="1" applyFill="1" applyBorder="1" applyAlignment="1" applyProtection="1">
      <alignment/>
      <protection/>
    </xf>
    <xf numFmtId="173" fontId="3" fillId="0" borderId="26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 horizontal="left" indent="1"/>
      <protection/>
    </xf>
    <xf numFmtId="173" fontId="3" fillId="0" borderId="23" xfId="42" applyNumberFormat="1" applyFont="1" applyFill="1" applyBorder="1" applyAlignment="1" applyProtection="1">
      <alignment/>
      <protection/>
    </xf>
    <xf numFmtId="171" fontId="3" fillId="0" borderId="23" xfId="42" applyNumberFormat="1" applyFont="1" applyFill="1" applyBorder="1" applyAlignment="1" applyProtection="1">
      <alignment/>
      <protection/>
    </xf>
    <xf numFmtId="173" fontId="3" fillId="0" borderId="26" xfId="42" applyNumberFormat="1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center"/>
      <protection/>
    </xf>
    <xf numFmtId="173" fontId="2" fillId="0" borderId="29" xfId="0" applyNumberFormat="1" applyFont="1" applyFill="1" applyBorder="1" applyAlignment="1" applyProtection="1">
      <alignment/>
      <protection/>
    </xf>
    <xf numFmtId="173" fontId="2" fillId="0" borderId="30" xfId="0" applyNumberFormat="1" applyFont="1" applyFill="1" applyBorder="1" applyAlignment="1" applyProtection="1">
      <alignment/>
      <protection/>
    </xf>
    <xf numFmtId="173" fontId="2" fillId="0" borderId="28" xfId="0" applyNumberFormat="1" applyFont="1" applyFill="1" applyBorder="1" applyAlignment="1" applyProtection="1">
      <alignment/>
      <protection/>
    </xf>
    <xf numFmtId="171" fontId="2" fillId="0" borderId="28" xfId="0" applyNumberFormat="1" applyFont="1" applyFill="1" applyBorder="1" applyAlignment="1" applyProtection="1">
      <alignment/>
      <protection/>
    </xf>
    <xf numFmtId="173" fontId="2" fillId="0" borderId="31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3" fillId="0" borderId="32" xfId="0" applyFont="1" applyFill="1" applyBorder="1" applyAlignment="1" applyProtection="1">
      <alignment horizontal="center"/>
      <protection/>
    </xf>
    <xf numFmtId="173" fontId="2" fillId="0" borderId="33" xfId="0" applyNumberFormat="1" applyFont="1" applyFill="1" applyBorder="1" applyAlignment="1" applyProtection="1">
      <alignment/>
      <protection/>
    </xf>
    <xf numFmtId="173" fontId="2" fillId="0" borderId="34" xfId="0" applyNumberFormat="1" applyFont="1" applyFill="1" applyBorder="1" applyAlignment="1" applyProtection="1">
      <alignment/>
      <protection/>
    </xf>
    <xf numFmtId="171" fontId="2" fillId="0" borderId="34" xfId="0" applyNumberFormat="1" applyFont="1" applyFill="1" applyBorder="1" applyAlignment="1" applyProtection="1">
      <alignment/>
      <protection/>
    </xf>
    <xf numFmtId="173" fontId="2" fillId="0" borderId="35" xfId="0" applyNumberFormat="1" applyFont="1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/>
      <protection/>
    </xf>
    <xf numFmtId="173" fontId="2" fillId="0" borderId="15" xfId="0" applyNumberFormat="1" applyFont="1" applyFill="1" applyBorder="1" applyAlignment="1" applyProtection="1">
      <alignment/>
      <protection/>
    </xf>
    <xf numFmtId="173" fontId="2" fillId="0" borderId="36" xfId="0" applyNumberFormat="1" applyFont="1" applyFill="1" applyBorder="1" applyAlignment="1" applyProtection="1">
      <alignment/>
      <protection/>
    </xf>
    <xf numFmtId="173" fontId="2" fillId="0" borderId="14" xfId="0" applyNumberFormat="1" applyFont="1" applyFill="1" applyBorder="1" applyAlignment="1" applyProtection="1">
      <alignment/>
      <protection/>
    </xf>
    <xf numFmtId="171" fontId="2" fillId="0" borderId="14" xfId="0" applyNumberFormat="1" applyFont="1" applyFill="1" applyBorder="1" applyAlignment="1" applyProtection="1">
      <alignment/>
      <protection/>
    </xf>
    <xf numFmtId="173" fontId="2" fillId="0" borderId="37" xfId="0" applyNumberFormat="1" applyFont="1" applyFill="1" applyBorder="1" applyAlignment="1" applyProtection="1">
      <alignment/>
      <protection/>
    </xf>
    <xf numFmtId="170" fontId="3" fillId="0" borderId="23" xfId="0" applyNumberFormat="1" applyFont="1" applyFill="1" applyBorder="1" applyAlignment="1" applyProtection="1">
      <alignment/>
      <protection/>
    </xf>
    <xf numFmtId="0" fontId="2" fillId="0" borderId="38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 horizontal="center"/>
      <protection/>
    </xf>
    <xf numFmtId="173" fontId="2" fillId="0" borderId="18" xfId="0" applyNumberFormat="1" applyFont="1" applyFill="1" applyBorder="1" applyAlignment="1" applyProtection="1">
      <alignment/>
      <protection/>
    </xf>
    <xf numFmtId="173" fontId="2" fillId="0" borderId="39" xfId="0" applyNumberFormat="1" applyFont="1" applyFill="1" applyBorder="1" applyAlignment="1" applyProtection="1">
      <alignment/>
      <protection/>
    </xf>
    <xf numFmtId="173" fontId="2" fillId="0" borderId="17" xfId="0" applyNumberFormat="1" applyFont="1" applyFill="1" applyBorder="1" applyAlignment="1" applyProtection="1">
      <alignment/>
      <protection/>
    </xf>
    <xf numFmtId="170" fontId="2" fillId="0" borderId="17" xfId="0" applyNumberFormat="1" applyFont="1" applyFill="1" applyBorder="1" applyAlignment="1" applyProtection="1">
      <alignment/>
      <protection/>
    </xf>
    <xf numFmtId="173" fontId="2" fillId="0" borderId="4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170" fontId="2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172" fontId="7" fillId="0" borderId="0" xfId="0" applyNumberFormat="1" applyFont="1" applyBorder="1" applyAlignment="1" applyProtection="1">
      <alignment/>
      <protection/>
    </xf>
    <xf numFmtId="0" fontId="2" fillId="0" borderId="41" xfId="0" applyFont="1" applyBorder="1" applyAlignment="1" applyProtection="1">
      <alignment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123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127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3439018142</v>
      </c>
      <c r="D6" s="18"/>
      <c r="E6" s="19">
        <v>2728897670</v>
      </c>
      <c r="F6" s="20">
        <v>2728897670</v>
      </c>
      <c r="G6" s="20">
        <v>2412424091</v>
      </c>
      <c r="H6" s="20">
        <v>4476760275</v>
      </c>
      <c r="I6" s="20">
        <v>3799772408</v>
      </c>
      <c r="J6" s="20">
        <v>4226611317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4226611317</v>
      </c>
      <c r="X6" s="20">
        <v>682224420</v>
      </c>
      <c r="Y6" s="20">
        <v>3544386897</v>
      </c>
      <c r="Z6" s="21">
        <v>519.53</v>
      </c>
      <c r="AA6" s="22">
        <v>2728897670</v>
      </c>
    </row>
    <row r="7" spans="1:27" ht="13.5">
      <c r="A7" s="23" t="s">
        <v>34</v>
      </c>
      <c r="B7" s="17"/>
      <c r="C7" s="18">
        <v>8806377092</v>
      </c>
      <c r="D7" s="18"/>
      <c r="E7" s="19">
        <v>10085401316</v>
      </c>
      <c r="F7" s="20">
        <v>10085401316</v>
      </c>
      <c r="G7" s="20">
        <v>2143050661</v>
      </c>
      <c r="H7" s="20">
        <v>2193983164</v>
      </c>
      <c r="I7" s="20">
        <v>2666543069</v>
      </c>
      <c r="J7" s="20">
        <v>2696918036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2696918036</v>
      </c>
      <c r="X7" s="20">
        <v>2521350332</v>
      </c>
      <c r="Y7" s="20">
        <v>175567704</v>
      </c>
      <c r="Z7" s="21">
        <v>6.96</v>
      </c>
      <c r="AA7" s="22">
        <v>10085401316</v>
      </c>
    </row>
    <row r="8" spans="1:27" ht="13.5">
      <c r="A8" s="23" t="s">
        <v>35</v>
      </c>
      <c r="B8" s="17"/>
      <c r="C8" s="18">
        <v>5757519846</v>
      </c>
      <c r="D8" s="18"/>
      <c r="E8" s="19">
        <v>7329468698</v>
      </c>
      <c r="F8" s="20">
        <v>7329468698</v>
      </c>
      <c r="G8" s="20">
        <v>3799121066</v>
      </c>
      <c r="H8" s="20">
        <v>2869401230</v>
      </c>
      <c r="I8" s="20">
        <v>3312040789</v>
      </c>
      <c r="J8" s="20">
        <v>3893963128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3893963128</v>
      </c>
      <c r="X8" s="20">
        <v>1832367177</v>
      </c>
      <c r="Y8" s="20">
        <v>2061595951</v>
      </c>
      <c r="Z8" s="21">
        <v>112.51</v>
      </c>
      <c r="AA8" s="22">
        <v>7329468698</v>
      </c>
    </row>
    <row r="9" spans="1:27" ht="13.5">
      <c r="A9" s="23" t="s">
        <v>36</v>
      </c>
      <c r="B9" s="17"/>
      <c r="C9" s="18">
        <v>5436069004</v>
      </c>
      <c r="D9" s="18"/>
      <c r="E9" s="19">
        <v>4469023579</v>
      </c>
      <c r="F9" s="20">
        <v>4469023579</v>
      </c>
      <c r="G9" s="20">
        <v>1176794284</v>
      </c>
      <c r="H9" s="20">
        <v>958929189</v>
      </c>
      <c r="I9" s="20">
        <v>4161770443</v>
      </c>
      <c r="J9" s="20">
        <v>4318342751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4318342751</v>
      </c>
      <c r="X9" s="20">
        <v>1117255896</v>
      </c>
      <c r="Y9" s="20">
        <v>3201086855</v>
      </c>
      <c r="Z9" s="21">
        <v>286.51</v>
      </c>
      <c r="AA9" s="22">
        <v>4469023579</v>
      </c>
    </row>
    <row r="10" spans="1:27" ht="13.5">
      <c r="A10" s="23" t="s">
        <v>37</v>
      </c>
      <c r="B10" s="17"/>
      <c r="C10" s="18">
        <v>443224800</v>
      </c>
      <c r="D10" s="18"/>
      <c r="E10" s="19">
        <v>27593676</v>
      </c>
      <c r="F10" s="20">
        <v>27593676</v>
      </c>
      <c r="G10" s="24">
        <v>43626522</v>
      </c>
      <c r="H10" s="24">
        <v>41437797</v>
      </c>
      <c r="I10" s="24">
        <v>56039493</v>
      </c>
      <c r="J10" s="20">
        <v>56039493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56039493</v>
      </c>
      <c r="X10" s="20">
        <v>6898420</v>
      </c>
      <c r="Y10" s="24">
        <v>49141073</v>
      </c>
      <c r="Z10" s="25">
        <v>712.35</v>
      </c>
      <c r="AA10" s="26">
        <v>27593676</v>
      </c>
    </row>
    <row r="11" spans="1:27" ht="13.5">
      <c r="A11" s="23" t="s">
        <v>38</v>
      </c>
      <c r="B11" s="17"/>
      <c r="C11" s="18">
        <v>631442329</v>
      </c>
      <c r="D11" s="18"/>
      <c r="E11" s="19">
        <v>1263274873</v>
      </c>
      <c r="F11" s="20">
        <v>1263274873</v>
      </c>
      <c r="G11" s="20">
        <v>262457310</v>
      </c>
      <c r="H11" s="20">
        <v>268868741</v>
      </c>
      <c r="I11" s="20">
        <v>268082767</v>
      </c>
      <c r="J11" s="20">
        <v>293527089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293527089</v>
      </c>
      <c r="X11" s="20">
        <v>315818721</v>
      </c>
      <c r="Y11" s="20">
        <v>-22291632</v>
      </c>
      <c r="Z11" s="21">
        <v>-7.06</v>
      </c>
      <c r="AA11" s="22">
        <v>1263274873</v>
      </c>
    </row>
    <row r="12" spans="1:27" ht="13.5">
      <c r="A12" s="27" t="s">
        <v>39</v>
      </c>
      <c r="B12" s="28"/>
      <c r="C12" s="29">
        <f aca="true" t="shared" si="0" ref="C12:Y12">SUM(C6:C11)</f>
        <v>24513651213</v>
      </c>
      <c r="D12" s="29">
        <f>SUM(D6:D11)</f>
        <v>0</v>
      </c>
      <c r="E12" s="30">
        <f t="shared" si="0"/>
        <v>25903659812</v>
      </c>
      <c r="F12" s="31">
        <f t="shared" si="0"/>
        <v>25903659812</v>
      </c>
      <c r="G12" s="31">
        <f t="shared" si="0"/>
        <v>9837473934</v>
      </c>
      <c r="H12" s="31">
        <f t="shared" si="0"/>
        <v>10809380396</v>
      </c>
      <c r="I12" s="31">
        <f t="shared" si="0"/>
        <v>14264248969</v>
      </c>
      <c r="J12" s="31">
        <f t="shared" si="0"/>
        <v>15485401814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15485401814</v>
      </c>
      <c r="X12" s="31">
        <f t="shared" si="0"/>
        <v>6475914966</v>
      </c>
      <c r="Y12" s="31">
        <f t="shared" si="0"/>
        <v>9009486848</v>
      </c>
      <c r="Z12" s="32">
        <f>+IF(X12&lt;&gt;0,+(Y12/X12)*100,0)</f>
        <v>139.1229949019068</v>
      </c>
      <c r="AA12" s="33">
        <f>SUM(AA6:AA11)</f>
        <v>25903659812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60701032</v>
      </c>
      <c r="D15" s="18"/>
      <c r="E15" s="19">
        <v>113134838</v>
      </c>
      <c r="F15" s="20">
        <v>113134838</v>
      </c>
      <c r="G15" s="20">
        <v>5074008</v>
      </c>
      <c r="H15" s="20">
        <v>4815594</v>
      </c>
      <c r="I15" s="20">
        <v>1866474</v>
      </c>
      <c r="J15" s="20">
        <v>1911943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1911943</v>
      </c>
      <c r="X15" s="20">
        <v>28283710</v>
      </c>
      <c r="Y15" s="20">
        <v>-26371767</v>
      </c>
      <c r="Z15" s="21">
        <v>-93.24</v>
      </c>
      <c r="AA15" s="22">
        <v>113134838</v>
      </c>
    </row>
    <row r="16" spans="1:27" ht="13.5">
      <c r="A16" s="23" t="s">
        <v>42</v>
      </c>
      <c r="B16" s="17"/>
      <c r="C16" s="18">
        <v>29212736</v>
      </c>
      <c r="D16" s="18"/>
      <c r="E16" s="19">
        <v>6172977</v>
      </c>
      <c r="F16" s="20">
        <v>6172977</v>
      </c>
      <c r="G16" s="24">
        <v>111754252</v>
      </c>
      <c r="H16" s="24">
        <v>96724252</v>
      </c>
      <c r="I16" s="24">
        <v>-17105970</v>
      </c>
      <c r="J16" s="20">
        <v>6834644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>
        <v>6834644</v>
      </c>
      <c r="X16" s="20">
        <v>1543244</v>
      </c>
      <c r="Y16" s="24">
        <v>5291400</v>
      </c>
      <c r="Z16" s="25">
        <v>342.88</v>
      </c>
      <c r="AA16" s="26">
        <v>6172977</v>
      </c>
    </row>
    <row r="17" spans="1:27" ht="13.5">
      <c r="A17" s="23" t="s">
        <v>43</v>
      </c>
      <c r="B17" s="17"/>
      <c r="C17" s="18">
        <v>1997688769</v>
      </c>
      <c r="D17" s="18"/>
      <c r="E17" s="19">
        <v>2065293579</v>
      </c>
      <c r="F17" s="20">
        <v>2065293579</v>
      </c>
      <c r="G17" s="20">
        <v>1069579601</v>
      </c>
      <c r="H17" s="20">
        <v>1053860580</v>
      </c>
      <c r="I17" s="20">
        <v>1068283950</v>
      </c>
      <c r="J17" s="20">
        <v>1097915662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1097915662</v>
      </c>
      <c r="X17" s="20">
        <v>516323399</v>
      </c>
      <c r="Y17" s="20">
        <v>581592263</v>
      </c>
      <c r="Z17" s="21">
        <v>112.64</v>
      </c>
      <c r="AA17" s="22">
        <v>2065293579</v>
      </c>
    </row>
    <row r="18" spans="1:27" ht="13.5">
      <c r="A18" s="23" t="s">
        <v>44</v>
      </c>
      <c r="B18" s="17"/>
      <c r="C18" s="18">
        <v>1879340637</v>
      </c>
      <c r="D18" s="18"/>
      <c r="E18" s="19">
        <v>1155453520</v>
      </c>
      <c r="F18" s="20">
        <v>1155453520</v>
      </c>
      <c r="G18" s="20">
        <v>733993748</v>
      </c>
      <c r="H18" s="20">
        <v>1041942481</v>
      </c>
      <c r="I18" s="20">
        <v>1041942386</v>
      </c>
      <c r="J18" s="20">
        <v>1041942486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>
        <v>1041942486</v>
      </c>
      <c r="X18" s="20">
        <v>288863381</v>
      </c>
      <c r="Y18" s="20">
        <v>753079105</v>
      </c>
      <c r="Z18" s="21">
        <v>260.7</v>
      </c>
      <c r="AA18" s="22">
        <v>1155453520</v>
      </c>
    </row>
    <row r="19" spans="1:27" ht="13.5">
      <c r="A19" s="23" t="s">
        <v>45</v>
      </c>
      <c r="B19" s="17"/>
      <c r="C19" s="18">
        <v>89080428949</v>
      </c>
      <c r="D19" s="18"/>
      <c r="E19" s="19">
        <v>104743060432</v>
      </c>
      <c r="F19" s="20">
        <v>104770336364</v>
      </c>
      <c r="G19" s="20">
        <v>32847336782</v>
      </c>
      <c r="H19" s="20">
        <v>34453086853</v>
      </c>
      <c r="I19" s="20">
        <v>33814430163</v>
      </c>
      <c r="J19" s="20">
        <v>37932384707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37932384707</v>
      </c>
      <c r="X19" s="20">
        <v>26192584096</v>
      </c>
      <c r="Y19" s="20">
        <v>11739800611</v>
      </c>
      <c r="Z19" s="21">
        <v>44.82</v>
      </c>
      <c r="AA19" s="22">
        <v>104770336364</v>
      </c>
    </row>
    <row r="20" spans="1:27" ht="13.5">
      <c r="A20" s="23" t="s">
        <v>46</v>
      </c>
      <c r="B20" s="17"/>
      <c r="C20" s="18">
        <v>54275801</v>
      </c>
      <c r="D20" s="18"/>
      <c r="E20" s="19">
        <v>46520046</v>
      </c>
      <c r="F20" s="20">
        <v>46520046</v>
      </c>
      <c r="G20" s="20">
        <v>589</v>
      </c>
      <c r="H20" s="20">
        <v>3855160</v>
      </c>
      <c r="I20" s="20">
        <v>3855160</v>
      </c>
      <c r="J20" s="20">
        <v>3855160</v>
      </c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>
        <v>3855160</v>
      </c>
      <c r="X20" s="20">
        <v>11630012</v>
      </c>
      <c r="Y20" s="20">
        <v>-7774852</v>
      </c>
      <c r="Z20" s="21">
        <v>-66.85</v>
      </c>
      <c r="AA20" s="22">
        <v>46520046</v>
      </c>
    </row>
    <row r="21" spans="1:27" ht="13.5">
      <c r="A21" s="23" t="s">
        <v>47</v>
      </c>
      <c r="B21" s="17"/>
      <c r="C21" s="18">
        <v>1857529</v>
      </c>
      <c r="D21" s="18"/>
      <c r="E21" s="19">
        <v>8266720</v>
      </c>
      <c r="F21" s="20">
        <v>8266720</v>
      </c>
      <c r="G21" s="20">
        <v>2661916</v>
      </c>
      <c r="H21" s="20">
        <v>2661916</v>
      </c>
      <c r="I21" s="20">
        <v>2661916</v>
      </c>
      <c r="J21" s="20">
        <v>2661916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>
        <v>2661916</v>
      </c>
      <c r="X21" s="20">
        <v>2066680</v>
      </c>
      <c r="Y21" s="20">
        <v>595236</v>
      </c>
      <c r="Z21" s="21">
        <v>28.8</v>
      </c>
      <c r="AA21" s="22">
        <v>8266720</v>
      </c>
    </row>
    <row r="22" spans="1:27" ht="13.5">
      <c r="A22" s="23" t="s">
        <v>48</v>
      </c>
      <c r="B22" s="17"/>
      <c r="C22" s="18">
        <v>995304442</v>
      </c>
      <c r="D22" s="18"/>
      <c r="E22" s="19">
        <v>968094791</v>
      </c>
      <c r="F22" s="20">
        <v>968286855</v>
      </c>
      <c r="G22" s="20">
        <v>32193291</v>
      </c>
      <c r="H22" s="20">
        <v>44998719</v>
      </c>
      <c r="I22" s="20">
        <v>20128807</v>
      </c>
      <c r="J22" s="20">
        <v>26302304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26302304</v>
      </c>
      <c r="X22" s="20">
        <v>242071717</v>
      </c>
      <c r="Y22" s="20">
        <v>-215769413</v>
      </c>
      <c r="Z22" s="21">
        <v>-89.13</v>
      </c>
      <c r="AA22" s="22">
        <v>968286855</v>
      </c>
    </row>
    <row r="23" spans="1:27" ht="13.5">
      <c r="A23" s="23" t="s">
        <v>49</v>
      </c>
      <c r="B23" s="17"/>
      <c r="C23" s="18">
        <v>1720515592</v>
      </c>
      <c r="D23" s="18"/>
      <c r="E23" s="19">
        <v>309593647</v>
      </c>
      <c r="F23" s="20">
        <v>309593647</v>
      </c>
      <c r="G23" s="24">
        <v>1519607166</v>
      </c>
      <c r="H23" s="24">
        <v>1765822748</v>
      </c>
      <c r="I23" s="24">
        <v>1823563803</v>
      </c>
      <c r="J23" s="20">
        <v>1823824957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1823824957</v>
      </c>
      <c r="X23" s="20">
        <v>77398413</v>
      </c>
      <c r="Y23" s="24">
        <v>1746426544</v>
      </c>
      <c r="Z23" s="25">
        <v>2256.41</v>
      </c>
      <c r="AA23" s="26">
        <v>309593647</v>
      </c>
    </row>
    <row r="24" spans="1:27" ht="13.5">
      <c r="A24" s="27" t="s">
        <v>50</v>
      </c>
      <c r="B24" s="35"/>
      <c r="C24" s="29">
        <f aca="true" t="shared" si="1" ref="C24:Y24">SUM(C15:C23)</f>
        <v>95819325487</v>
      </c>
      <c r="D24" s="29">
        <f>SUM(D15:D23)</f>
        <v>0</v>
      </c>
      <c r="E24" s="36">
        <f t="shared" si="1"/>
        <v>109415590550</v>
      </c>
      <c r="F24" s="37">
        <f t="shared" si="1"/>
        <v>109443058546</v>
      </c>
      <c r="G24" s="37">
        <f t="shared" si="1"/>
        <v>36322201353</v>
      </c>
      <c r="H24" s="37">
        <f t="shared" si="1"/>
        <v>38467768303</v>
      </c>
      <c r="I24" s="37">
        <f t="shared" si="1"/>
        <v>37759626689</v>
      </c>
      <c r="J24" s="37">
        <f t="shared" si="1"/>
        <v>41937633779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41937633779</v>
      </c>
      <c r="X24" s="37">
        <f t="shared" si="1"/>
        <v>27360764652</v>
      </c>
      <c r="Y24" s="37">
        <f t="shared" si="1"/>
        <v>14576869127</v>
      </c>
      <c r="Z24" s="38">
        <f>+IF(X24&lt;&gt;0,+(Y24/X24)*100,0)</f>
        <v>53.276541472441885</v>
      </c>
      <c r="AA24" s="39">
        <f>SUM(AA15:AA23)</f>
        <v>109443058546</v>
      </c>
    </row>
    <row r="25" spans="1:27" ht="13.5">
      <c r="A25" s="27" t="s">
        <v>51</v>
      </c>
      <c r="B25" s="28"/>
      <c r="C25" s="29">
        <f aca="true" t="shared" si="2" ref="C25:Y25">+C12+C24</f>
        <v>120332976700</v>
      </c>
      <c r="D25" s="29">
        <f>+D12+D24</f>
        <v>0</v>
      </c>
      <c r="E25" s="30">
        <f t="shared" si="2"/>
        <v>135319250362</v>
      </c>
      <c r="F25" s="31">
        <f t="shared" si="2"/>
        <v>135346718358</v>
      </c>
      <c r="G25" s="31">
        <f t="shared" si="2"/>
        <v>46159675287</v>
      </c>
      <c r="H25" s="31">
        <f t="shared" si="2"/>
        <v>49277148699</v>
      </c>
      <c r="I25" s="31">
        <f t="shared" si="2"/>
        <v>52023875658</v>
      </c>
      <c r="J25" s="31">
        <f t="shared" si="2"/>
        <v>57423035593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57423035593</v>
      </c>
      <c r="X25" s="31">
        <f t="shared" si="2"/>
        <v>33836679618</v>
      </c>
      <c r="Y25" s="31">
        <f t="shared" si="2"/>
        <v>23586355975</v>
      </c>
      <c r="Z25" s="32">
        <f>+IF(X25&lt;&gt;0,+(Y25/X25)*100,0)</f>
        <v>69.70647309747507</v>
      </c>
      <c r="AA25" s="33">
        <f>+AA12+AA24</f>
        <v>135346718358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865770701</v>
      </c>
      <c r="D29" s="18"/>
      <c r="E29" s="19">
        <v>1008114630</v>
      </c>
      <c r="F29" s="20">
        <v>1008114630</v>
      </c>
      <c r="G29" s="20">
        <v>37729208</v>
      </c>
      <c r="H29" s="20">
        <v>2383584800</v>
      </c>
      <c r="I29" s="20">
        <v>2364695707</v>
      </c>
      <c r="J29" s="20">
        <v>2364695707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>
        <v>2364695707</v>
      </c>
      <c r="X29" s="20">
        <v>252028658</v>
      </c>
      <c r="Y29" s="20">
        <v>2112667049</v>
      </c>
      <c r="Z29" s="21">
        <v>838.26</v>
      </c>
      <c r="AA29" s="22">
        <v>1008114630</v>
      </c>
    </row>
    <row r="30" spans="1:27" ht="13.5">
      <c r="A30" s="23" t="s">
        <v>55</v>
      </c>
      <c r="B30" s="17"/>
      <c r="C30" s="18">
        <v>1372258471</v>
      </c>
      <c r="D30" s="18"/>
      <c r="E30" s="19">
        <v>1541349571</v>
      </c>
      <c r="F30" s="20">
        <v>1541349571</v>
      </c>
      <c r="G30" s="20">
        <v>575702137</v>
      </c>
      <c r="H30" s="20">
        <v>272958708</v>
      </c>
      <c r="I30" s="20">
        <v>123543830</v>
      </c>
      <c r="J30" s="20">
        <v>130223479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130223479</v>
      </c>
      <c r="X30" s="20">
        <v>385337394</v>
      </c>
      <c r="Y30" s="20">
        <v>-255113915</v>
      </c>
      <c r="Z30" s="21">
        <v>-66.21</v>
      </c>
      <c r="AA30" s="22">
        <v>1541349571</v>
      </c>
    </row>
    <row r="31" spans="1:27" ht="13.5">
      <c r="A31" s="23" t="s">
        <v>56</v>
      </c>
      <c r="B31" s="17"/>
      <c r="C31" s="18">
        <v>2151778620</v>
      </c>
      <c r="D31" s="18"/>
      <c r="E31" s="19">
        <v>2278871578</v>
      </c>
      <c r="F31" s="20">
        <v>2278871578</v>
      </c>
      <c r="G31" s="20">
        <v>151291232</v>
      </c>
      <c r="H31" s="20">
        <v>263229116</v>
      </c>
      <c r="I31" s="20">
        <v>144983651</v>
      </c>
      <c r="J31" s="20">
        <v>155507148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155507148</v>
      </c>
      <c r="X31" s="20">
        <v>569717898</v>
      </c>
      <c r="Y31" s="20">
        <v>-414210750</v>
      </c>
      <c r="Z31" s="21">
        <v>-72.7</v>
      </c>
      <c r="AA31" s="22">
        <v>2278871578</v>
      </c>
    </row>
    <row r="32" spans="1:27" ht="13.5">
      <c r="A32" s="23" t="s">
        <v>57</v>
      </c>
      <c r="B32" s="17"/>
      <c r="C32" s="18">
        <v>11072112815</v>
      </c>
      <c r="D32" s="18"/>
      <c r="E32" s="19">
        <v>9900683950</v>
      </c>
      <c r="F32" s="20">
        <v>9900683950</v>
      </c>
      <c r="G32" s="20">
        <v>2818743541</v>
      </c>
      <c r="H32" s="20">
        <v>3264125239</v>
      </c>
      <c r="I32" s="20">
        <v>3540301954</v>
      </c>
      <c r="J32" s="20">
        <v>3991314026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3991314026</v>
      </c>
      <c r="X32" s="20">
        <v>2475170992</v>
      </c>
      <c r="Y32" s="20">
        <v>1516143034</v>
      </c>
      <c r="Z32" s="21">
        <v>61.25</v>
      </c>
      <c r="AA32" s="22">
        <v>9900683950</v>
      </c>
    </row>
    <row r="33" spans="1:27" ht="13.5">
      <c r="A33" s="23" t="s">
        <v>58</v>
      </c>
      <c r="B33" s="17"/>
      <c r="C33" s="18">
        <v>881853902</v>
      </c>
      <c r="D33" s="18"/>
      <c r="E33" s="19">
        <v>1082146704</v>
      </c>
      <c r="F33" s="20">
        <v>1082146704</v>
      </c>
      <c r="G33" s="20">
        <v>964237727</v>
      </c>
      <c r="H33" s="20">
        <v>559687501</v>
      </c>
      <c r="I33" s="20">
        <v>452906973</v>
      </c>
      <c r="J33" s="20">
        <v>478525399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478525399</v>
      </c>
      <c r="X33" s="20">
        <v>270536680</v>
      </c>
      <c r="Y33" s="20">
        <v>207988719</v>
      </c>
      <c r="Z33" s="21">
        <v>76.88</v>
      </c>
      <c r="AA33" s="22">
        <v>1082146704</v>
      </c>
    </row>
    <row r="34" spans="1:27" ht="13.5">
      <c r="A34" s="27" t="s">
        <v>59</v>
      </c>
      <c r="B34" s="28"/>
      <c r="C34" s="29">
        <f aca="true" t="shared" si="3" ref="C34:Y34">SUM(C29:C33)</f>
        <v>16343774509</v>
      </c>
      <c r="D34" s="29">
        <f>SUM(D29:D33)</f>
        <v>0</v>
      </c>
      <c r="E34" s="30">
        <f t="shared" si="3"/>
        <v>15811166433</v>
      </c>
      <c r="F34" s="31">
        <f t="shared" si="3"/>
        <v>15811166433</v>
      </c>
      <c r="G34" s="31">
        <f t="shared" si="3"/>
        <v>4547703845</v>
      </c>
      <c r="H34" s="31">
        <f t="shared" si="3"/>
        <v>6743585364</v>
      </c>
      <c r="I34" s="31">
        <f t="shared" si="3"/>
        <v>6626432115</v>
      </c>
      <c r="J34" s="31">
        <f t="shared" si="3"/>
        <v>7120265759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7120265759</v>
      </c>
      <c r="X34" s="31">
        <f t="shared" si="3"/>
        <v>3952791622</v>
      </c>
      <c r="Y34" s="31">
        <f t="shared" si="3"/>
        <v>3167474137</v>
      </c>
      <c r="Z34" s="32">
        <f>+IF(X34&lt;&gt;0,+(Y34/X34)*100,0)</f>
        <v>80.13258577484407</v>
      </c>
      <c r="AA34" s="33">
        <f>SUM(AA29:AA33)</f>
        <v>15811166433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10370067864</v>
      </c>
      <c r="D37" s="18"/>
      <c r="E37" s="19">
        <v>11755777900</v>
      </c>
      <c r="F37" s="20">
        <v>11755777900</v>
      </c>
      <c r="G37" s="20">
        <v>1503518165</v>
      </c>
      <c r="H37" s="20">
        <v>1883106334</v>
      </c>
      <c r="I37" s="20">
        <v>2024874836</v>
      </c>
      <c r="J37" s="20">
        <v>2102952113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2102952113</v>
      </c>
      <c r="X37" s="20">
        <v>2938944480</v>
      </c>
      <c r="Y37" s="20">
        <v>-835992367</v>
      </c>
      <c r="Z37" s="21">
        <v>-28.45</v>
      </c>
      <c r="AA37" s="22">
        <v>11755777900</v>
      </c>
    </row>
    <row r="38" spans="1:27" ht="13.5">
      <c r="A38" s="23" t="s">
        <v>58</v>
      </c>
      <c r="B38" s="17"/>
      <c r="C38" s="18">
        <v>5487634351</v>
      </c>
      <c r="D38" s="18"/>
      <c r="E38" s="19">
        <v>5718799397</v>
      </c>
      <c r="F38" s="20">
        <v>5718799397</v>
      </c>
      <c r="G38" s="20">
        <v>1014348975</v>
      </c>
      <c r="H38" s="20">
        <v>1176826763</v>
      </c>
      <c r="I38" s="20">
        <v>1084481263</v>
      </c>
      <c r="J38" s="20">
        <v>1166454662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1166454662</v>
      </c>
      <c r="X38" s="20">
        <v>1429699853</v>
      </c>
      <c r="Y38" s="20">
        <v>-263245191</v>
      </c>
      <c r="Z38" s="21">
        <v>-18.41</v>
      </c>
      <c r="AA38" s="22">
        <v>5718799397</v>
      </c>
    </row>
    <row r="39" spans="1:27" ht="13.5">
      <c r="A39" s="27" t="s">
        <v>61</v>
      </c>
      <c r="B39" s="35"/>
      <c r="C39" s="29">
        <f aca="true" t="shared" si="4" ref="C39:Y39">SUM(C37:C38)</f>
        <v>15857702215</v>
      </c>
      <c r="D39" s="29">
        <f>SUM(D37:D38)</f>
        <v>0</v>
      </c>
      <c r="E39" s="36">
        <f t="shared" si="4"/>
        <v>17474577297</v>
      </c>
      <c r="F39" s="37">
        <f t="shared" si="4"/>
        <v>17474577297</v>
      </c>
      <c r="G39" s="37">
        <f t="shared" si="4"/>
        <v>2517867140</v>
      </c>
      <c r="H39" s="37">
        <f t="shared" si="4"/>
        <v>3059933097</v>
      </c>
      <c r="I39" s="37">
        <f t="shared" si="4"/>
        <v>3109356099</v>
      </c>
      <c r="J39" s="37">
        <f t="shared" si="4"/>
        <v>3269406775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3269406775</v>
      </c>
      <c r="X39" s="37">
        <f t="shared" si="4"/>
        <v>4368644333</v>
      </c>
      <c r="Y39" s="37">
        <f t="shared" si="4"/>
        <v>-1099237558</v>
      </c>
      <c r="Z39" s="38">
        <f>+IF(X39&lt;&gt;0,+(Y39/X39)*100,0)</f>
        <v>-25.161983311311143</v>
      </c>
      <c r="AA39" s="39">
        <f>SUM(AA37:AA38)</f>
        <v>17474577297</v>
      </c>
    </row>
    <row r="40" spans="1:27" ht="13.5">
      <c r="A40" s="27" t="s">
        <v>62</v>
      </c>
      <c r="B40" s="28"/>
      <c r="C40" s="29">
        <f aca="true" t="shared" si="5" ref="C40:Y40">+C34+C39</f>
        <v>32201476724</v>
      </c>
      <c r="D40" s="29">
        <f>+D34+D39</f>
        <v>0</v>
      </c>
      <c r="E40" s="30">
        <f t="shared" si="5"/>
        <v>33285743730</v>
      </c>
      <c r="F40" s="31">
        <f t="shared" si="5"/>
        <v>33285743730</v>
      </c>
      <c r="G40" s="31">
        <f t="shared" si="5"/>
        <v>7065570985</v>
      </c>
      <c r="H40" s="31">
        <f t="shared" si="5"/>
        <v>9803518461</v>
      </c>
      <c r="I40" s="31">
        <f t="shared" si="5"/>
        <v>9735788214</v>
      </c>
      <c r="J40" s="31">
        <f t="shared" si="5"/>
        <v>10389672534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10389672534</v>
      </c>
      <c r="X40" s="31">
        <f t="shared" si="5"/>
        <v>8321435955</v>
      </c>
      <c r="Y40" s="31">
        <f t="shared" si="5"/>
        <v>2068236579</v>
      </c>
      <c r="Z40" s="32">
        <f>+IF(X40&lt;&gt;0,+(Y40/X40)*100,0)</f>
        <v>24.854323102219922</v>
      </c>
      <c r="AA40" s="33">
        <f>+AA34+AA39</f>
        <v>33285743730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88131499976</v>
      </c>
      <c r="D42" s="43">
        <f>+D25-D40</f>
        <v>0</v>
      </c>
      <c r="E42" s="44">
        <f t="shared" si="6"/>
        <v>102033506632</v>
      </c>
      <c r="F42" s="45">
        <f t="shared" si="6"/>
        <v>102060974628</v>
      </c>
      <c r="G42" s="45">
        <f t="shared" si="6"/>
        <v>39094104302</v>
      </c>
      <c r="H42" s="45">
        <f t="shared" si="6"/>
        <v>39473630238</v>
      </c>
      <c r="I42" s="45">
        <f t="shared" si="6"/>
        <v>42288087444</v>
      </c>
      <c r="J42" s="45">
        <f t="shared" si="6"/>
        <v>47033363059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47033363059</v>
      </c>
      <c r="X42" s="45">
        <f t="shared" si="6"/>
        <v>25515243663</v>
      </c>
      <c r="Y42" s="45">
        <f t="shared" si="6"/>
        <v>21518119396</v>
      </c>
      <c r="Z42" s="46">
        <f>+IF(X42&lt;&gt;0,+(Y42/X42)*100,0)</f>
        <v>84.33436764393403</v>
      </c>
      <c r="AA42" s="47">
        <f>+AA25-AA40</f>
        <v>102060974628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86330468109</v>
      </c>
      <c r="D45" s="18"/>
      <c r="E45" s="19">
        <v>86449331563</v>
      </c>
      <c r="F45" s="20">
        <v>86449331563</v>
      </c>
      <c r="G45" s="20">
        <v>37774561663</v>
      </c>
      <c r="H45" s="20">
        <v>37640539669</v>
      </c>
      <c r="I45" s="20">
        <v>40458439712</v>
      </c>
      <c r="J45" s="20">
        <v>45203715327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45203715327</v>
      </c>
      <c r="X45" s="20">
        <v>21612332893</v>
      </c>
      <c r="Y45" s="20">
        <v>23591382434</v>
      </c>
      <c r="Z45" s="48">
        <v>109.16</v>
      </c>
      <c r="AA45" s="22">
        <v>86449331563</v>
      </c>
    </row>
    <row r="46" spans="1:27" ht="13.5">
      <c r="A46" s="23" t="s">
        <v>67</v>
      </c>
      <c r="B46" s="17"/>
      <c r="C46" s="18">
        <v>1801031869</v>
      </c>
      <c r="D46" s="18"/>
      <c r="E46" s="19">
        <v>15575826069</v>
      </c>
      <c r="F46" s="20">
        <v>15603294065</v>
      </c>
      <c r="G46" s="20">
        <v>1319542640</v>
      </c>
      <c r="H46" s="20">
        <v>1833090568</v>
      </c>
      <c r="I46" s="20">
        <v>1829647687</v>
      </c>
      <c r="J46" s="20">
        <v>1829647687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1829647687</v>
      </c>
      <c r="X46" s="20">
        <v>3900823520</v>
      </c>
      <c r="Y46" s="20">
        <v>-2071175833</v>
      </c>
      <c r="Z46" s="48">
        <v>-53.1</v>
      </c>
      <c r="AA46" s="22">
        <v>15603294065</v>
      </c>
    </row>
    <row r="47" spans="1:27" ht="13.5">
      <c r="A47" s="23" t="s">
        <v>68</v>
      </c>
      <c r="B47" s="17"/>
      <c r="C47" s="18"/>
      <c r="D47" s="18"/>
      <c r="E47" s="19">
        <v>8349000</v>
      </c>
      <c r="F47" s="20">
        <v>8349000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>
        <v>2087250</v>
      </c>
      <c r="Y47" s="20">
        <v>-2087250</v>
      </c>
      <c r="Z47" s="48">
        <v>-100</v>
      </c>
      <c r="AA47" s="22">
        <v>8349000</v>
      </c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88131499978</v>
      </c>
      <c r="D48" s="51">
        <f>SUM(D45:D47)</f>
        <v>0</v>
      </c>
      <c r="E48" s="52">
        <f t="shared" si="7"/>
        <v>102033506632</v>
      </c>
      <c r="F48" s="53">
        <f t="shared" si="7"/>
        <v>102060974628</v>
      </c>
      <c r="G48" s="53">
        <f t="shared" si="7"/>
        <v>39094104303</v>
      </c>
      <c r="H48" s="53">
        <f t="shared" si="7"/>
        <v>39473630237</v>
      </c>
      <c r="I48" s="53">
        <f t="shared" si="7"/>
        <v>42288087399</v>
      </c>
      <c r="J48" s="53">
        <f t="shared" si="7"/>
        <v>47033363014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47033363014</v>
      </c>
      <c r="X48" s="53">
        <f t="shared" si="7"/>
        <v>25515243663</v>
      </c>
      <c r="Y48" s="53">
        <f t="shared" si="7"/>
        <v>21518119351</v>
      </c>
      <c r="Z48" s="54">
        <f>+IF(X48&lt;&gt;0,+(Y48/X48)*100,0)</f>
        <v>84.33436746756887</v>
      </c>
      <c r="AA48" s="55">
        <f>SUM(AA45:AA47)</f>
        <v>102060974628</v>
      </c>
    </row>
    <row r="49" spans="1:27" ht="13.5">
      <c r="A49" s="56" t="s">
        <v>124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125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126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 password="F954" sheet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127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2158882</v>
      </c>
      <c r="D6" s="18">
        <v>2158882</v>
      </c>
      <c r="E6" s="19">
        <v>5687000</v>
      </c>
      <c r="F6" s="20">
        <v>5687000</v>
      </c>
      <c r="G6" s="20">
        <v>2158882</v>
      </c>
      <c r="H6" s="20">
        <v>2158882</v>
      </c>
      <c r="I6" s="20">
        <v>2158882</v>
      </c>
      <c r="J6" s="20">
        <v>2158882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2158882</v>
      </c>
      <c r="X6" s="20">
        <v>1421750</v>
      </c>
      <c r="Y6" s="20">
        <v>737132</v>
      </c>
      <c r="Z6" s="21">
        <v>51.85</v>
      </c>
      <c r="AA6" s="22">
        <v>5687000</v>
      </c>
    </row>
    <row r="7" spans="1:27" ht="13.5">
      <c r="A7" s="23" t="s">
        <v>34</v>
      </c>
      <c r="B7" s="17"/>
      <c r="C7" s="18">
        <v>2916606</v>
      </c>
      <c r="D7" s="18">
        <v>2916606</v>
      </c>
      <c r="E7" s="19">
        <v>980000</v>
      </c>
      <c r="F7" s="20">
        <v>980000</v>
      </c>
      <c r="G7" s="20">
        <v>2776519</v>
      </c>
      <c r="H7" s="20">
        <v>2776519</v>
      </c>
      <c r="I7" s="20">
        <v>2776519</v>
      </c>
      <c r="J7" s="20">
        <v>2776519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2776519</v>
      </c>
      <c r="X7" s="20">
        <v>245000</v>
      </c>
      <c r="Y7" s="20">
        <v>2531519</v>
      </c>
      <c r="Z7" s="21">
        <v>1033.27</v>
      </c>
      <c r="AA7" s="22">
        <v>980000</v>
      </c>
    </row>
    <row r="8" spans="1:27" ht="13.5">
      <c r="A8" s="23" t="s">
        <v>35</v>
      </c>
      <c r="B8" s="17"/>
      <c r="C8" s="18">
        <v>31515127</v>
      </c>
      <c r="D8" s="18">
        <v>31515127</v>
      </c>
      <c r="E8" s="19">
        <v>32936633</v>
      </c>
      <c r="F8" s="20">
        <v>32936633</v>
      </c>
      <c r="G8" s="20">
        <v>36692504</v>
      </c>
      <c r="H8" s="20">
        <v>36692504</v>
      </c>
      <c r="I8" s="20">
        <v>36692504</v>
      </c>
      <c r="J8" s="20">
        <v>36692504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36692504</v>
      </c>
      <c r="X8" s="20">
        <v>8234158</v>
      </c>
      <c r="Y8" s="20">
        <v>28458346</v>
      </c>
      <c r="Z8" s="21">
        <v>345.61</v>
      </c>
      <c r="AA8" s="22">
        <v>32936633</v>
      </c>
    </row>
    <row r="9" spans="1:27" ht="13.5">
      <c r="A9" s="23" t="s">
        <v>36</v>
      </c>
      <c r="B9" s="17"/>
      <c r="C9" s="18">
        <v>5853069</v>
      </c>
      <c r="D9" s="18">
        <v>5853069</v>
      </c>
      <c r="E9" s="19">
        <v>497000</v>
      </c>
      <c r="F9" s="20">
        <v>497000</v>
      </c>
      <c r="G9" s="20">
        <v>1597702</v>
      </c>
      <c r="H9" s="20">
        <v>1597702</v>
      </c>
      <c r="I9" s="20">
        <v>1597702</v>
      </c>
      <c r="J9" s="20">
        <v>1597702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1597702</v>
      </c>
      <c r="X9" s="20">
        <v>124250</v>
      </c>
      <c r="Y9" s="20">
        <v>1473452</v>
      </c>
      <c r="Z9" s="21">
        <v>1185.88</v>
      </c>
      <c r="AA9" s="22">
        <v>497000</v>
      </c>
    </row>
    <row r="10" spans="1:27" ht="13.5">
      <c r="A10" s="23" t="s">
        <v>37</v>
      </c>
      <c r="B10" s="17"/>
      <c r="C10" s="18">
        <v>399638</v>
      </c>
      <c r="D10" s="18">
        <v>399638</v>
      </c>
      <c r="E10" s="19">
        <v>400000</v>
      </c>
      <c r="F10" s="20">
        <v>400000</v>
      </c>
      <c r="G10" s="24">
        <v>6350546</v>
      </c>
      <c r="H10" s="24">
        <v>6350546</v>
      </c>
      <c r="I10" s="24">
        <v>6350546</v>
      </c>
      <c r="J10" s="20">
        <v>6350546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6350546</v>
      </c>
      <c r="X10" s="20">
        <v>100000</v>
      </c>
      <c r="Y10" s="24">
        <v>6250546</v>
      </c>
      <c r="Z10" s="25">
        <v>6250.55</v>
      </c>
      <c r="AA10" s="26">
        <v>400000</v>
      </c>
    </row>
    <row r="11" spans="1:27" ht="13.5">
      <c r="A11" s="23" t="s">
        <v>38</v>
      </c>
      <c r="B11" s="17"/>
      <c r="C11" s="18">
        <v>273815</v>
      </c>
      <c r="D11" s="18">
        <v>273815</v>
      </c>
      <c r="E11" s="19">
        <v>76000</v>
      </c>
      <c r="F11" s="20">
        <v>76000</v>
      </c>
      <c r="G11" s="20">
        <v>272435</v>
      </c>
      <c r="H11" s="20">
        <v>272435</v>
      </c>
      <c r="I11" s="20">
        <v>272435</v>
      </c>
      <c r="J11" s="20">
        <v>272435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272435</v>
      </c>
      <c r="X11" s="20">
        <v>19000</v>
      </c>
      <c r="Y11" s="20">
        <v>253435</v>
      </c>
      <c r="Z11" s="21">
        <v>1333.87</v>
      </c>
      <c r="AA11" s="22">
        <v>76000</v>
      </c>
    </row>
    <row r="12" spans="1:27" ht="13.5">
      <c r="A12" s="27" t="s">
        <v>39</v>
      </c>
      <c r="B12" s="28"/>
      <c r="C12" s="29">
        <f aca="true" t="shared" si="0" ref="C12:Y12">SUM(C6:C11)</f>
        <v>43117137</v>
      </c>
      <c r="D12" s="29">
        <f>SUM(D6:D11)</f>
        <v>43117137</v>
      </c>
      <c r="E12" s="30">
        <f t="shared" si="0"/>
        <v>40576633</v>
      </c>
      <c r="F12" s="31">
        <f t="shared" si="0"/>
        <v>40576633</v>
      </c>
      <c r="G12" s="31">
        <f t="shared" si="0"/>
        <v>49848588</v>
      </c>
      <c r="H12" s="31">
        <f t="shared" si="0"/>
        <v>49848588</v>
      </c>
      <c r="I12" s="31">
        <f t="shared" si="0"/>
        <v>49848588</v>
      </c>
      <c r="J12" s="31">
        <f t="shared" si="0"/>
        <v>49848588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49848588</v>
      </c>
      <c r="X12" s="31">
        <f t="shared" si="0"/>
        <v>10144158</v>
      </c>
      <c r="Y12" s="31">
        <f t="shared" si="0"/>
        <v>39704430</v>
      </c>
      <c r="Z12" s="32">
        <f>+IF(X12&lt;&gt;0,+(Y12/X12)*100,0)</f>
        <v>391.4019280851106</v>
      </c>
      <c r="AA12" s="33">
        <f>SUM(AA6:AA11)</f>
        <v>40576633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5335395</v>
      </c>
      <c r="D17" s="18">
        <v>5335395</v>
      </c>
      <c r="E17" s="19">
        <v>5335395</v>
      </c>
      <c r="F17" s="20">
        <v>5335395</v>
      </c>
      <c r="G17" s="20">
        <v>5335395</v>
      </c>
      <c r="H17" s="20">
        <v>5335395</v>
      </c>
      <c r="I17" s="20">
        <v>5335395</v>
      </c>
      <c r="J17" s="20">
        <v>5335395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5335395</v>
      </c>
      <c r="X17" s="20">
        <v>1333849</v>
      </c>
      <c r="Y17" s="20">
        <v>4001546</v>
      </c>
      <c r="Z17" s="21">
        <v>300</v>
      </c>
      <c r="AA17" s="22">
        <v>5335395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51788682</v>
      </c>
      <c r="D19" s="18">
        <v>51788682</v>
      </c>
      <c r="E19" s="19">
        <v>90217000</v>
      </c>
      <c r="F19" s="20">
        <v>90217000</v>
      </c>
      <c r="G19" s="20">
        <v>58552935</v>
      </c>
      <c r="H19" s="20">
        <v>58552935</v>
      </c>
      <c r="I19" s="20">
        <v>58552935</v>
      </c>
      <c r="J19" s="20">
        <v>58552935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58552935</v>
      </c>
      <c r="X19" s="20">
        <v>22554250</v>
      </c>
      <c r="Y19" s="20">
        <v>35998685</v>
      </c>
      <c r="Z19" s="21">
        <v>159.61</v>
      </c>
      <c r="AA19" s="22">
        <v>90217000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83721</v>
      </c>
      <c r="D22" s="18">
        <v>83721</v>
      </c>
      <c r="E22" s="19">
        <v>85000</v>
      </c>
      <c r="F22" s="20">
        <v>85000</v>
      </c>
      <c r="G22" s="20">
        <v>85461</v>
      </c>
      <c r="H22" s="20">
        <v>85461</v>
      </c>
      <c r="I22" s="20">
        <v>85461</v>
      </c>
      <c r="J22" s="20">
        <v>85461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85461</v>
      </c>
      <c r="X22" s="20">
        <v>21250</v>
      </c>
      <c r="Y22" s="20">
        <v>64211</v>
      </c>
      <c r="Z22" s="21">
        <v>302.17</v>
      </c>
      <c r="AA22" s="22">
        <v>85000</v>
      </c>
    </row>
    <row r="23" spans="1:27" ht="13.5">
      <c r="A23" s="23" t="s">
        <v>49</v>
      </c>
      <c r="B23" s="17"/>
      <c r="C23" s="18">
        <v>98850</v>
      </c>
      <c r="D23" s="18">
        <v>98850</v>
      </c>
      <c r="E23" s="19">
        <v>99000</v>
      </c>
      <c r="F23" s="20">
        <v>99000</v>
      </c>
      <c r="G23" s="24">
        <v>98850</v>
      </c>
      <c r="H23" s="24">
        <v>98850</v>
      </c>
      <c r="I23" s="24">
        <v>98850</v>
      </c>
      <c r="J23" s="20">
        <v>98850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98850</v>
      </c>
      <c r="X23" s="20">
        <v>24750</v>
      </c>
      <c r="Y23" s="24">
        <v>74100</v>
      </c>
      <c r="Z23" s="25">
        <v>299.39</v>
      </c>
      <c r="AA23" s="26">
        <v>99000</v>
      </c>
    </row>
    <row r="24" spans="1:27" ht="13.5">
      <c r="A24" s="27" t="s">
        <v>50</v>
      </c>
      <c r="B24" s="35"/>
      <c r="C24" s="29">
        <f aca="true" t="shared" si="1" ref="C24:Y24">SUM(C15:C23)</f>
        <v>57306648</v>
      </c>
      <c r="D24" s="29">
        <f>SUM(D15:D23)</f>
        <v>57306648</v>
      </c>
      <c r="E24" s="36">
        <f t="shared" si="1"/>
        <v>95736395</v>
      </c>
      <c r="F24" s="37">
        <f t="shared" si="1"/>
        <v>95736395</v>
      </c>
      <c r="G24" s="37">
        <f t="shared" si="1"/>
        <v>64072641</v>
      </c>
      <c r="H24" s="37">
        <f t="shared" si="1"/>
        <v>64072641</v>
      </c>
      <c r="I24" s="37">
        <f t="shared" si="1"/>
        <v>64072641</v>
      </c>
      <c r="J24" s="37">
        <f t="shared" si="1"/>
        <v>64072641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64072641</v>
      </c>
      <c r="X24" s="37">
        <f t="shared" si="1"/>
        <v>23934099</v>
      </c>
      <c r="Y24" s="37">
        <f t="shared" si="1"/>
        <v>40138542</v>
      </c>
      <c r="Z24" s="38">
        <f>+IF(X24&lt;&gt;0,+(Y24/X24)*100,0)</f>
        <v>167.704420375298</v>
      </c>
      <c r="AA24" s="39">
        <f>SUM(AA15:AA23)</f>
        <v>95736395</v>
      </c>
    </row>
    <row r="25" spans="1:27" ht="13.5">
      <c r="A25" s="27" t="s">
        <v>51</v>
      </c>
      <c r="B25" s="28"/>
      <c r="C25" s="29">
        <f aca="true" t="shared" si="2" ref="C25:Y25">+C12+C24</f>
        <v>100423785</v>
      </c>
      <c r="D25" s="29">
        <f>+D12+D24</f>
        <v>100423785</v>
      </c>
      <c r="E25" s="30">
        <f t="shared" si="2"/>
        <v>136313028</v>
      </c>
      <c r="F25" s="31">
        <f t="shared" si="2"/>
        <v>136313028</v>
      </c>
      <c r="G25" s="31">
        <f t="shared" si="2"/>
        <v>113921229</v>
      </c>
      <c r="H25" s="31">
        <f t="shared" si="2"/>
        <v>113921229</v>
      </c>
      <c r="I25" s="31">
        <f t="shared" si="2"/>
        <v>113921229</v>
      </c>
      <c r="J25" s="31">
        <f t="shared" si="2"/>
        <v>113921229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113921229</v>
      </c>
      <c r="X25" s="31">
        <f t="shared" si="2"/>
        <v>34078257</v>
      </c>
      <c r="Y25" s="31">
        <f t="shared" si="2"/>
        <v>79842972</v>
      </c>
      <c r="Z25" s="32">
        <f>+IF(X25&lt;&gt;0,+(Y25/X25)*100,0)</f>
        <v>234.29300389394916</v>
      </c>
      <c r="AA25" s="33">
        <f>+AA12+AA24</f>
        <v>136313028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940289</v>
      </c>
      <c r="D30" s="18">
        <v>940289</v>
      </c>
      <c r="E30" s="19"/>
      <c r="F30" s="20"/>
      <c r="G30" s="20">
        <v>940289</v>
      </c>
      <c r="H30" s="20">
        <v>940289</v>
      </c>
      <c r="I30" s="20">
        <v>940289</v>
      </c>
      <c r="J30" s="20">
        <v>940289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940289</v>
      </c>
      <c r="X30" s="20"/>
      <c r="Y30" s="20">
        <v>940289</v>
      </c>
      <c r="Z30" s="21"/>
      <c r="AA30" s="22"/>
    </row>
    <row r="31" spans="1:27" ht="13.5">
      <c r="A31" s="23" t="s">
        <v>56</v>
      </c>
      <c r="B31" s="17"/>
      <c r="C31" s="18">
        <v>264608</v>
      </c>
      <c r="D31" s="18">
        <v>264608</v>
      </c>
      <c r="E31" s="19">
        <v>266000</v>
      </c>
      <c r="F31" s="20">
        <v>266000</v>
      </c>
      <c r="G31" s="20">
        <v>264608</v>
      </c>
      <c r="H31" s="20">
        <v>264608</v>
      </c>
      <c r="I31" s="20">
        <v>264608</v>
      </c>
      <c r="J31" s="20">
        <v>264608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264608</v>
      </c>
      <c r="X31" s="20">
        <v>66500</v>
      </c>
      <c r="Y31" s="20">
        <v>198108</v>
      </c>
      <c r="Z31" s="21">
        <v>297.91</v>
      </c>
      <c r="AA31" s="22">
        <v>266000</v>
      </c>
    </row>
    <row r="32" spans="1:27" ht="13.5">
      <c r="A32" s="23" t="s">
        <v>57</v>
      </c>
      <c r="B32" s="17"/>
      <c r="C32" s="18">
        <v>44737595</v>
      </c>
      <c r="D32" s="18">
        <v>44737595</v>
      </c>
      <c r="E32" s="19">
        <v>20124140</v>
      </c>
      <c r="F32" s="20">
        <v>20124140</v>
      </c>
      <c r="G32" s="20">
        <v>28028123</v>
      </c>
      <c r="H32" s="20">
        <v>28028123</v>
      </c>
      <c r="I32" s="20">
        <v>28028123</v>
      </c>
      <c r="J32" s="20">
        <v>28028123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28028123</v>
      </c>
      <c r="X32" s="20">
        <v>5031035</v>
      </c>
      <c r="Y32" s="20">
        <v>22997088</v>
      </c>
      <c r="Z32" s="21">
        <v>457.1</v>
      </c>
      <c r="AA32" s="22">
        <v>20124140</v>
      </c>
    </row>
    <row r="33" spans="1:27" ht="13.5">
      <c r="A33" s="23" t="s">
        <v>58</v>
      </c>
      <c r="B33" s="17"/>
      <c r="C33" s="18">
        <v>7370846</v>
      </c>
      <c r="D33" s="18">
        <v>7370846</v>
      </c>
      <c r="E33" s="19"/>
      <c r="F33" s="20"/>
      <c r="G33" s="20">
        <v>7370846</v>
      </c>
      <c r="H33" s="20">
        <v>7370846</v>
      </c>
      <c r="I33" s="20">
        <v>7370846</v>
      </c>
      <c r="J33" s="20">
        <v>7370846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7370846</v>
      </c>
      <c r="X33" s="20"/>
      <c r="Y33" s="20">
        <v>7370846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53313338</v>
      </c>
      <c r="D34" s="29">
        <f>SUM(D29:D33)</f>
        <v>53313338</v>
      </c>
      <c r="E34" s="30">
        <f t="shared" si="3"/>
        <v>20390140</v>
      </c>
      <c r="F34" s="31">
        <f t="shared" si="3"/>
        <v>20390140</v>
      </c>
      <c r="G34" s="31">
        <f t="shared" si="3"/>
        <v>36603866</v>
      </c>
      <c r="H34" s="31">
        <f t="shared" si="3"/>
        <v>36603866</v>
      </c>
      <c r="I34" s="31">
        <f t="shared" si="3"/>
        <v>36603866</v>
      </c>
      <c r="J34" s="31">
        <f t="shared" si="3"/>
        <v>36603866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36603866</v>
      </c>
      <c r="X34" s="31">
        <f t="shared" si="3"/>
        <v>5097535</v>
      </c>
      <c r="Y34" s="31">
        <f t="shared" si="3"/>
        <v>31506331</v>
      </c>
      <c r="Z34" s="32">
        <f>+IF(X34&lt;&gt;0,+(Y34/X34)*100,0)</f>
        <v>618.0699298778724</v>
      </c>
      <c r="AA34" s="33">
        <f>SUM(AA29:AA33)</f>
        <v>20390140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-94494</v>
      </c>
      <c r="D37" s="18">
        <v>-94494</v>
      </c>
      <c r="E37" s="19"/>
      <c r="F37" s="20"/>
      <c r="G37" s="20">
        <v>39315</v>
      </c>
      <c r="H37" s="20">
        <v>39315</v>
      </c>
      <c r="I37" s="20">
        <v>39315</v>
      </c>
      <c r="J37" s="20">
        <v>39315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39315</v>
      </c>
      <c r="X37" s="20"/>
      <c r="Y37" s="20">
        <v>39315</v>
      </c>
      <c r="Z37" s="21"/>
      <c r="AA37" s="22"/>
    </row>
    <row r="38" spans="1:27" ht="13.5">
      <c r="A38" s="23" t="s">
        <v>58</v>
      </c>
      <c r="B38" s="17"/>
      <c r="C38" s="18">
        <v>10290410</v>
      </c>
      <c r="D38" s="18">
        <v>10290410</v>
      </c>
      <c r="E38" s="19">
        <v>11986000</v>
      </c>
      <c r="F38" s="20">
        <v>11986000</v>
      </c>
      <c r="G38" s="20">
        <v>10775000</v>
      </c>
      <c r="H38" s="20">
        <v>10775000</v>
      </c>
      <c r="I38" s="20">
        <v>10775000</v>
      </c>
      <c r="J38" s="20">
        <v>10775000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10775000</v>
      </c>
      <c r="X38" s="20">
        <v>2996500</v>
      </c>
      <c r="Y38" s="20">
        <v>7778500</v>
      </c>
      <c r="Z38" s="21">
        <v>259.59</v>
      </c>
      <c r="AA38" s="22">
        <v>11986000</v>
      </c>
    </row>
    <row r="39" spans="1:27" ht="13.5">
      <c r="A39" s="27" t="s">
        <v>61</v>
      </c>
      <c r="B39" s="35"/>
      <c r="C39" s="29">
        <f aca="true" t="shared" si="4" ref="C39:Y39">SUM(C37:C38)</f>
        <v>10195916</v>
      </c>
      <c r="D39" s="29">
        <f>SUM(D37:D38)</f>
        <v>10195916</v>
      </c>
      <c r="E39" s="36">
        <f t="shared" si="4"/>
        <v>11986000</v>
      </c>
      <c r="F39" s="37">
        <f t="shared" si="4"/>
        <v>11986000</v>
      </c>
      <c r="G39" s="37">
        <f t="shared" si="4"/>
        <v>10814315</v>
      </c>
      <c r="H39" s="37">
        <f t="shared" si="4"/>
        <v>10814315</v>
      </c>
      <c r="I39" s="37">
        <f t="shared" si="4"/>
        <v>10814315</v>
      </c>
      <c r="J39" s="37">
        <f t="shared" si="4"/>
        <v>10814315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10814315</v>
      </c>
      <c r="X39" s="37">
        <f t="shared" si="4"/>
        <v>2996500</v>
      </c>
      <c r="Y39" s="37">
        <f t="shared" si="4"/>
        <v>7817815</v>
      </c>
      <c r="Z39" s="38">
        <f>+IF(X39&lt;&gt;0,+(Y39/X39)*100,0)</f>
        <v>260.89821458368095</v>
      </c>
      <c r="AA39" s="39">
        <f>SUM(AA37:AA38)</f>
        <v>11986000</v>
      </c>
    </row>
    <row r="40" spans="1:27" ht="13.5">
      <c r="A40" s="27" t="s">
        <v>62</v>
      </c>
      <c r="B40" s="28"/>
      <c r="C40" s="29">
        <f aca="true" t="shared" si="5" ref="C40:Y40">+C34+C39</f>
        <v>63509254</v>
      </c>
      <c r="D40" s="29">
        <f>+D34+D39</f>
        <v>63509254</v>
      </c>
      <c r="E40" s="30">
        <f t="shared" si="5"/>
        <v>32376140</v>
      </c>
      <c r="F40" s="31">
        <f t="shared" si="5"/>
        <v>32376140</v>
      </c>
      <c r="G40" s="31">
        <f t="shared" si="5"/>
        <v>47418181</v>
      </c>
      <c r="H40" s="31">
        <f t="shared" si="5"/>
        <v>47418181</v>
      </c>
      <c r="I40" s="31">
        <f t="shared" si="5"/>
        <v>47418181</v>
      </c>
      <c r="J40" s="31">
        <f t="shared" si="5"/>
        <v>47418181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47418181</v>
      </c>
      <c r="X40" s="31">
        <f t="shared" si="5"/>
        <v>8094035</v>
      </c>
      <c r="Y40" s="31">
        <f t="shared" si="5"/>
        <v>39324146</v>
      </c>
      <c r="Z40" s="32">
        <f>+IF(X40&lt;&gt;0,+(Y40/X40)*100,0)</f>
        <v>485.8410669091498</v>
      </c>
      <c r="AA40" s="33">
        <f>+AA34+AA39</f>
        <v>32376140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36914531</v>
      </c>
      <c r="D42" s="43">
        <f>+D25-D40</f>
        <v>36914531</v>
      </c>
      <c r="E42" s="44">
        <f t="shared" si="6"/>
        <v>103936888</v>
      </c>
      <c r="F42" s="45">
        <f t="shared" si="6"/>
        <v>103936888</v>
      </c>
      <c r="G42" s="45">
        <f t="shared" si="6"/>
        <v>66503048</v>
      </c>
      <c r="H42" s="45">
        <f t="shared" si="6"/>
        <v>66503048</v>
      </c>
      <c r="I42" s="45">
        <f t="shared" si="6"/>
        <v>66503048</v>
      </c>
      <c r="J42" s="45">
        <f t="shared" si="6"/>
        <v>66503048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66503048</v>
      </c>
      <c r="X42" s="45">
        <f t="shared" si="6"/>
        <v>25984222</v>
      </c>
      <c r="Y42" s="45">
        <f t="shared" si="6"/>
        <v>40518826</v>
      </c>
      <c r="Z42" s="46">
        <f>+IF(X42&lt;&gt;0,+(Y42/X42)*100,0)</f>
        <v>155.93626778588944</v>
      </c>
      <c r="AA42" s="47">
        <f>+AA25-AA40</f>
        <v>103936888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36914531</v>
      </c>
      <c r="D45" s="18">
        <v>36914531</v>
      </c>
      <c r="E45" s="19">
        <v>103936888</v>
      </c>
      <c r="F45" s="20">
        <v>103936888</v>
      </c>
      <c r="G45" s="20">
        <v>66503048</v>
      </c>
      <c r="H45" s="20">
        <v>66503048</v>
      </c>
      <c r="I45" s="20">
        <v>66503048</v>
      </c>
      <c r="J45" s="20">
        <v>66503048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66503048</v>
      </c>
      <c r="X45" s="20">
        <v>25984222</v>
      </c>
      <c r="Y45" s="20">
        <v>40518826</v>
      </c>
      <c r="Z45" s="48">
        <v>155.94</v>
      </c>
      <c r="AA45" s="22">
        <v>103936888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36914531</v>
      </c>
      <c r="D48" s="51">
        <f>SUM(D45:D47)</f>
        <v>36914531</v>
      </c>
      <c r="E48" s="52">
        <f t="shared" si="7"/>
        <v>103936888</v>
      </c>
      <c r="F48" s="53">
        <f t="shared" si="7"/>
        <v>103936888</v>
      </c>
      <c r="G48" s="53">
        <f t="shared" si="7"/>
        <v>66503048</v>
      </c>
      <c r="H48" s="53">
        <f t="shared" si="7"/>
        <v>66503048</v>
      </c>
      <c r="I48" s="53">
        <f t="shared" si="7"/>
        <v>66503048</v>
      </c>
      <c r="J48" s="53">
        <f t="shared" si="7"/>
        <v>66503048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66503048</v>
      </c>
      <c r="X48" s="53">
        <f t="shared" si="7"/>
        <v>25984222</v>
      </c>
      <c r="Y48" s="53">
        <f t="shared" si="7"/>
        <v>40518826</v>
      </c>
      <c r="Z48" s="54">
        <f>+IF(X48&lt;&gt;0,+(Y48/X48)*100,0)</f>
        <v>155.93626778588944</v>
      </c>
      <c r="AA48" s="55">
        <f>SUM(AA45:AA47)</f>
        <v>103936888</v>
      </c>
    </row>
    <row r="49" spans="1:27" ht="13.5">
      <c r="A49" s="56" t="s">
        <v>124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125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126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127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10000</v>
      </c>
      <c r="F6" s="20">
        <v>10000</v>
      </c>
      <c r="G6" s="20">
        <v>20111862</v>
      </c>
      <c r="H6" s="20">
        <v>17417187</v>
      </c>
      <c r="I6" s="20">
        <v>9772401</v>
      </c>
      <c r="J6" s="20">
        <v>9772401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9772401</v>
      </c>
      <c r="X6" s="20">
        <v>2500</v>
      </c>
      <c r="Y6" s="20">
        <v>9769901</v>
      </c>
      <c r="Z6" s="21">
        <v>390796.04</v>
      </c>
      <c r="AA6" s="22">
        <v>10000</v>
      </c>
    </row>
    <row r="7" spans="1:27" ht="13.5">
      <c r="A7" s="23" t="s">
        <v>34</v>
      </c>
      <c r="B7" s="17"/>
      <c r="C7" s="18"/>
      <c r="D7" s="18"/>
      <c r="E7" s="19">
        <v>2716000</v>
      </c>
      <c r="F7" s="20">
        <v>2716000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679000</v>
      </c>
      <c r="Y7" s="20">
        <v>-679000</v>
      </c>
      <c r="Z7" s="21">
        <v>-100</v>
      </c>
      <c r="AA7" s="22">
        <v>2716000</v>
      </c>
    </row>
    <row r="8" spans="1:27" ht="13.5">
      <c r="A8" s="23" t="s">
        <v>35</v>
      </c>
      <c r="B8" s="17"/>
      <c r="C8" s="18"/>
      <c r="D8" s="18"/>
      <c r="E8" s="19">
        <v>2608000</v>
      </c>
      <c r="F8" s="20">
        <v>2608000</v>
      </c>
      <c r="G8" s="20">
        <v>7150574</v>
      </c>
      <c r="H8" s="20">
        <v>6601170</v>
      </c>
      <c r="I8" s="20">
        <v>6494064</v>
      </c>
      <c r="J8" s="20">
        <v>6494064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6494064</v>
      </c>
      <c r="X8" s="20">
        <v>652000</v>
      </c>
      <c r="Y8" s="20">
        <v>5842064</v>
      </c>
      <c r="Z8" s="21">
        <v>896.02</v>
      </c>
      <c r="AA8" s="22">
        <v>2608000</v>
      </c>
    </row>
    <row r="9" spans="1:27" ht="13.5">
      <c r="A9" s="23" t="s">
        <v>36</v>
      </c>
      <c r="B9" s="17"/>
      <c r="C9" s="18"/>
      <c r="D9" s="18"/>
      <c r="E9" s="19">
        <v>450000</v>
      </c>
      <c r="F9" s="20">
        <v>450000</v>
      </c>
      <c r="G9" s="20">
        <v>426710</v>
      </c>
      <c r="H9" s="20">
        <v>424145</v>
      </c>
      <c r="I9" s="20">
        <v>233353</v>
      </c>
      <c r="J9" s="20">
        <v>233353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233353</v>
      </c>
      <c r="X9" s="20">
        <v>112500</v>
      </c>
      <c r="Y9" s="20">
        <v>120853</v>
      </c>
      <c r="Z9" s="21">
        <v>107.42</v>
      </c>
      <c r="AA9" s="22">
        <v>450000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5784000</v>
      </c>
      <c r="F12" s="31">
        <f t="shared" si="0"/>
        <v>5784000</v>
      </c>
      <c r="G12" s="31">
        <f t="shared" si="0"/>
        <v>27689146</v>
      </c>
      <c r="H12" s="31">
        <f t="shared" si="0"/>
        <v>24442502</v>
      </c>
      <c r="I12" s="31">
        <f t="shared" si="0"/>
        <v>16499818</v>
      </c>
      <c r="J12" s="31">
        <f t="shared" si="0"/>
        <v>16499818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16499818</v>
      </c>
      <c r="X12" s="31">
        <f t="shared" si="0"/>
        <v>1446000</v>
      </c>
      <c r="Y12" s="31">
        <f t="shared" si="0"/>
        <v>15053818</v>
      </c>
      <c r="Z12" s="32">
        <f>+IF(X12&lt;&gt;0,+(Y12/X12)*100,0)</f>
        <v>1041.0662517289074</v>
      </c>
      <c r="AA12" s="33">
        <f>SUM(AA6:AA11)</f>
        <v>5784000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>
        <v>10750000</v>
      </c>
      <c r="F17" s="20">
        <v>10750000</v>
      </c>
      <c r="G17" s="20">
        <v>11330000</v>
      </c>
      <c r="H17" s="20">
        <v>11330000</v>
      </c>
      <c r="I17" s="20">
        <v>11330000</v>
      </c>
      <c r="J17" s="20">
        <v>11330000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11330000</v>
      </c>
      <c r="X17" s="20">
        <v>2687500</v>
      </c>
      <c r="Y17" s="20">
        <v>8642500</v>
      </c>
      <c r="Z17" s="21">
        <v>321.58</v>
      </c>
      <c r="AA17" s="22">
        <v>10750000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95678858</v>
      </c>
      <c r="F19" s="20">
        <v>95678858</v>
      </c>
      <c r="G19" s="20">
        <v>104239185</v>
      </c>
      <c r="H19" s="20">
        <v>104239185</v>
      </c>
      <c r="I19" s="20">
        <v>104239185</v>
      </c>
      <c r="J19" s="20">
        <v>104239185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104239185</v>
      </c>
      <c r="X19" s="20">
        <v>23919715</v>
      </c>
      <c r="Y19" s="20">
        <v>80319470</v>
      </c>
      <c r="Z19" s="21">
        <v>335.79</v>
      </c>
      <c r="AA19" s="22">
        <v>95678858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350000</v>
      </c>
      <c r="F22" s="20">
        <v>350000</v>
      </c>
      <c r="G22" s="20">
        <v>314986</v>
      </c>
      <c r="H22" s="20">
        <v>314986</v>
      </c>
      <c r="I22" s="20">
        <v>314986</v>
      </c>
      <c r="J22" s="20">
        <v>314986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314986</v>
      </c>
      <c r="X22" s="20">
        <v>87500</v>
      </c>
      <c r="Y22" s="20">
        <v>227486</v>
      </c>
      <c r="Z22" s="21">
        <v>259.98</v>
      </c>
      <c r="AA22" s="22">
        <v>350000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106778858</v>
      </c>
      <c r="F24" s="37">
        <f t="shared" si="1"/>
        <v>106778858</v>
      </c>
      <c r="G24" s="37">
        <f t="shared" si="1"/>
        <v>115884171</v>
      </c>
      <c r="H24" s="37">
        <f t="shared" si="1"/>
        <v>115884171</v>
      </c>
      <c r="I24" s="37">
        <f t="shared" si="1"/>
        <v>115884171</v>
      </c>
      <c r="J24" s="37">
        <f t="shared" si="1"/>
        <v>115884171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115884171</v>
      </c>
      <c r="X24" s="37">
        <f t="shared" si="1"/>
        <v>26694715</v>
      </c>
      <c r="Y24" s="37">
        <f t="shared" si="1"/>
        <v>89189456</v>
      </c>
      <c r="Z24" s="38">
        <f>+IF(X24&lt;&gt;0,+(Y24/X24)*100,0)</f>
        <v>334.1090399354329</v>
      </c>
      <c r="AA24" s="39">
        <f>SUM(AA15:AA23)</f>
        <v>106778858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112562858</v>
      </c>
      <c r="F25" s="31">
        <f t="shared" si="2"/>
        <v>112562858</v>
      </c>
      <c r="G25" s="31">
        <f t="shared" si="2"/>
        <v>143573317</v>
      </c>
      <c r="H25" s="31">
        <f t="shared" si="2"/>
        <v>140326673</v>
      </c>
      <c r="I25" s="31">
        <f t="shared" si="2"/>
        <v>132383989</v>
      </c>
      <c r="J25" s="31">
        <f t="shared" si="2"/>
        <v>132383989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132383989</v>
      </c>
      <c r="X25" s="31">
        <f t="shared" si="2"/>
        <v>28140715</v>
      </c>
      <c r="Y25" s="31">
        <f t="shared" si="2"/>
        <v>104243274</v>
      </c>
      <c r="Z25" s="32">
        <f>+IF(X25&lt;&gt;0,+(Y25/X25)*100,0)</f>
        <v>370.4357689561193</v>
      </c>
      <c r="AA25" s="33">
        <f>+AA12+AA24</f>
        <v>112562858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548626</v>
      </c>
      <c r="F30" s="20">
        <v>548626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137157</v>
      </c>
      <c r="Y30" s="20">
        <v>-137157</v>
      </c>
      <c r="Z30" s="21">
        <v>-100</v>
      </c>
      <c r="AA30" s="22">
        <v>548626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/>
      <c r="D32" s="18"/>
      <c r="E32" s="19">
        <v>1331000</v>
      </c>
      <c r="F32" s="20">
        <v>1331000</v>
      </c>
      <c r="G32" s="20">
        <v>7678149</v>
      </c>
      <c r="H32" s="20">
        <v>6317644</v>
      </c>
      <c r="I32" s="20">
        <v>1290052</v>
      </c>
      <c r="J32" s="20">
        <v>1290052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1290052</v>
      </c>
      <c r="X32" s="20">
        <v>332750</v>
      </c>
      <c r="Y32" s="20">
        <v>957302</v>
      </c>
      <c r="Z32" s="21">
        <v>287.69</v>
      </c>
      <c r="AA32" s="22">
        <v>1331000</v>
      </c>
    </row>
    <row r="33" spans="1:27" ht="13.5">
      <c r="A33" s="23" t="s">
        <v>58</v>
      </c>
      <c r="B33" s="17"/>
      <c r="C33" s="18"/>
      <c r="D33" s="18"/>
      <c r="E33" s="19">
        <v>1200000</v>
      </c>
      <c r="F33" s="20">
        <v>1200000</v>
      </c>
      <c r="G33" s="20">
        <v>3293684</v>
      </c>
      <c r="H33" s="20">
        <v>3293684</v>
      </c>
      <c r="I33" s="20">
        <v>3293684</v>
      </c>
      <c r="J33" s="20">
        <v>3293684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3293684</v>
      </c>
      <c r="X33" s="20">
        <v>300000</v>
      </c>
      <c r="Y33" s="20">
        <v>2993684</v>
      </c>
      <c r="Z33" s="21">
        <v>997.89</v>
      </c>
      <c r="AA33" s="22">
        <v>1200000</v>
      </c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3079626</v>
      </c>
      <c r="F34" s="31">
        <f t="shared" si="3"/>
        <v>3079626</v>
      </c>
      <c r="G34" s="31">
        <f t="shared" si="3"/>
        <v>10971833</v>
      </c>
      <c r="H34" s="31">
        <f t="shared" si="3"/>
        <v>9611328</v>
      </c>
      <c r="I34" s="31">
        <f t="shared" si="3"/>
        <v>4583736</v>
      </c>
      <c r="J34" s="31">
        <f t="shared" si="3"/>
        <v>4583736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4583736</v>
      </c>
      <c r="X34" s="31">
        <f t="shared" si="3"/>
        <v>769907</v>
      </c>
      <c r="Y34" s="31">
        <f t="shared" si="3"/>
        <v>3813829</v>
      </c>
      <c r="Z34" s="32">
        <f>+IF(X34&lt;&gt;0,+(Y34/X34)*100,0)</f>
        <v>495.3622970047031</v>
      </c>
      <c r="AA34" s="33">
        <f>SUM(AA29:AA33)</f>
        <v>3079626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1868082</v>
      </c>
      <c r="F37" s="20">
        <v>1868082</v>
      </c>
      <c r="G37" s="20">
        <v>2373299</v>
      </c>
      <c r="H37" s="20">
        <v>2329541</v>
      </c>
      <c r="I37" s="20">
        <v>2284823</v>
      </c>
      <c r="J37" s="20">
        <v>2284823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2284823</v>
      </c>
      <c r="X37" s="20">
        <v>467021</v>
      </c>
      <c r="Y37" s="20">
        <v>1817802</v>
      </c>
      <c r="Z37" s="21">
        <v>389.23</v>
      </c>
      <c r="AA37" s="22">
        <v>1868082</v>
      </c>
    </row>
    <row r="38" spans="1:27" ht="13.5">
      <c r="A38" s="23" t="s">
        <v>58</v>
      </c>
      <c r="B38" s="17"/>
      <c r="C38" s="18"/>
      <c r="D38" s="18"/>
      <c r="E38" s="19">
        <v>476817</v>
      </c>
      <c r="F38" s="20">
        <v>476817</v>
      </c>
      <c r="G38" s="20">
        <v>246336</v>
      </c>
      <c r="H38" s="20">
        <v>246336</v>
      </c>
      <c r="I38" s="20">
        <v>246336</v>
      </c>
      <c r="J38" s="20">
        <v>246336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246336</v>
      </c>
      <c r="X38" s="20">
        <v>119204</v>
      </c>
      <c r="Y38" s="20">
        <v>127132</v>
      </c>
      <c r="Z38" s="21">
        <v>106.65</v>
      </c>
      <c r="AA38" s="22">
        <v>476817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2344899</v>
      </c>
      <c r="F39" s="37">
        <f t="shared" si="4"/>
        <v>2344899</v>
      </c>
      <c r="G39" s="37">
        <f t="shared" si="4"/>
        <v>2619635</v>
      </c>
      <c r="H39" s="37">
        <f t="shared" si="4"/>
        <v>2575877</v>
      </c>
      <c r="I39" s="37">
        <f t="shared" si="4"/>
        <v>2531159</v>
      </c>
      <c r="J39" s="37">
        <f t="shared" si="4"/>
        <v>2531159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2531159</v>
      </c>
      <c r="X39" s="37">
        <f t="shared" si="4"/>
        <v>586225</v>
      </c>
      <c r="Y39" s="37">
        <f t="shared" si="4"/>
        <v>1944934</v>
      </c>
      <c r="Z39" s="38">
        <f>+IF(X39&lt;&gt;0,+(Y39/X39)*100,0)</f>
        <v>331.7726129046015</v>
      </c>
      <c r="AA39" s="39">
        <f>SUM(AA37:AA38)</f>
        <v>2344899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5424525</v>
      </c>
      <c r="F40" s="31">
        <f t="shared" si="5"/>
        <v>5424525</v>
      </c>
      <c r="G40" s="31">
        <f t="shared" si="5"/>
        <v>13591468</v>
      </c>
      <c r="H40" s="31">
        <f t="shared" si="5"/>
        <v>12187205</v>
      </c>
      <c r="I40" s="31">
        <f t="shared" si="5"/>
        <v>7114895</v>
      </c>
      <c r="J40" s="31">
        <f t="shared" si="5"/>
        <v>7114895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7114895</v>
      </c>
      <c r="X40" s="31">
        <f t="shared" si="5"/>
        <v>1356132</v>
      </c>
      <c r="Y40" s="31">
        <f t="shared" si="5"/>
        <v>5758763</v>
      </c>
      <c r="Z40" s="32">
        <f>+IF(X40&lt;&gt;0,+(Y40/X40)*100,0)</f>
        <v>424.6461996324841</v>
      </c>
      <c r="AA40" s="33">
        <f>+AA34+AA39</f>
        <v>5424525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107138333</v>
      </c>
      <c r="F42" s="45">
        <f t="shared" si="6"/>
        <v>107138333</v>
      </c>
      <c r="G42" s="45">
        <f t="shared" si="6"/>
        <v>129981849</v>
      </c>
      <c r="H42" s="45">
        <f t="shared" si="6"/>
        <v>128139468</v>
      </c>
      <c r="I42" s="45">
        <f t="shared" si="6"/>
        <v>125269094</v>
      </c>
      <c r="J42" s="45">
        <f t="shared" si="6"/>
        <v>125269094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125269094</v>
      </c>
      <c r="X42" s="45">
        <f t="shared" si="6"/>
        <v>26784583</v>
      </c>
      <c r="Y42" s="45">
        <f t="shared" si="6"/>
        <v>98484511</v>
      </c>
      <c r="Z42" s="46">
        <f>+IF(X42&lt;&gt;0,+(Y42/X42)*100,0)</f>
        <v>367.6910370417191</v>
      </c>
      <c r="AA42" s="47">
        <f>+AA25-AA40</f>
        <v>107138333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107138333</v>
      </c>
      <c r="F45" s="20">
        <v>107138333</v>
      </c>
      <c r="G45" s="20">
        <v>106986396</v>
      </c>
      <c r="H45" s="20">
        <v>105144015</v>
      </c>
      <c r="I45" s="20">
        <v>102273641</v>
      </c>
      <c r="J45" s="20">
        <v>102273641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102273641</v>
      </c>
      <c r="X45" s="20">
        <v>26784583</v>
      </c>
      <c r="Y45" s="20">
        <v>75489058</v>
      </c>
      <c r="Z45" s="48">
        <v>281.84</v>
      </c>
      <c r="AA45" s="22">
        <v>107138333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>
        <v>22995453</v>
      </c>
      <c r="H46" s="20">
        <v>22995453</v>
      </c>
      <c r="I46" s="20">
        <v>22995453</v>
      </c>
      <c r="J46" s="20">
        <v>22995453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22995453</v>
      </c>
      <c r="X46" s="20"/>
      <c r="Y46" s="20">
        <v>22995453</v>
      </c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107138333</v>
      </c>
      <c r="F48" s="53">
        <f t="shared" si="7"/>
        <v>107138333</v>
      </c>
      <c r="G48" s="53">
        <f t="shared" si="7"/>
        <v>129981849</v>
      </c>
      <c r="H48" s="53">
        <f t="shared" si="7"/>
        <v>128139468</v>
      </c>
      <c r="I48" s="53">
        <f t="shared" si="7"/>
        <v>125269094</v>
      </c>
      <c r="J48" s="53">
        <f t="shared" si="7"/>
        <v>125269094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125269094</v>
      </c>
      <c r="X48" s="53">
        <f t="shared" si="7"/>
        <v>26784583</v>
      </c>
      <c r="Y48" s="53">
        <f t="shared" si="7"/>
        <v>98484511</v>
      </c>
      <c r="Z48" s="54">
        <f>+IF(X48&lt;&gt;0,+(Y48/X48)*100,0)</f>
        <v>367.6910370417191</v>
      </c>
      <c r="AA48" s="55">
        <f>SUM(AA45:AA47)</f>
        <v>107138333</v>
      </c>
    </row>
    <row r="49" spans="1:27" ht="13.5">
      <c r="A49" s="56" t="s">
        <v>124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125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126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127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968398642</v>
      </c>
      <c r="D6" s="18">
        <v>968398642</v>
      </c>
      <c r="E6" s="19">
        <v>100068000</v>
      </c>
      <c r="F6" s="20">
        <v>100068000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25017000</v>
      </c>
      <c r="Y6" s="20">
        <v>-25017000</v>
      </c>
      <c r="Z6" s="21">
        <v>-100</v>
      </c>
      <c r="AA6" s="22">
        <v>100068000</v>
      </c>
    </row>
    <row r="7" spans="1:27" ht="13.5">
      <c r="A7" s="23" t="s">
        <v>34</v>
      </c>
      <c r="B7" s="17"/>
      <c r="C7" s="18">
        <v>8318183</v>
      </c>
      <c r="D7" s="18">
        <v>8318183</v>
      </c>
      <c r="E7" s="19">
        <v>951589000</v>
      </c>
      <c r="F7" s="20">
        <v>951589000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237897250</v>
      </c>
      <c r="Y7" s="20">
        <v>-237897250</v>
      </c>
      <c r="Z7" s="21">
        <v>-100</v>
      </c>
      <c r="AA7" s="22">
        <v>951589000</v>
      </c>
    </row>
    <row r="8" spans="1:27" ht="13.5">
      <c r="A8" s="23" t="s">
        <v>35</v>
      </c>
      <c r="B8" s="17"/>
      <c r="C8" s="18">
        <v>888097638</v>
      </c>
      <c r="D8" s="18">
        <v>888097638</v>
      </c>
      <c r="E8" s="19">
        <v>965246782</v>
      </c>
      <c r="F8" s="20">
        <v>965246782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241311696</v>
      </c>
      <c r="Y8" s="20">
        <v>-241311696</v>
      </c>
      <c r="Z8" s="21">
        <v>-100</v>
      </c>
      <c r="AA8" s="22">
        <v>965246782</v>
      </c>
    </row>
    <row r="9" spans="1:27" ht="13.5">
      <c r="A9" s="23" t="s">
        <v>36</v>
      </c>
      <c r="B9" s="17"/>
      <c r="C9" s="18">
        <v>370825939</v>
      </c>
      <c r="D9" s="18">
        <v>370825939</v>
      </c>
      <c r="E9" s="19">
        <v>376444000</v>
      </c>
      <c r="F9" s="20">
        <v>376444000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94111000</v>
      </c>
      <c r="Y9" s="20">
        <v>-94111000</v>
      </c>
      <c r="Z9" s="21">
        <v>-100</v>
      </c>
      <c r="AA9" s="22">
        <v>376444000</v>
      </c>
    </row>
    <row r="10" spans="1:27" ht="13.5">
      <c r="A10" s="23" t="s">
        <v>37</v>
      </c>
      <c r="B10" s="17"/>
      <c r="C10" s="18"/>
      <c r="D10" s="18"/>
      <c r="E10" s="19">
        <v>43081</v>
      </c>
      <c r="F10" s="20">
        <v>43081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10770</v>
      </c>
      <c r="Y10" s="24">
        <v>-10770</v>
      </c>
      <c r="Z10" s="25">
        <v>-100</v>
      </c>
      <c r="AA10" s="26">
        <v>43081</v>
      </c>
    </row>
    <row r="11" spans="1:27" ht="13.5">
      <c r="A11" s="23" t="s">
        <v>38</v>
      </c>
      <c r="B11" s="17"/>
      <c r="C11" s="18">
        <v>65151366</v>
      </c>
      <c r="D11" s="18">
        <v>65151366</v>
      </c>
      <c r="E11" s="19">
        <v>741893006</v>
      </c>
      <c r="F11" s="20">
        <v>741893006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185473252</v>
      </c>
      <c r="Y11" s="20">
        <v>-185473252</v>
      </c>
      <c r="Z11" s="21">
        <v>-100</v>
      </c>
      <c r="AA11" s="22">
        <v>741893006</v>
      </c>
    </row>
    <row r="12" spans="1:27" ht="13.5">
      <c r="A12" s="27" t="s">
        <v>39</v>
      </c>
      <c r="B12" s="28"/>
      <c r="C12" s="29">
        <f aca="true" t="shared" si="0" ref="C12:Y12">SUM(C6:C11)</f>
        <v>2300791768</v>
      </c>
      <c r="D12" s="29">
        <f>SUM(D6:D11)</f>
        <v>2300791768</v>
      </c>
      <c r="E12" s="30">
        <f t="shared" si="0"/>
        <v>3135283869</v>
      </c>
      <c r="F12" s="31">
        <f t="shared" si="0"/>
        <v>3135283869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783820968</v>
      </c>
      <c r="Y12" s="31">
        <f t="shared" si="0"/>
        <v>-783820968</v>
      </c>
      <c r="Z12" s="32">
        <f>+IF(X12&lt;&gt;0,+(Y12/X12)*100,0)</f>
        <v>-100</v>
      </c>
      <c r="AA12" s="33">
        <f>SUM(AA6:AA11)</f>
        <v>3135283869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10317110</v>
      </c>
      <c r="D15" s="18">
        <v>10317110</v>
      </c>
      <c r="E15" s="19">
        <v>9455112</v>
      </c>
      <c r="F15" s="20">
        <v>9455112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2363778</v>
      </c>
      <c r="Y15" s="20">
        <v>-2363778</v>
      </c>
      <c r="Z15" s="21">
        <v>-100</v>
      </c>
      <c r="AA15" s="22">
        <v>9455112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665857320</v>
      </c>
      <c r="D17" s="18">
        <v>665857320</v>
      </c>
      <c r="E17" s="19">
        <v>356913816</v>
      </c>
      <c r="F17" s="20">
        <v>356913816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89228454</v>
      </c>
      <c r="Y17" s="20">
        <v>-89228454</v>
      </c>
      <c r="Z17" s="21">
        <v>-100</v>
      </c>
      <c r="AA17" s="22">
        <v>356913816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7152246832</v>
      </c>
      <c r="D19" s="18">
        <v>7152246832</v>
      </c>
      <c r="E19" s="19">
        <v>7021207000</v>
      </c>
      <c r="F19" s="20">
        <v>7021207000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1755301750</v>
      </c>
      <c r="Y19" s="20">
        <v>-1755301750</v>
      </c>
      <c r="Z19" s="21">
        <v>-100</v>
      </c>
      <c r="AA19" s="22">
        <v>7021207000</v>
      </c>
    </row>
    <row r="20" spans="1:27" ht="13.5">
      <c r="A20" s="23" t="s">
        <v>46</v>
      </c>
      <c r="B20" s="17"/>
      <c r="C20" s="18">
        <v>54275801</v>
      </c>
      <c r="D20" s="18">
        <v>54275801</v>
      </c>
      <c r="E20" s="19">
        <v>46520046</v>
      </c>
      <c r="F20" s="20">
        <v>46520046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>
        <v>11630012</v>
      </c>
      <c r="Y20" s="20">
        <v>-11630012</v>
      </c>
      <c r="Z20" s="21">
        <v>-100</v>
      </c>
      <c r="AA20" s="22">
        <v>46520046</v>
      </c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39518564</v>
      </c>
      <c r="D22" s="18">
        <v>39518564</v>
      </c>
      <c r="E22" s="19">
        <v>27283200</v>
      </c>
      <c r="F22" s="20">
        <v>27283200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6820800</v>
      </c>
      <c r="Y22" s="20">
        <v>-6820800</v>
      </c>
      <c r="Z22" s="21">
        <v>-100</v>
      </c>
      <c r="AA22" s="22">
        <v>27283200</v>
      </c>
    </row>
    <row r="23" spans="1:27" ht="13.5">
      <c r="A23" s="23" t="s">
        <v>49</v>
      </c>
      <c r="B23" s="17"/>
      <c r="C23" s="18"/>
      <c r="D23" s="18"/>
      <c r="E23" s="19">
        <v>179008026</v>
      </c>
      <c r="F23" s="20">
        <v>179008026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44752007</v>
      </c>
      <c r="Y23" s="24">
        <v>-44752007</v>
      </c>
      <c r="Z23" s="25">
        <v>-100</v>
      </c>
      <c r="AA23" s="26">
        <v>179008026</v>
      </c>
    </row>
    <row r="24" spans="1:27" ht="13.5">
      <c r="A24" s="27" t="s">
        <v>50</v>
      </c>
      <c r="B24" s="35"/>
      <c r="C24" s="29">
        <f aca="true" t="shared" si="1" ref="C24:Y24">SUM(C15:C23)</f>
        <v>7922215627</v>
      </c>
      <c r="D24" s="29">
        <f>SUM(D15:D23)</f>
        <v>7922215627</v>
      </c>
      <c r="E24" s="36">
        <f t="shared" si="1"/>
        <v>7640387200</v>
      </c>
      <c r="F24" s="37">
        <f t="shared" si="1"/>
        <v>7640387200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1910096801</v>
      </c>
      <c r="Y24" s="37">
        <f t="shared" si="1"/>
        <v>-1910096801</v>
      </c>
      <c r="Z24" s="38">
        <f>+IF(X24&lt;&gt;0,+(Y24/X24)*100,0)</f>
        <v>-100</v>
      </c>
      <c r="AA24" s="39">
        <f>SUM(AA15:AA23)</f>
        <v>7640387200</v>
      </c>
    </row>
    <row r="25" spans="1:27" ht="13.5">
      <c r="A25" s="27" t="s">
        <v>51</v>
      </c>
      <c r="B25" s="28"/>
      <c r="C25" s="29">
        <f aca="true" t="shared" si="2" ref="C25:Y25">+C12+C24</f>
        <v>10223007395</v>
      </c>
      <c r="D25" s="29">
        <f>+D12+D24</f>
        <v>10223007395</v>
      </c>
      <c r="E25" s="30">
        <f t="shared" si="2"/>
        <v>10775671069</v>
      </c>
      <c r="F25" s="31">
        <f t="shared" si="2"/>
        <v>10775671069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2693917769</v>
      </c>
      <c r="Y25" s="31">
        <f t="shared" si="2"/>
        <v>-2693917769</v>
      </c>
      <c r="Z25" s="32">
        <f>+IF(X25&lt;&gt;0,+(Y25/X25)*100,0)</f>
        <v>-100</v>
      </c>
      <c r="AA25" s="33">
        <f>+AA12+AA24</f>
        <v>10775671069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58504663</v>
      </c>
      <c r="D30" s="18">
        <v>58504663</v>
      </c>
      <c r="E30" s="19">
        <v>67761975</v>
      </c>
      <c r="F30" s="20">
        <v>67761975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16940494</v>
      </c>
      <c r="Y30" s="20">
        <v>-16940494</v>
      </c>
      <c r="Z30" s="21">
        <v>-100</v>
      </c>
      <c r="AA30" s="22">
        <v>67761975</v>
      </c>
    </row>
    <row r="31" spans="1:27" ht="13.5">
      <c r="A31" s="23" t="s">
        <v>56</v>
      </c>
      <c r="B31" s="17"/>
      <c r="C31" s="18">
        <v>92378188</v>
      </c>
      <c r="D31" s="18">
        <v>92378188</v>
      </c>
      <c r="E31" s="19">
        <v>92797900</v>
      </c>
      <c r="F31" s="20">
        <v>92797900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23199475</v>
      </c>
      <c r="Y31" s="20">
        <v>-23199475</v>
      </c>
      <c r="Z31" s="21">
        <v>-100</v>
      </c>
      <c r="AA31" s="22">
        <v>92797900</v>
      </c>
    </row>
    <row r="32" spans="1:27" ht="13.5">
      <c r="A32" s="23" t="s">
        <v>57</v>
      </c>
      <c r="B32" s="17"/>
      <c r="C32" s="18">
        <v>832802633</v>
      </c>
      <c r="D32" s="18">
        <v>832802633</v>
      </c>
      <c r="E32" s="19">
        <v>1152457000</v>
      </c>
      <c r="F32" s="20">
        <v>1152457000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288114250</v>
      </c>
      <c r="Y32" s="20">
        <v>-288114250</v>
      </c>
      <c r="Z32" s="21">
        <v>-100</v>
      </c>
      <c r="AA32" s="22">
        <v>1152457000</v>
      </c>
    </row>
    <row r="33" spans="1:27" ht="13.5">
      <c r="A33" s="23" t="s">
        <v>58</v>
      </c>
      <c r="B33" s="17"/>
      <c r="C33" s="18">
        <v>47464572</v>
      </c>
      <c r="D33" s="18">
        <v>47464572</v>
      </c>
      <c r="E33" s="19">
        <v>6084404</v>
      </c>
      <c r="F33" s="20">
        <v>6084404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1521101</v>
      </c>
      <c r="Y33" s="20">
        <v>-1521101</v>
      </c>
      <c r="Z33" s="21">
        <v>-100</v>
      </c>
      <c r="AA33" s="22">
        <v>6084404</v>
      </c>
    </row>
    <row r="34" spans="1:27" ht="13.5">
      <c r="A34" s="27" t="s">
        <v>59</v>
      </c>
      <c r="B34" s="28"/>
      <c r="C34" s="29">
        <f aca="true" t="shared" si="3" ref="C34:Y34">SUM(C29:C33)</f>
        <v>1031150056</v>
      </c>
      <c r="D34" s="29">
        <f>SUM(D29:D33)</f>
        <v>1031150056</v>
      </c>
      <c r="E34" s="30">
        <f t="shared" si="3"/>
        <v>1319101279</v>
      </c>
      <c r="F34" s="31">
        <f t="shared" si="3"/>
        <v>1319101279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329775320</v>
      </c>
      <c r="Y34" s="31">
        <f t="shared" si="3"/>
        <v>-329775320</v>
      </c>
      <c r="Z34" s="32">
        <f>+IF(X34&lt;&gt;0,+(Y34/X34)*100,0)</f>
        <v>-100</v>
      </c>
      <c r="AA34" s="33">
        <f>SUM(AA29:AA33)</f>
        <v>1319101279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579290744</v>
      </c>
      <c r="D37" s="18">
        <v>579290744</v>
      </c>
      <c r="E37" s="19">
        <v>511998811</v>
      </c>
      <c r="F37" s="20">
        <v>511998811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127999703</v>
      </c>
      <c r="Y37" s="20">
        <v>-127999703</v>
      </c>
      <c r="Z37" s="21">
        <v>-100</v>
      </c>
      <c r="AA37" s="22">
        <v>511998811</v>
      </c>
    </row>
    <row r="38" spans="1:27" ht="13.5">
      <c r="A38" s="23" t="s">
        <v>58</v>
      </c>
      <c r="B38" s="17"/>
      <c r="C38" s="18">
        <v>674702674</v>
      </c>
      <c r="D38" s="18">
        <v>674702674</v>
      </c>
      <c r="E38" s="19">
        <v>743547837</v>
      </c>
      <c r="F38" s="20">
        <v>743547837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185886959</v>
      </c>
      <c r="Y38" s="20">
        <v>-185886959</v>
      </c>
      <c r="Z38" s="21">
        <v>-100</v>
      </c>
      <c r="AA38" s="22">
        <v>743547837</v>
      </c>
    </row>
    <row r="39" spans="1:27" ht="13.5">
      <c r="A39" s="27" t="s">
        <v>61</v>
      </c>
      <c r="B39" s="35"/>
      <c r="C39" s="29">
        <f aca="true" t="shared" si="4" ref="C39:Y39">SUM(C37:C38)</f>
        <v>1253993418</v>
      </c>
      <c r="D39" s="29">
        <f>SUM(D37:D38)</f>
        <v>1253993418</v>
      </c>
      <c r="E39" s="36">
        <f t="shared" si="4"/>
        <v>1255546648</v>
      </c>
      <c r="F39" s="37">
        <f t="shared" si="4"/>
        <v>1255546648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313886662</v>
      </c>
      <c r="Y39" s="37">
        <f t="shared" si="4"/>
        <v>-313886662</v>
      </c>
      <c r="Z39" s="38">
        <f>+IF(X39&lt;&gt;0,+(Y39/X39)*100,0)</f>
        <v>-100</v>
      </c>
      <c r="AA39" s="39">
        <f>SUM(AA37:AA38)</f>
        <v>1255546648</v>
      </c>
    </row>
    <row r="40" spans="1:27" ht="13.5">
      <c r="A40" s="27" t="s">
        <v>62</v>
      </c>
      <c r="B40" s="28"/>
      <c r="C40" s="29">
        <f aca="true" t="shared" si="5" ref="C40:Y40">+C34+C39</f>
        <v>2285143474</v>
      </c>
      <c r="D40" s="29">
        <f>+D34+D39</f>
        <v>2285143474</v>
      </c>
      <c r="E40" s="30">
        <f t="shared" si="5"/>
        <v>2574647927</v>
      </c>
      <c r="F40" s="31">
        <f t="shared" si="5"/>
        <v>2574647927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643661982</v>
      </c>
      <c r="Y40" s="31">
        <f t="shared" si="5"/>
        <v>-643661982</v>
      </c>
      <c r="Z40" s="32">
        <f>+IF(X40&lt;&gt;0,+(Y40/X40)*100,0)</f>
        <v>-100</v>
      </c>
      <c r="AA40" s="33">
        <f>+AA34+AA39</f>
        <v>2574647927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7937863921</v>
      </c>
      <c r="D42" s="43">
        <f>+D25-D40</f>
        <v>7937863921</v>
      </c>
      <c r="E42" s="44">
        <f t="shared" si="6"/>
        <v>8201023142</v>
      </c>
      <c r="F42" s="45">
        <f t="shared" si="6"/>
        <v>8201023142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2050255787</v>
      </c>
      <c r="Y42" s="45">
        <f t="shared" si="6"/>
        <v>-2050255787</v>
      </c>
      <c r="Z42" s="46">
        <f>+IF(X42&lt;&gt;0,+(Y42/X42)*100,0)</f>
        <v>-100</v>
      </c>
      <c r="AA42" s="47">
        <f>+AA25-AA40</f>
        <v>8201023142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7661640002</v>
      </c>
      <c r="D45" s="18">
        <v>7661640002</v>
      </c>
      <c r="E45" s="19">
        <v>8028109000</v>
      </c>
      <c r="F45" s="20">
        <v>8028109000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2007027250</v>
      </c>
      <c r="Y45" s="20">
        <v>-2007027250</v>
      </c>
      <c r="Z45" s="48">
        <v>-100</v>
      </c>
      <c r="AA45" s="22">
        <v>8028109000</v>
      </c>
    </row>
    <row r="46" spans="1:27" ht="13.5">
      <c r="A46" s="23" t="s">
        <v>67</v>
      </c>
      <c r="B46" s="17"/>
      <c r="C46" s="18">
        <v>276223919</v>
      </c>
      <c r="D46" s="18">
        <v>276223919</v>
      </c>
      <c r="E46" s="19">
        <v>172914142</v>
      </c>
      <c r="F46" s="20">
        <v>172914142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43228536</v>
      </c>
      <c r="Y46" s="20">
        <v>-43228536</v>
      </c>
      <c r="Z46" s="48">
        <v>-100</v>
      </c>
      <c r="AA46" s="22">
        <v>172914142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7937863921</v>
      </c>
      <c r="D48" s="51">
        <f>SUM(D45:D47)</f>
        <v>7937863921</v>
      </c>
      <c r="E48" s="52">
        <f t="shared" si="7"/>
        <v>8201023142</v>
      </c>
      <c r="F48" s="53">
        <f t="shared" si="7"/>
        <v>8201023142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2050255786</v>
      </c>
      <c r="Y48" s="53">
        <f t="shared" si="7"/>
        <v>-2050255786</v>
      </c>
      <c r="Z48" s="54">
        <f>+IF(X48&lt;&gt;0,+(Y48/X48)*100,0)</f>
        <v>-100</v>
      </c>
      <c r="AA48" s="55">
        <f>SUM(AA45:AA47)</f>
        <v>8201023142</v>
      </c>
    </row>
    <row r="49" spans="1:27" ht="13.5">
      <c r="A49" s="56" t="s">
        <v>124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125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126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127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37260379</v>
      </c>
      <c r="D6" s="18">
        <v>37260379</v>
      </c>
      <c r="E6" s="19">
        <v>2000000</v>
      </c>
      <c r="F6" s="20">
        <v>2000000</v>
      </c>
      <c r="G6" s="20">
        <v>63385642</v>
      </c>
      <c r="H6" s="20">
        <v>65268791</v>
      </c>
      <c r="I6" s="20">
        <v>56933578</v>
      </c>
      <c r="J6" s="20">
        <v>56933578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56933578</v>
      </c>
      <c r="X6" s="20">
        <v>500000</v>
      </c>
      <c r="Y6" s="20">
        <v>56433578</v>
      </c>
      <c r="Z6" s="21">
        <v>11286.72</v>
      </c>
      <c r="AA6" s="22">
        <v>2000000</v>
      </c>
    </row>
    <row r="7" spans="1:27" ht="13.5">
      <c r="A7" s="23" t="s">
        <v>34</v>
      </c>
      <c r="B7" s="17"/>
      <c r="C7" s="18"/>
      <c r="D7" s="18"/>
      <c r="E7" s="19">
        <v>23440000</v>
      </c>
      <c r="F7" s="20">
        <v>23440000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5860000</v>
      </c>
      <c r="Y7" s="20">
        <v>-5860000</v>
      </c>
      <c r="Z7" s="21">
        <v>-100</v>
      </c>
      <c r="AA7" s="22">
        <v>23440000</v>
      </c>
    </row>
    <row r="8" spans="1:27" ht="13.5">
      <c r="A8" s="23" t="s">
        <v>35</v>
      </c>
      <c r="B8" s="17"/>
      <c r="C8" s="18">
        <v>8951467</v>
      </c>
      <c r="D8" s="18">
        <v>8951467</v>
      </c>
      <c r="E8" s="19">
        <v>6410000</v>
      </c>
      <c r="F8" s="20">
        <v>6410000</v>
      </c>
      <c r="G8" s="20">
        <v>12612181</v>
      </c>
      <c r="H8" s="20">
        <v>12788798</v>
      </c>
      <c r="I8" s="20">
        <v>17269769</v>
      </c>
      <c r="J8" s="20">
        <v>17269769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17269769</v>
      </c>
      <c r="X8" s="20">
        <v>1602500</v>
      </c>
      <c r="Y8" s="20">
        <v>15667269</v>
      </c>
      <c r="Z8" s="21">
        <v>977.68</v>
      </c>
      <c r="AA8" s="22">
        <v>6410000</v>
      </c>
    </row>
    <row r="9" spans="1:27" ht="13.5">
      <c r="A9" s="23" t="s">
        <v>36</v>
      </c>
      <c r="B9" s="17"/>
      <c r="C9" s="18">
        <v>1471565</v>
      </c>
      <c r="D9" s="18">
        <v>1471565</v>
      </c>
      <c r="E9" s="19"/>
      <c r="F9" s="20"/>
      <c r="G9" s="20">
        <v>4559860</v>
      </c>
      <c r="H9" s="20">
        <v>4544968</v>
      </c>
      <c r="I9" s="20">
        <v>-54781</v>
      </c>
      <c r="J9" s="20">
        <v>-54781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-54781</v>
      </c>
      <c r="X9" s="20"/>
      <c r="Y9" s="20">
        <v>-54781</v>
      </c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47683411</v>
      </c>
      <c r="D12" s="29">
        <f>SUM(D6:D11)</f>
        <v>47683411</v>
      </c>
      <c r="E12" s="30">
        <f t="shared" si="0"/>
        <v>31850000</v>
      </c>
      <c r="F12" s="31">
        <f t="shared" si="0"/>
        <v>31850000</v>
      </c>
      <c r="G12" s="31">
        <f t="shared" si="0"/>
        <v>80557683</v>
      </c>
      <c r="H12" s="31">
        <f t="shared" si="0"/>
        <v>82602557</v>
      </c>
      <c r="I12" s="31">
        <f t="shared" si="0"/>
        <v>74148566</v>
      </c>
      <c r="J12" s="31">
        <f t="shared" si="0"/>
        <v>74148566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74148566</v>
      </c>
      <c r="X12" s="31">
        <f t="shared" si="0"/>
        <v>7962500</v>
      </c>
      <c r="Y12" s="31">
        <f t="shared" si="0"/>
        <v>66186066</v>
      </c>
      <c r="Z12" s="32">
        <f>+IF(X12&lt;&gt;0,+(Y12/X12)*100,0)</f>
        <v>831.2221789638933</v>
      </c>
      <c r="AA12" s="33">
        <f>SUM(AA6:AA11)</f>
        <v>31850000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5251600</v>
      </c>
      <c r="D17" s="18">
        <v>5251600</v>
      </c>
      <c r="E17" s="19">
        <v>5251000</v>
      </c>
      <c r="F17" s="20">
        <v>5251000</v>
      </c>
      <c r="G17" s="20"/>
      <c r="H17" s="20">
        <v>5251600</v>
      </c>
      <c r="I17" s="20">
        <v>5251600</v>
      </c>
      <c r="J17" s="20">
        <v>5251600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5251600</v>
      </c>
      <c r="X17" s="20">
        <v>1312750</v>
      </c>
      <c r="Y17" s="20">
        <v>3938850</v>
      </c>
      <c r="Z17" s="21">
        <v>300.05</v>
      </c>
      <c r="AA17" s="22">
        <v>5251000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105667881</v>
      </c>
      <c r="D19" s="18">
        <v>105667881</v>
      </c>
      <c r="E19" s="19">
        <v>128214477</v>
      </c>
      <c r="F19" s="20">
        <v>128214477</v>
      </c>
      <c r="G19" s="20">
        <v>90962846</v>
      </c>
      <c r="H19" s="20">
        <v>105758813</v>
      </c>
      <c r="I19" s="20">
        <v>105758813</v>
      </c>
      <c r="J19" s="20">
        <v>105758813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105758813</v>
      </c>
      <c r="X19" s="20">
        <v>32053619</v>
      </c>
      <c r="Y19" s="20">
        <v>73705194</v>
      </c>
      <c r="Z19" s="21">
        <v>229.94</v>
      </c>
      <c r="AA19" s="22">
        <v>128214477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698252</v>
      </c>
      <c r="D22" s="18">
        <v>698252</v>
      </c>
      <c r="E22" s="19"/>
      <c r="F22" s="20"/>
      <c r="G22" s="20">
        <v>48087</v>
      </c>
      <c r="H22" s="20">
        <v>698251</v>
      </c>
      <c r="I22" s="20">
        <v>698251</v>
      </c>
      <c r="J22" s="20">
        <v>698251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698251</v>
      </c>
      <c r="X22" s="20"/>
      <c r="Y22" s="20">
        <v>698251</v>
      </c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>
        <v>5251600</v>
      </c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111617733</v>
      </c>
      <c r="D24" s="29">
        <f>SUM(D15:D23)</f>
        <v>111617733</v>
      </c>
      <c r="E24" s="36">
        <f t="shared" si="1"/>
        <v>133465477</v>
      </c>
      <c r="F24" s="37">
        <f t="shared" si="1"/>
        <v>133465477</v>
      </c>
      <c r="G24" s="37">
        <f t="shared" si="1"/>
        <v>96262533</v>
      </c>
      <c r="H24" s="37">
        <f t="shared" si="1"/>
        <v>111708664</v>
      </c>
      <c r="I24" s="37">
        <f t="shared" si="1"/>
        <v>111708664</v>
      </c>
      <c r="J24" s="37">
        <f t="shared" si="1"/>
        <v>111708664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111708664</v>
      </c>
      <c r="X24" s="37">
        <f t="shared" si="1"/>
        <v>33366369</v>
      </c>
      <c r="Y24" s="37">
        <f t="shared" si="1"/>
        <v>78342295</v>
      </c>
      <c r="Z24" s="38">
        <f>+IF(X24&lt;&gt;0,+(Y24/X24)*100,0)</f>
        <v>234.79418752457005</v>
      </c>
      <c r="AA24" s="39">
        <f>SUM(AA15:AA23)</f>
        <v>133465477</v>
      </c>
    </row>
    <row r="25" spans="1:27" ht="13.5">
      <c r="A25" s="27" t="s">
        <v>51</v>
      </c>
      <c r="B25" s="28"/>
      <c r="C25" s="29">
        <f aca="true" t="shared" si="2" ref="C25:Y25">+C12+C24</f>
        <v>159301144</v>
      </c>
      <c r="D25" s="29">
        <f>+D12+D24</f>
        <v>159301144</v>
      </c>
      <c r="E25" s="30">
        <f t="shared" si="2"/>
        <v>165315477</v>
      </c>
      <c r="F25" s="31">
        <f t="shared" si="2"/>
        <v>165315477</v>
      </c>
      <c r="G25" s="31">
        <f t="shared" si="2"/>
        <v>176820216</v>
      </c>
      <c r="H25" s="31">
        <f t="shared" si="2"/>
        <v>194311221</v>
      </c>
      <c r="I25" s="31">
        <f t="shared" si="2"/>
        <v>185857230</v>
      </c>
      <c r="J25" s="31">
        <f t="shared" si="2"/>
        <v>185857230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185857230</v>
      </c>
      <c r="X25" s="31">
        <f t="shared" si="2"/>
        <v>41328869</v>
      </c>
      <c r="Y25" s="31">
        <f t="shared" si="2"/>
        <v>144528361</v>
      </c>
      <c r="Z25" s="32">
        <f>+IF(X25&lt;&gt;0,+(Y25/X25)*100,0)</f>
        <v>349.7031602776258</v>
      </c>
      <c r="AA25" s="33">
        <f>+AA12+AA24</f>
        <v>165315477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>
        <v>4279609</v>
      </c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9911028</v>
      </c>
      <c r="D32" s="18">
        <v>9911028</v>
      </c>
      <c r="E32" s="19">
        <v>6000000</v>
      </c>
      <c r="F32" s="20">
        <v>6000000</v>
      </c>
      <c r="G32" s="20">
        <v>19604854</v>
      </c>
      <c r="H32" s="20">
        <v>27644299</v>
      </c>
      <c r="I32" s="20">
        <v>22611203</v>
      </c>
      <c r="J32" s="20">
        <v>22611203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22611203</v>
      </c>
      <c r="X32" s="20">
        <v>1500000</v>
      </c>
      <c r="Y32" s="20">
        <v>21111203</v>
      </c>
      <c r="Z32" s="21">
        <v>1407.41</v>
      </c>
      <c r="AA32" s="22">
        <v>6000000</v>
      </c>
    </row>
    <row r="33" spans="1:27" ht="13.5">
      <c r="A33" s="23" t="s">
        <v>58</v>
      </c>
      <c r="B33" s="17"/>
      <c r="C33" s="18">
        <v>1928331</v>
      </c>
      <c r="D33" s="18">
        <v>1928331</v>
      </c>
      <c r="E33" s="19">
        <v>1800000</v>
      </c>
      <c r="F33" s="20">
        <v>1800000</v>
      </c>
      <c r="G33" s="20"/>
      <c r="H33" s="20">
        <v>1681846</v>
      </c>
      <c r="I33" s="20">
        <v>5197401</v>
      </c>
      <c r="J33" s="20">
        <v>5197401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5197401</v>
      </c>
      <c r="X33" s="20">
        <v>450000</v>
      </c>
      <c r="Y33" s="20">
        <v>4747401</v>
      </c>
      <c r="Z33" s="21">
        <v>1054.98</v>
      </c>
      <c r="AA33" s="22">
        <v>1800000</v>
      </c>
    </row>
    <row r="34" spans="1:27" ht="13.5">
      <c r="A34" s="27" t="s">
        <v>59</v>
      </c>
      <c r="B34" s="28"/>
      <c r="C34" s="29">
        <f aca="true" t="shared" si="3" ref="C34:Y34">SUM(C29:C33)</f>
        <v>11839359</v>
      </c>
      <c r="D34" s="29">
        <f>SUM(D29:D33)</f>
        <v>11839359</v>
      </c>
      <c r="E34" s="30">
        <f t="shared" si="3"/>
        <v>7800000</v>
      </c>
      <c r="F34" s="31">
        <f t="shared" si="3"/>
        <v>7800000</v>
      </c>
      <c r="G34" s="31">
        <f t="shared" si="3"/>
        <v>23884463</v>
      </c>
      <c r="H34" s="31">
        <f t="shared" si="3"/>
        <v>29326145</v>
      </c>
      <c r="I34" s="31">
        <f t="shared" si="3"/>
        <v>27808604</v>
      </c>
      <c r="J34" s="31">
        <f t="shared" si="3"/>
        <v>27808604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27808604</v>
      </c>
      <c r="X34" s="31">
        <f t="shared" si="3"/>
        <v>1950000</v>
      </c>
      <c r="Y34" s="31">
        <f t="shared" si="3"/>
        <v>25858604</v>
      </c>
      <c r="Z34" s="32">
        <f>+IF(X34&lt;&gt;0,+(Y34/X34)*100,0)</f>
        <v>1326.0822564102564</v>
      </c>
      <c r="AA34" s="33">
        <f>SUM(AA29:AA33)</f>
        <v>7800000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2816008</v>
      </c>
      <c r="D38" s="18">
        <v>2816008</v>
      </c>
      <c r="E38" s="19">
        <v>2600000</v>
      </c>
      <c r="F38" s="20">
        <v>2600000</v>
      </c>
      <c r="G38" s="20">
        <v>2816008</v>
      </c>
      <c r="H38" s="20">
        <v>2816008</v>
      </c>
      <c r="I38" s="20">
        <v>2816008</v>
      </c>
      <c r="J38" s="20">
        <v>2816008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2816008</v>
      </c>
      <c r="X38" s="20">
        <v>650000</v>
      </c>
      <c r="Y38" s="20">
        <v>2166008</v>
      </c>
      <c r="Z38" s="21">
        <v>333.23</v>
      </c>
      <c r="AA38" s="22">
        <v>2600000</v>
      </c>
    </row>
    <row r="39" spans="1:27" ht="13.5">
      <c r="A39" s="27" t="s">
        <v>61</v>
      </c>
      <c r="B39" s="35"/>
      <c r="C39" s="29">
        <f aca="true" t="shared" si="4" ref="C39:Y39">SUM(C37:C38)</f>
        <v>2816008</v>
      </c>
      <c r="D39" s="29">
        <f>SUM(D37:D38)</f>
        <v>2816008</v>
      </c>
      <c r="E39" s="36">
        <f t="shared" si="4"/>
        <v>2600000</v>
      </c>
      <c r="F39" s="37">
        <f t="shared" si="4"/>
        <v>2600000</v>
      </c>
      <c r="G39" s="37">
        <f t="shared" si="4"/>
        <v>2816008</v>
      </c>
      <c r="H39" s="37">
        <f t="shared" si="4"/>
        <v>2816008</v>
      </c>
      <c r="I39" s="37">
        <f t="shared" si="4"/>
        <v>2816008</v>
      </c>
      <c r="J39" s="37">
        <f t="shared" si="4"/>
        <v>2816008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2816008</v>
      </c>
      <c r="X39" s="37">
        <f t="shared" si="4"/>
        <v>650000</v>
      </c>
      <c r="Y39" s="37">
        <f t="shared" si="4"/>
        <v>2166008</v>
      </c>
      <c r="Z39" s="38">
        <f>+IF(X39&lt;&gt;0,+(Y39/X39)*100,0)</f>
        <v>333.232</v>
      </c>
      <c r="AA39" s="39">
        <f>SUM(AA37:AA38)</f>
        <v>2600000</v>
      </c>
    </row>
    <row r="40" spans="1:27" ht="13.5">
      <c r="A40" s="27" t="s">
        <v>62</v>
      </c>
      <c r="B40" s="28"/>
      <c r="C40" s="29">
        <f aca="true" t="shared" si="5" ref="C40:Y40">+C34+C39</f>
        <v>14655367</v>
      </c>
      <c r="D40" s="29">
        <f>+D34+D39</f>
        <v>14655367</v>
      </c>
      <c r="E40" s="30">
        <f t="shared" si="5"/>
        <v>10400000</v>
      </c>
      <c r="F40" s="31">
        <f t="shared" si="5"/>
        <v>10400000</v>
      </c>
      <c r="G40" s="31">
        <f t="shared" si="5"/>
        <v>26700471</v>
      </c>
      <c r="H40" s="31">
        <f t="shared" si="5"/>
        <v>32142153</v>
      </c>
      <c r="I40" s="31">
        <f t="shared" si="5"/>
        <v>30624612</v>
      </c>
      <c r="J40" s="31">
        <f t="shared" si="5"/>
        <v>30624612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30624612</v>
      </c>
      <c r="X40" s="31">
        <f t="shared" si="5"/>
        <v>2600000</v>
      </c>
      <c r="Y40" s="31">
        <f t="shared" si="5"/>
        <v>28024612</v>
      </c>
      <c r="Z40" s="32">
        <f>+IF(X40&lt;&gt;0,+(Y40/X40)*100,0)</f>
        <v>1077.8696923076923</v>
      </c>
      <c r="AA40" s="33">
        <f>+AA34+AA39</f>
        <v>10400000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144645777</v>
      </c>
      <c r="D42" s="43">
        <f>+D25-D40</f>
        <v>144645777</v>
      </c>
      <c r="E42" s="44">
        <f t="shared" si="6"/>
        <v>154915477</v>
      </c>
      <c r="F42" s="45">
        <f t="shared" si="6"/>
        <v>154915477</v>
      </c>
      <c r="G42" s="45">
        <f t="shared" si="6"/>
        <v>150119745</v>
      </c>
      <c r="H42" s="45">
        <f t="shared" si="6"/>
        <v>162169068</v>
      </c>
      <c r="I42" s="45">
        <f t="shared" si="6"/>
        <v>155232618</v>
      </c>
      <c r="J42" s="45">
        <f t="shared" si="6"/>
        <v>155232618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155232618</v>
      </c>
      <c r="X42" s="45">
        <f t="shared" si="6"/>
        <v>38728869</v>
      </c>
      <c r="Y42" s="45">
        <f t="shared" si="6"/>
        <v>116503749</v>
      </c>
      <c r="Z42" s="46">
        <f>+IF(X42&lt;&gt;0,+(Y42/X42)*100,0)</f>
        <v>300.8188775148585</v>
      </c>
      <c r="AA42" s="47">
        <f>+AA25-AA40</f>
        <v>154915477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132680870</v>
      </c>
      <c r="D45" s="18">
        <v>132680870</v>
      </c>
      <c r="E45" s="19">
        <v>143783131</v>
      </c>
      <c r="F45" s="20">
        <v>143783131</v>
      </c>
      <c r="G45" s="20">
        <v>150119745</v>
      </c>
      <c r="H45" s="20">
        <v>150204161</v>
      </c>
      <c r="I45" s="20">
        <v>143267711</v>
      </c>
      <c r="J45" s="20">
        <v>143267711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143267711</v>
      </c>
      <c r="X45" s="20">
        <v>35945783</v>
      </c>
      <c r="Y45" s="20">
        <v>107321928</v>
      </c>
      <c r="Z45" s="48">
        <v>298.57</v>
      </c>
      <c r="AA45" s="22">
        <v>143783131</v>
      </c>
    </row>
    <row r="46" spans="1:27" ht="13.5">
      <c r="A46" s="23" t="s">
        <v>67</v>
      </c>
      <c r="B46" s="17"/>
      <c r="C46" s="18">
        <v>11964907</v>
      </c>
      <c r="D46" s="18">
        <v>11964907</v>
      </c>
      <c r="E46" s="19">
        <v>11132346</v>
      </c>
      <c r="F46" s="20">
        <v>11132346</v>
      </c>
      <c r="G46" s="20"/>
      <c r="H46" s="20">
        <v>11964907</v>
      </c>
      <c r="I46" s="20">
        <v>11964907</v>
      </c>
      <c r="J46" s="20">
        <v>11964907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11964907</v>
      </c>
      <c r="X46" s="20">
        <v>2783087</v>
      </c>
      <c r="Y46" s="20">
        <v>9181820</v>
      </c>
      <c r="Z46" s="48">
        <v>329.91</v>
      </c>
      <c r="AA46" s="22">
        <v>11132346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144645777</v>
      </c>
      <c r="D48" s="51">
        <f>SUM(D45:D47)</f>
        <v>144645777</v>
      </c>
      <c r="E48" s="52">
        <f t="shared" si="7"/>
        <v>154915477</v>
      </c>
      <c r="F48" s="53">
        <f t="shared" si="7"/>
        <v>154915477</v>
      </c>
      <c r="G48" s="53">
        <f t="shared" si="7"/>
        <v>150119745</v>
      </c>
      <c r="H48" s="53">
        <f t="shared" si="7"/>
        <v>162169068</v>
      </c>
      <c r="I48" s="53">
        <f t="shared" si="7"/>
        <v>155232618</v>
      </c>
      <c r="J48" s="53">
        <f t="shared" si="7"/>
        <v>155232618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155232618</v>
      </c>
      <c r="X48" s="53">
        <f t="shared" si="7"/>
        <v>38728870</v>
      </c>
      <c r="Y48" s="53">
        <f t="shared" si="7"/>
        <v>116503748</v>
      </c>
      <c r="Z48" s="54">
        <f>+IF(X48&lt;&gt;0,+(Y48/X48)*100,0)</f>
        <v>300.8188671655021</v>
      </c>
      <c r="AA48" s="55">
        <f>SUM(AA45:AA47)</f>
        <v>154915477</v>
      </c>
    </row>
    <row r="49" spans="1:27" ht="13.5">
      <c r="A49" s="56" t="s">
        <v>124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125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126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127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466852</v>
      </c>
      <c r="D6" s="18">
        <v>466852</v>
      </c>
      <c r="E6" s="19">
        <v>14561000</v>
      </c>
      <c r="F6" s="20">
        <v>14561000</v>
      </c>
      <c r="G6" s="20">
        <v>4590817</v>
      </c>
      <c r="H6" s="20">
        <v>2245261</v>
      </c>
      <c r="I6" s="20">
        <v>2245261</v>
      </c>
      <c r="J6" s="20">
        <v>2245261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2245261</v>
      </c>
      <c r="X6" s="20">
        <v>3640250</v>
      </c>
      <c r="Y6" s="20">
        <v>-1394989</v>
      </c>
      <c r="Z6" s="21">
        <v>-38.32</v>
      </c>
      <c r="AA6" s="22">
        <v>14561000</v>
      </c>
    </row>
    <row r="7" spans="1:27" ht="13.5">
      <c r="A7" s="23" t="s">
        <v>34</v>
      </c>
      <c r="B7" s="17"/>
      <c r="C7" s="18">
        <v>47269237</v>
      </c>
      <c r="D7" s="18">
        <v>47269237</v>
      </c>
      <c r="E7" s="19">
        <v>44500450</v>
      </c>
      <c r="F7" s="20">
        <v>44500450</v>
      </c>
      <c r="G7" s="20">
        <v>43154551</v>
      </c>
      <c r="H7" s="20">
        <v>63919005</v>
      </c>
      <c r="I7" s="20">
        <v>63919005</v>
      </c>
      <c r="J7" s="20">
        <v>63919005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63919005</v>
      </c>
      <c r="X7" s="20">
        <v>11125113</v>
      </c>
      <c r="Y7" s="20">
        <v>52793892</v>
      </c>
      <c r="Z7" s="21">
        <v>474.55</v>
      </c>
      <c r="AA7" s="22">
        <v>44500450</v>
      </c>
    </row>
    <row r="8" spans="1:27" ht="13.5">
      <c r="A8" s="23" t="s">
        <v>35</v>
      </c>
      <c r="B8" s="17"/>
      <c r="C8" s="18">
        <v>530002</v>
      </c>
      <c r="D8" s="18">
        <v>530002</v>
      </c>
      <c r="E8" s="19">
        <v>55000</v>
      </c>
      <c r="F8" s="20">
        <v>55000</v>
      </c>
      <c r="G8" s="20">
        <v>530000</v>
      </c>
      <c r="H8" s="20">
        <v>576293</v>
      </c>
      <c r="I8" s="20">
        <v>576293</v>
      </c>
      <c r="J8" s="20">
        <v>576293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576293</v>
      </c>
      <c r="X8" s="20">
        <v>13750</v>
      </c>
      <c r="Y8" s="20">
        <v>562543</v>
      </c>
      <c r="Z8" s="21">
        <v>4091.22</v>
      </c>
      <c r="AA8" s="22">
        <v>55000</v>
      </c>
    </row>
    <row r="9" spans="1:27" ht="13.5">
      <c r="A9" s="23" t="s">
        <v>36</v>
      </c>
      <c r="B9" s="17"/>
      <c r="C9" s="18">
        <v>26583649</v>
      </c>
      <c r="D9" s="18">
        <v>26583649</v>
      </c>
      <c r="E9" s="19">
        <v>4411000</v>
      </c>
      <c r="F9" s="20">
        <v>4411000</v>
      </c>
      <c r="G9" s="20">
        <v>11628643</v>
      </c>
      <c r="H9" s="20">
        <v>25600788</v>
      </c>
      <c r="I9" s="20">
        <v>25600788</v>
      </c>
      <c r="J9" s="20">
        <v>25600788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25600788</v>
      </c>
      <c r="X9" s="20">
        <v>1102750</v>
      </c>
      <c r="Y9" s="20">
        <v>24498038</v>
      </c>
      <c r="Z9" s="21">
        <v>2221.54</v>
      </c>
      <c r="AA9" s="22">
        <v>4411000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1223</v>
      </c>
      <c r="D11" s="18">
        <v>1223</v>
      </c>
      <c r="E11" s="19">
        <v>86450</v>
      </c>
      <c r="F11" s="20">
        <v>86450</v>
      </c>
      <c r="G11" s="20">
        <v>1222</v>
      </c>
      <c r="H11" s="20">
        <v>995</v>
      </c>
      <c r="I11" s="20">
        <v>995</v>
      </c>
      <c r="J11" s="20">
        <v>995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995</v>
      </c>
      <c r="X11" s="20">
        <v>21613</v>
      </c>
      <c r="Y11" s="20">
        <v>-20618</v>
      </c>
      <c r="Z11" s="21">
        <v>-95.4</v>
      </c>
      <c r="AA11" s="22">
        <v>86450</v>
      </c>
    </row>
    <row r="12" spans="1:27" ht="13.5">
      <c r="A12" s="27" t="s">
        <v>39</v>
      </c>
      <c r="B12" s="28"/>
      <c r="C12" s="29">
        <f aca="true" t="shared" si="0" ref="C12:Y12">SUM(C6:C11)</f>
        <v>74850963</v>
      </c>
      <c r="D12" s="29">
        <f>SUM(D6:D11)</f>
        <v>74850963</v>
      </c>
      <c r="E12" s="30">
        <f t="shared" si="0"/>
        <v>63613900</v>
      </c>
      <c r="F12" s="31">
        <f t="shared" si="0"/>
        <v>63613900</v>
      </c>
      <c r="G12" s="31">
        <f t="shared" si="0"/>
        <v>59905233</v>
      </c>
      <c r="H12" s="31">
        <f t="shared" si="0"/>
        <v>92342342</v>
      </c>
      <c r="I12" s="31">
        <f t="shared" si="0"/>
        <v>92342342</v>
      </c>
      <c r="J12" s="31">
        <f t="shared" si="0"/>
        <v>92342342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92342342</v>
      </c>
      <c r="X12" s="31">
        <f t="shared" si="0"/>
        <v>15903476</v>
      </c>
      <c r="Y12" s="31">
        <f t="shared" si="0"/>
        <v>76438866</v>
      </c>
      <c r="Z12" s="32">
        <f>+IF(X12&lt;&gt;0,+(Y12/X12)*100,0)</f>
        <v>480.6425085937188</v>
      </c>
      <c r="AA12" s="33">
        <f>SUM(AA6:AA11)</f>
        <v>63613900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>
        <v>266</v>
      </c>
      <c r="D16" s="18">
        <v>266</v>
      </c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4114852</v>
      </c>
      <c r="D17" s="18">
        <v>4114852</v>
      </c>
      <c r="E17" s="19">
        <v>4115000</v>
      </c>
      <c r="F17" s="20">
        <v>4115000</v>
      </c>
      <c r="G17" s="20">
        <v>4114852</v>
      </c>
      <c r="H17" s="20">
        <v>4114852</v>
      </c>
      <c r="I17" s="20">
        <v>4114852</v>
      </c>
      <c r="J17" s="20">
        <v>4114852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4114852</v>
      </c>
      <c r="X17" s="20">
        <v>1028750</v>
      </c>
      <c r="Y17" s="20">
        <v>3086102</v>
      </c>
      <c r="Z17" s="21">
        <v>299.99</v>
      </c>
      <c r="AA17" s="22">
        <v>4115000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167007733</v>
      </c>
      <c r="D19" s="18">
        <v>167007733</v>
      </c>
      <c r="E19" s="19">
        <v>156730000</v>
      </c>
      <c r="F19" s="20">
        <v>156730000</v>
      </c>
      <c r="G19" s="20">
        <v>166514411</v>
      </c>
      <c r="H19" s="20">
        <v>166120028</v>
      </c>
      <c r="I19" s="20">
        <v>166120028</v>
      </c>
      <c r="J19" s="20">
        <v>166120028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166120028</v>
      </c>
      <c r="X19" s="20">
        <v>39182500</v>
      </c>
      <c r="Y19" s="20">
        <v>126937528</v>
      </c>
      <c r="Z19" s="21">
        <v>323.96</v>
      </c>
      <c r="AA19" s="22">
        <v>156730000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4594</v>
      </c>
      <c r="D22" s="18">
        <v>4594</v>
      </c>
      <c r="E22" s="19">
        <v>8000</v>
      </c>
      <c r="F22" s="20">
        <v>8000</v>
      </c>
      <c r="G22" s="20">
        <v>3160</v>
      </c>
      <c r="H22" s="20">
        <v>2743</v>
      </c>
      <c r="I22" s="20">
        <v>2743</v>
      </c>
      <c r="J22" s="20">
        <v>2743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2743</v>
      </c>
      <c r="X22" s="20">
        <v>2000</v>
      </c>
      <c r="Y22" s="20">
        <v>743</v>
      </c>
      <c r="Z22" s="21">
        <v>37.15</v>
      </c>
      <c r="AA22" s="22">
        <v>8000</v>
      </c>
    </row>
    <row r="23" spans="1:27" ht="13.5">
      <c r="A23" s="23" t="s">
        <v>49</v>
      </c>
      <c r="B23" s="17"/>
      <c r="C23" s="18">
        <v>60880</v>
      </c>
      <c r="D23" s="18">
        <v>60880</v>
      </c>
      <c r="E23" s="19">
        <v>61000</v>
      </c>
      <c r="F23" s="20">
        <v>61000</v>
      </c>
      <c r="G23" s="24">
        <v>61147</v>
      </c>
      <c r="H23" s="24">
        <v>61146</v>
      </c>
      <c r="I23" s="24">
        <v>61146</v>
      </c>
      <c r="J23" s="20">
        <v>61146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61146</v>
      </c>
      <c r="X23" s="20">
        <v>15250</v>
      </c>
      <c r="Y23" s="24">
        <v>45896</v>
      </c>
      <c r="Z23" s="25">
        <v>300.96</v>
      </c>
      <c r="AA23" s="26">
        <v>61000</v>
      </c>
    </row>
    <row r="24" spans="1:27" ht="13.5">
      <c r="A24" s="27" t="s">
        <v>50</v>
      </c>
      <c r="B24" s="35"/>
      <c r="C24" s="29">
        <f aca="true" t="shared" si="1" ref="C24:Y24">SUM(C15:C23)</f>
        <v>171188325</v>
      </c>
      <c r="D24" s="29">
        <f>SUM(D15:D23)</f>
        <v>171188325</v>
      </c>
      <c r="E24" s="36">
        <f t="shared" si="1"/>
        <v>160914000</v>
      </c>
      <c r="F24" s="37">
        <f t="shared" si="1"/>
        <v>160914000</v>
      </c>
      <c r="G24" s="37">
        <f t="shared" si="1"/>
        <v>170693570</v>
      </c>
      <c r="H24" s="37">
        <f t="shared" si="1"/>
        <v>170298769</v>
      </c>
      <c r="I24" s="37">
        <f t="shared" si="1"/>
        <v>170298769</v>
      </c>
      <c r="J24" s="37">
        <f t="shared" si="1"/>
        <v>170298769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170298769</v>
      </c>
      <c r="X24" s="37">
        <f t="shared" si="1"/>
        <v>40228500</v>
      </c>
      <c r="Y24" s="37">
        <f t="shared" si="1"/>
        <v>130070269</v>
      </c>
      <c r="Z24" s="38">
        <f>+IF(X24&lt;&gt;0,+(Y24/X24)*100,0)</f>
        <v>323.3286575437811</v>
      </c>
      <c r="AA24" s="39">
        <f>SUM(AA15:AA23)</f>
        <v>160914000</v>
      </c>
    </row>
    <row r="25" spans="1:27" ht="13.5">
      <c r="A25" s="27" t="s">
        <v>51</v>
      </c>
      <c r="B25" s="28"/>
      <c r="C25" s="29">
        <f aca="true" t="shared" si="2" ref="C25:Y25">+C12+C24</f>
        <v>246039288</v>
      </c>
      <c r="D25" s="29">
        <f>+D12+D24</f>
        <v>246039288</v>
      </c>
      <c r="E25" s="30">
        <f t="shared" si="2"/>
        <v>224527900</v>
      </c>
      <c r="F25" s="31">
        <f t="shared" si="2"/>
        <v>224527900</v>
      </c>
      <c r="G25" s="31">
        <f t="shared" si="2"/>
        <v>230598803</v>
      </c>
      <c r="H25" s="31">
        <f t="shared" si="2"/>
        <v>262641111</v>
      </c>
      <c r="I25" s="31">
        <f t="shared" si="2"/>
        <v>262641111</v>
      </c>
      <c r="J25" s="31">
        <f t="shared" si="2"/>
        <v>262641111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262641111</v>
      </c>
      <c r="X25" s="31">
        <f t="shared" si="2"/>
        <v>56131976</v>
      </c>
      <c r="Y25" s="31">
        <f t="shared" si="2"/>
        <v>206509135</v>
      </c>
      <c r="Z25" s="32">
        <f>+IF(X25&lt;&gt;0,+(Y25/X25)*100,0)</f>
        <v>367.89927901344504</v>
      </c>
      <c r="AA25" s="33">
        <f>+AA12+AA24</f>
        <v>224527900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432919</v>
      </c>
      <c r="D30" s="18">
        <v>432919</v>
      </c>
      <c r="E30" s="19">
        <v>496000</v>
      </c>
      <c r="F30" s="20">
        <v>496000</v>
      </c>
      <c r="G30" s="20">
        <v>367234</v>
      </c>
      <c r="H30" s="20">
        <v>367234</v>
      </c>
      <c r="I30" s="20">
        <v>367234</v>
      </c>
      <c r="J30" s="20">
        <v>367234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367234</v>
      </c>
      <c r="X30" s="20">
        <v>124000</v>
      </c>
      <c r="Y30" s="20">
        <v>243234</v>
      </c>
      <c r="Z30" s="21">
        <v>196.16</v>
      </c>
      <c r="AA30" s="22">
        <v>496000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21405613</v>
      </c>
      <c r="D32" s="18">
        <v>21405613</v>
      </c>
      <c r="E32" s="19">
        <v>11253450</v>
      </c>
      <c r="F32" s="20">
        <v>11253450</v>
      </c>
      <c r="G32" s="20">
        <v>16344879</v>
      </c>
      <c r="H32" s="20">
        <v>26938483</v>
      </c>
      <c r="I32" s="20">
        <v>26938483</v>
      </c>
      <c r="J32" s="20">
        <v>26938483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26938483</v>
      </c>
      <c r="X32" s="20">
        <v>2813363</v>
      </c>
      <c r="Y32" s="20">
        <v>24125120</v>
      </c>
      <c r="Z32" s="21">
        <v>857.52</v>
      </c>
      <c r="AA32" s="22">
        <v>11253450</v>
      </c>
    </row>
    <row r="33" spans="1:27" ht="13.5">
      <c r="A33" s="23" t="s">
        <v>58</v>
      </c>
      <c r="B33" s="17"/>
      <c r="C33" s="18">
        <v>176581</v>
      </c>
      <c r="D33" s="18">
        <v>176581</v>
      </c>
      <c r="E33" s="19">
        <v>356450</v>
      </c>
      <c r="F33" s="20">
        <v>356450</v>
      </c>
      <c r="G33" s="20">
        <v>176581</v>
      </c>
      <c r="H33" s="20">
        <v>176581</v>
      </c>
      <c r="I33" s="20">
        <v>176581</v>
      </c>
      <c r="J33" s="20">
        <v>176581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176581</v>
      </c>
      <c r="X33" s="20">
        <v>89113</v>
      </c>
      <c r="Y33" s="20">
        <v>87468</v>
      </c>
      <c r="Z33" s="21">
        <v>98.15</v>
      </c>
      <c r="AA33" s="22">
        <v>356450</v>
      </c>
    </row>
    <row r="34" spans="1:27" ht="13.5">
      <c r="A34" s="27" t="s">
        <v>59</v>
      </c>
      <c r="B34" s="28"/>
      <c r="C34" s="29">
        <f aca="true" t="shared" si="3" ref="C34:Y34">SUM(C29:C33)</f>
        <v>22015113</v>
      </c>
      <c r="D34" s="29">
        <f>SUM(D29:D33)</f>
        <v>22015113</v>
      </c>
      <c r="E34" s="30">
        <f t="shared" si="3"/>
        <v>12105900</v>
      </c>
      <c r="F34" s="31">
        <f t="shared" si="3"/>
        <v>12105900</v>
      </c>
      <c r="G34" s="31">
        <f t="shared" si="3"/>
        <v>16888694</v>
      </c>
      <c r="H34" s="31">
        <f t="shared" si="3"/>
        <v>27482298</v>
      </c>
      <c r="I34" s="31">
        <f t="shared" si="3"/>
        <v>27482298</v>
      </c>
      <c r="J34" s="31">
        <f t="shared" si="3"/>
        <v>27482298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27482298</v>
      </c>
      <c r="X34" s="31">
        <f t="shared" si="3"/>
        <v>3026476</v>
      </c>
      <c r="Y34" s="31">
        <f t="shared" si="3"/>
        <v>24455822</v>
      </c>
      <c r="Z34" s="32">
        <f>+IF(X34&lt;&gt;0,+(Y34/X34)*100,0)</f>
        <v>808.0626444749603</v>
      </c>
      <c r="AA34" s="33">
        <f>SUM(AA29:AA33)</f>
        <v>12105900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41000</v>
      </c>
      <c r="F37" s="20">
        <v>41000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10250</v>
      </c>
      <c r="Y37" s="20">
        <v>-10250</v>
      </c>
      <c r="Z37" s="21">
        <v>-100</v>
      </c>
      <c r="AA37" s="22">
        <v>41000</v>
      </c>
    </row>
    <row r="38" spans="1:27" ht="13.5">
      <c r="A38" s="23" t="s">
        <v>58</v>
      </c>
      <c r="B38" s="17"/>
      <c r="C38" s="18">
        <v>16061351</v>
      </c>
      <c r="D38" s="18">
        <v>16061351</v>
      </c>
      <c r="E38" s="19">
        <v>12829000</v>
      </c>
      <c r="F38" s="20">
        <v>12829000</v>
      </c>
      <c r="G38" s="20">
        <v>16333767</v>
      </c>
      <c r="H38" s="20">
        <v>16450434</v>
      </c>
      <c r="I38" s="20">
        <v>16450434</v>
      </c>
      <c r="J38" s="20">
        <v>16450434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16450434</v>
      </c>
      <c r="X38" s="20">
        <v>3207250</v>
      </c>
      <c r="Y38" s="20">
        <v>13243184</v>
      </c>
      <c r="Z38" s="21">
        <v>412.91</v>
      </c>
      <c r="AA38" s="22">
        <v>12829000</v>
      </c>
    </row>
    <row r="39" spans="1:27" ht="13.5">
      <c r="A39" s="27" t="s">
        <v>61</v>
      </c>
      <c r="B39" s="35"/>
      <c r="C39" s="29">
        <f aca="true" t="shared" si="4" ref="C39:Y39">SUM(C37:C38)</f>
        <v>16061351</v>
      </c>
      <c r="D39" s="29">
        <f>SUM(D37:D38)</f>
        <v>16061351</v>
      </c>
      <c r="E39" s="36">
        <f t="shared" si="4"/>
        <v>12870000</v>
      </c>
      <c r="F39" s="37">
        <f t="shared" si="4"/>
        <v>12870000</v>
      </c>
      <c r="G39" s="37">
        <f t="shared" si="4"/>
        <v>16333767</v>
      </c>
      <c r="H39" s="37">
        <f t="shared" si="4"/>
        <v>16450434</v>
      </c>
      <c r="I39" s="37">
        <f t="shared" si="4"/>
        <v>16450434</v>
      </c>
      <c r="J39" s="37">
        <f t="shared" si="4"/>
        <v>16450434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16450434</v>
      </c>
      <c r="X39" s="37">
        <f t="shared" si="4"/>
        <v>3217500</v>
      </c>
      <c r="Y39" s="37">
        <f t="shared" si="4"/>
        <v>13232934</v>
      </c>
      <c r="Z39" s="38">
        <f>+IF(X39&lt;&gt;0,+(Y39/X39)*100,0)</f>
        <v>411.28</v>
      </c>
      <c r="AA39" s="39">
        <f>SUM(AA37:AA38)</f>
        <v>12870000</v>
      </c>
    </row>
    <row r="40" spans="1:27" ht="13.5">
      <c r="A40" s="27" t="s">
        <v>62</v>
      </c>
      <c r="B40" s="28"/>
      <c r="C40" s="29">
        <f aca="true" t="shared" si="5" ref="C40:Y40">+C34+C39</f>
        <v>38076464</v>
      </c>
      <c r="D40" s="29">
        <f>+D34+D39</f>
        <v>38076464</v>
      </c>
      <c r="E40" s="30">
        <f t="shared" si="5"/>
        <v>24975900</v>
      </c>
      <c r="F40" s="31">
        <f t="shared" si="5"/>
        <v>24975900</v>
      </c>
      <c r="G40" s="31">
        <f t="shared" si="5"/>
        <v>33222461</v>
      </c>
      <c r="H40" s="31">
        <f t="shared" si="5"/>
        <v>43932732</v>
      </c>
      <c r="I40" s="31">
        <f t="shared" si="5"/>
        <v>43932732</v>
      </c>
      <c r="J40" s="31">
        <f t="shared" si="5"/>
        <v>43932732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43932732</v>
      </c>
      <c r="X40" s="31">
        <f t="shared" si="5"/>
        <v>6243976</v>
      </c>
      <c r="Y40" s="31">
        <f t="shared" si="5"/>
        <v>37688756</v>
      </c>
      <c r="Z40" s="32">
        <f>+IF(X40&lt;&gt;0,+(Y40/X40)*100,0)</f>
        <v>603.6018716279499</v>
      </c>
      <c r="AA40" s="33">
        <f>+AA34+AA39</f>
        <v>24975900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207962824</v>
      </c>
      <c r="D42" s="43">
        <f>+D25-D40</f>
        <v>207962824</v>
      </c>
      <c r="E42" s="44">
        <f t="shared" si="6"/>
        <v>199552000</v>
      </c>
      <c r="F42" s="45">
        <f t="shared" si="6"/>
        <v>199552000</v>
      </c>
      <c r="G42" s="45">
        <f t="shared" si="6"/>
        <v>197376342</v>
      </c>
      <c r="H42" s="45">
        <f t="shared" si="6"/>
        <v>218708379</v>
      </c>
      <c r="I42" s="45">
        <f t="shared" si="6"/>
        <v>218708379</v>
      </c>
      <c r="J42" s="45">
        <f t="shared" si="6"/>
        <v>218708379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218708379</v>
      </c>
      <c r="X42" s="45">
        <f t="shared" si="6"/>
        <v>49888000</v>
      </c>
      <c r="Y42" s="45">
        <f t="shared" si="6"/>
        <v>168820379</v>
      </c>
      <c r="Z42" s="46">
        <f>+IF(X42&lt;&gt;0,+(Y42/X42)*100,0)</f>
        <v>338.3987712475946</v>
      </c>
      <c r="AA42" s="47">
        <f>+AA25-AA40</f>
        <v>199552000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207962824</v>
      </c>
      <c r="D45" s="18">
        <v>207962824</v>
      </c>
      <c r="E45" s="19">
        <v>199270000</v>
      </c>
      <c r="F45" s="20">
        <v>199270000</v>
      </c>
      <c r="G45" s="20">
        <v>197376342</v>
      </c>
      <c r="H45" s="20">
        <v>218708379</v>
      </c>
      <c r="I45" s="20">
        <v>218708379</v>
      </c>
      <c r="J45" s="20">
        <v>218708379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218708379</v>
      </c>
      <c r="X45" s="20">
        <v>49817500</v>
      </c>
      <c r="Y45" s="20">
        <v>168890879</v>
      </c>
      <c r="Z45" s="48">
        <v>339.02</v>
      </c>
      <c r="AA45" s="22">
        <v>199270000</v>
      </c>
    </row>
    <row r="46" spans="1:27" ht="13.5">
      <c r="A46" s="23" t="s">
        <v>67</v>
      </c>
      <c r="B46" s="17"/>
      <c r="C46" s="18"/>
      <c r="D46" s="18"/>
      <c r="E46" s="19">
        <v>282000</v>
      </c>
      <c r="F46" s="20">
        <v>282000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70500</v>
      </c>
      <c r="Y46" s="20">
        <v>-70500</v>
      </c>
      <c r="Z46" s="48">
        <v>-100</v>
      </c>
      <c r="AA46" s="22">
        <v>282000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207962824</v>
      </c>
      <c r="D48" s="51">
        <f>SUM(D45:D47)</f>
        <v>207962824</v>
      </c>
      <c r="E48" s="52">
        <f t="shared" si="7"/>
        <v>199552000</v>
      </c>
      <c r="F48" s="53">
        <f t="shared" si="7"/>
        <v>199552000</v>
      </c>
      <c r="G48" s="53">
        <f t="shared" si="7"/>
        <v>197376342</v>
      </c>
      <c r="H48" s="53">
        <f t="shared" si="7"/>
        <v>218708379</v>
      </c>
      <c r="I48" s="53">
        <f t="shared" si="7"/>
        <v>218708379</v>
      </c>
      <c r="J48" s="53">
        <f t="shared" si="7"/>
        <v>218708379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218708379</v>
      </c>
      <c r="X48" s="53">
        <f t="shared" si="7"/>
        <v>49888000</v>
      </c>
      <c r="Y48" s="53">
        <f t="shared" si="7"/>
        <v>168820379</v>
      </c>
      <c r="Z48" s="54">
        <f>+IF(X48&lt;&gt;0,+(Y48/X48)*100,0)</f>
        <v>338.3987712475946</v>
      </c>
      <c r="AA48" s="55">
        <f>SUM(AA45:AA47)</f>
        <v>199552000</v>
      </c>
    </row>
    <row r="49" spans="1:27" ht="13.5">
      <c r="A49" s="56" t="s">
        <v>124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125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126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127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50569262</v>
      </c>
      <c r="D6" s="18">
        <v>50569262</v>
      </c>
      <c r="E6" s="19">
        <v>105826000</v>
      </c>
      <c r="F6" s="20">
        <v>105826000</v>
      </c>
      <c r="G6" s="20">
        <v>123324468</v>
      </c>
      <c r="H6" s="20">
        <v>100009000</v>
      </c>
      <c r="I6" s="20">
        <v>89609203</v>
      </c>
      <c r="J6" s="20">
        <v>89609203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89609203</v>
      </c>
      <c r="X6" s="20">
        <v>26456500</v>
      </c>
      <c r="Y6" s="20">
        <v>63152703</v>
      </c>
      <c r="Z6" s="21">
        <v>238.7</v>
      </c>
      <c r="AA6" s="22">
        <v>105826000</v>
      </c>
    </row>
    <row r="7" spans="1:27" ht="13.5">
      <c r="A7" s="23" t="s">
        <v>34</v>
      </c>
      <c r="B7" s="17"/>
      <c r="C7" s="18">
        <v>128750000</v>
      </c>
      <c r="D7" s="18">
        <v>128750000</v>
      </c>
      <c r="E7" s="19">
        <v>128750000</v>
      </c>
      <c r="F7" s="20">
        <v>128750000</v>
      </c>
      <c r="G7" s="20">
        <v>128750000</v>
      </c>
      <c r="H7" s="20">
        <v>128750000</v>
      </c>
      <c r="I7" s="20">
        <v>128750000</v>
      </c>
      <c r="J7" s="20">
        <v>128750000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128750000</v>
      </c>
      <c r="X7" s="20">
        <v>32187500</v>
      </c>
      <c r="Y7" s="20">
        <v>96562500</v>
      </c>
      <c r="Z7" s="21">
        <v>300</v>
      </c>
      <c r="AA7" s="22">
        <v>128750000</v>
      </c>
    </row>
    <row r="8" spans="1:27" ht="13.5">
      <c r="A8" s="23" t="s">
        <v>35</v>
      </c>
      <c r="B8" s="17"/>
      <c r="C8" s="18">
        <v>92621272</v>
      </c>
      <c r="D8" s="18">
        <v>92621272</v>
      </c>
      <c r="E8" s="19">
        <v>81203538</v>
      </c>
      <c r="F8" s="20">
        <v>81203538</v>
      </c>
      <c r="G8" s="20">
        <v>98230382</v>
      </c>
      <c r="H8" s="20">
        <v>81203538</v>
      </c>
      <c r="I8" s="20">
        <v>78573479</v>
      </c>
      <c r="J8" s="20">
        <v>78573479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78573479</v>
      </c>
      <c r="X8" s="20">
        <v>20300885</v>
      </c>
      <c r="Y8" s="20">
        <v>58272594</v>
      </c>
      <c r="Z8" s="21">
        <v>287.04</v>
      </c>
      <c r="AA8" s="22">
        <v>81203538</v>
      </c>
    </row>
    <row r="9" spans="1:27" ht="13.5">
      <c r="A9" s="23" t="s">
        <v>36</v>
      </c>
      <c r="B9" s="17"/>
      <c r="C9" s="18">
        <v>269881479</v>
      </c>
      <c r="D9" s="18">
        <v>269881479</v>
      </c>
      <c r="E9" s="19">
        <v>226601675</v>
      </c>
      <c r="F9" s="20">
        <v>226601675</v>
      </c>
      <c r="G9" s="20">
        <v>295458640</v>
      </c>
      <c r="H9" s="20">
        <v>226601675</v>
      </c>
      <c r="I9" s="20">
        <v>307078111</v>
      </c>
      <c r="J9" s="20">
        <v>307078111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307078111</v>
      </c>
      <c r="X9" s="20">
        <v>56650419</v>
      </c>
      <c r="Y9" s="20">
        <v>250427692</v>
      </c>
      <c r="Z9" s="21">
        <v>442.06</v>
      </c>
      <c r="AA9" s="22">
        <v>226601675</v>
      </c>
    </row>
    <row r="10" spans="1:27" ht="13.5">
      <c r="A10" s="23" t="s">
        <v>37</v>
      </c>
      <c r="B10" s="17"/>
      <c r="C10" s="18">
        <v>15288118</v>
      </c>
      <c r="D10" s="18">
        <v>15288118</v>
      </c>
      <c r="E10" s="19"/>
      <c r="F10" s="20"/>
      <c r="G10" s="24">
        <v>11869827</v>
      </c>
      <c r="H10" s="24"/>
      <c r="I10" s="24">
        <v>11869827</v>
      </c>
      <c r="J10" s="20">
        <v>11869827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11869827</v>
      </c>
      <c r="X10" s="20"/>
      <c r="Y10" s="24">
        <v>11869827</v>
      </c>
      <c r="Z10" s="25"/>
      <c r="AA10" s="26"/>
    </row>
    <row r="11" spans="1:27" ht="13.5">
      <c r="A11" s="23" t="s">
        <v>38</v>
      </c>
      <c r="B11" s="17"/>
      <c r="C11" s="18">
        <v>1675716</v>
      </c>
      <c r="D11" s="18">
        <v>1675716</v>
      </c>
      <c r="E11" s="19"/>
      <c r="F11" s="20"/>
      <c r="G11" s="20">
        <v>1675681</v>
      </c>
      <c r="H11" s="20"/>
      <c r="I11" s="20">
        <v>1675681</v>
      </c>
      <c r="J11" s="20">
        <v>1675681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1675681</v>
      </c>
      <c r="X11" s="20"/>
      <c r="Y11" s="20">
        <v>1675681</v>
      </c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558785847</v>
      </c>
      <c r="D12" s="29">
        <f>SUM(D6:D11)</f>
        <v>558785847</v>
      </c>
      <c r="E12" s="30">
        <f t="shared" si="0"/>
        <v>542381213</v>
      </c>
      <c r="F12" s="31">
        <f t="shared" si="0"/>
        <v>542381213</v>
      </c>
      <c r="G12" s="31">
        <f t="shared" si="0"/>
        <v>659308998</v>
      </c>
      <c r="H12" s="31">
        <f t="shared" si="0"/>
        <v>536564213</v>
      </c>
      <c r="I12" s="31">
        <f t="shared" si="0"/>
        <v>617556301</v>
      </c>
      <c r="J12" s="31">
        <f t="shared" si="0"/>
        <v>617556301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617556301</v>
      </c>
      <c r="X12" s="31">
        <f t="shared" si="0"/>
        <v>135595304</v>
      </c>
      <c r="Y12" s="31">
        <f t="shared" si="0"/>
        <v>481960997</v>
      </c>
      <c r="Z12" s="32">
        <f>+IF(X12&lt;&gt;0,+(Y12/X12)*100,0)</f>
        <v>355.4407732291378</v>
      </c>
      <c r="AA12" s="33">
        <f>SUM(AA6:AA11)</f>
        <v>542381213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1117175195</v>
      </c>
      <c r="D19" s="18">
        <v>1117175195</v>
      </c>
      <c r="E19" s="19">
        <v>1190917697</v>
      </c>
      <c r="F19" s="20">
        <v>1190917697</v>
      </c>
      <c r="G19" s="20">
        <v>1097477186</v>
      </c>
      <c r="H19" s="20">
        <v>1190917697</v>
      </c>
      <c r="I19" s="20">
        <v>1097477186</v>
      </c>
      <c r="J19" s="20">
        <v>1097477186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1097477186</v>
      </c>
      <c r="X19" s="20">
        <v>297729424</v>
      </c>
      <c r="Y19" s="20">
        <v>799747762</v>
      </c>
      <c r="Z19" s="21">
        <v>268.62</v>
      </c>
      <c r="AA19" s="22">
        <v>1190917697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677910</v>
      </c>
      <c r="D22" s="18">
        <v>677910</v>
      </c>
      <c r="E22" s="19"/>
      <c r="F22" s="20"/>
      <c r="G22" s="20">
        <v>-943976</v>
      </c>
      <c r="H22" s="20"/>
      <c r="I22" s="20">
        <v>-943976</v>
      </c>
      <c r="J22" s="20">
        <v>-943976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-943976</v>
      </c>
      <c r="X22" s="20"/>
      <c r="Y22" s="20">
        <v>-943976</v>
      </c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1117853105</v>
      </c>
      <c r="D24" s="29">
        <f>SUM(D15:D23)</f>
        <v>1117853105</v>
      </c>
      <c r="E24" s="36">
        <f t="shared" si="1"/>
        <v>1190917697</v>
      </c>
      <c r="F24" s="37">
        <f t="shared" si="1"/>
        <v>1190917697</v>
      </c>
      <c r="G24" s="37">
        <f t="shared" si="1"/>
        <v>1096533210</v>
      </c>
      <c r="H24" s="37">
        <f t="shared" si="1"/>
        <v>1190917697</v>
      </c>
      <c r="I24" s="37">
        <f t="shared" si="1"/>
        <v>1096533210</v>
      </c>
      <c r="J24" s="37">
        <f t="shared" si="1"/>
        <v>1096533210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1096533210</v>
      </c>
      <c r="X24" s="37">
        <f t="shared" si="1"/>
        <v>297729424</v>
      </c>
      <c r="Y24" s="37">
        <f t="shared" si="1"/>
        <v>798803786</v>
      </c>
      <c r="Z24" s="38">
        <f>+IF(X24&lt;&gt;0,+(Y24/X24)*100,0)</f>
        <v>268.2985696435566</v>
      </c>
      <c r="AA24" s="39">
        <f>SUM(AA15:AA23)</f>
        <v>1190917697</v>
      </c>
    </row>
    <row r="25" spans="1:27" ht="13.5">
      <c r="A25" s="27" t="s">
        <v>51</v>
      </c>
      <c r="B25" s="28"/>
      <c r="C25" s="29">
        <f aca="true" t="shared" si="2" ref="C25:Y25">+C12+C24</f>
        <v>1676638952</v>
      </c>
      <c r="D25" s="29">
        <f>+D12+D24</f>
        <v>1676638952</v>
      </c>
      <c r="E25" s="30">
        <f t="shared" si="2"/>
        <v>1733298910</v>
      </c>
      <c r="F25" s="31">
        <f t="shared" si="2"/>
        <v>1733298910</v>
      </c>
      <c r="G25" s="31">
        <f t="shared" si="2"/>
        <v>1755842208</v>
      </c>
      <c r="H25" s="31">
        <f t="shared" si="2"/>
        <v>1727481910</v>
      </c>
      <c r="I25" s="31">
        <f t="shared" si="2"/>
        <v>1714089511</v>
      </c>
      <c r="J25" s="31">
        <f t="shared" si="2"/>
        <v>1714089511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1714089511</v>
      </c>
      <c r="X25" s="31">
        <f t="shared" si="2"/>
        <v>433324728</v>
      </c>
      <c r="Y25" s="31">
        <f t="shared" si="2"/>
        <v>1280764783</v>
      </c>
      <c r="Z25" s="32">
        <f>+IF(X25&lt;&gt;0,+(Y25/X25)*100,0)</f>
        <v>295.5669732746016</v>
      </c>
      <c r="AA25" s="33">
        <f>+AA12+AA24</f>
        <v>1733298910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55801644</v>
      </c>
      <c r="D30" s="18">
        <v>55801644</v>
      </c>
      <c r="E30" s="19">
        <v>136266000</v>
      </c>
      <c r="F30" s="20">
        <v>136266000</v>
      </c>
      <c r="G30" s="20">
        <v>334178</v>
      </c>
      <c r="H30" s="20">
        <v>136266000</v>
      </c>
      <c r="I30" s="20">
        <v>334178</v>
      </c>
      <c r="J30" s="20">
        <v>334178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334178</v>
      </c>
      <c r="X30" s="20">
        <v>34066500</v>
      </c>
      <c r="Y30" s="20">
        <v>-33732322</v>
      </c>
      <c r="Z30" s="21">
        <v>-99.02</v>
      </c>
      <c r="AA30" s="22">
        <v>136266000</v>
      </c>
    </row>
    <row r="31" spans="1:27" ht="13.5">
      <c r="A31" s="23" t="s">
        <v>56</v>
      </c>
      <c r="B31" s="17"/>
      <c r="C31" s="18">
        <v>5588628</v>
      </c>
      <c r="D31" s="18">
        <v>5588628</v>
      </c>
      <c r="E31" s="19">
        <v>10536265</v>
      </c>
      <c r="F31" s="20">
        <v>10536265</v>
      </c>
      <c r="G31" s="20">
        <v>5588628</v>
      </c>
      <c r="H31" s="20">
        <v>10536265</v>
      </c>
      <c r="I31" s="20">
        <v>2260558</v>
      </c>
      <c r="J31" s="20">
        <v>2260558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2260558</v>
      </c>
      <c r="X31" s="20">
        <v>2634066</v>
      </c>
      <c r="Y31" s="20">
        <v>-373508</v>
      </c>
      <c r="Z31" s="21">
        <v>-14.18</v>
      </c>
      <c r="AA31" s="22">
        <v>10536265</v>
      </c>
    </row>
    <row r="32" spans="1:27" ht="13.5">
      <c r="A32" s="23" t="s">
        <v>57</v>
      </c>
      <c r="B32" s="17"/>
      <c r="C32" s="18">
        <v>186447007</v>
      </c>
      <c r="D32" s="18">
        <v>186447007</v>
      </c>
      <c r="E32" s="19">
        <v>160412292</v>
      </c>
      <c r="F32" s="20">
        <v>160412292</v>
      </c>
      <c r="G32" s="20">
        <v>157137133</v>
      </c>
      <c r="H32" s="20">
        <v>160412292</v>
      </c>
      <c r="I32" s="20">
        <v>157137133</v>
      </c>
      <c r="J32" s="20">
        <v>157137133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157137133</v>
      </c>
      <c r="X32" s="20">
        <v>40103073</v>
      </c>
      <c r="Y32" s="20">
        <v>117034060</v>
      </c>
      <c r="Z32" s="21">
        <v>291.83</v>
      </c>
      <c r="AA32" s="22">
        <v>160412292</v>
      </c>
    </row>
    <row r="33" spans="1:27" ht="13.5">
      <c r="A33" s="23" t="s">
        <v>58</v>
      </c>
      <c r="B33" s="17"/>
      <c r="C33" s="18">
        <v>29207040</v>
      </c>
      <c r="D33" s="18">
        <v>29207040</v>
      </c>
      <c r="E33" s="19">
        <v>153582000</v>
      </c>
      <c r="F33" s="20">
        <v>153582000</v>
      </c>
      <c r="G33" s="20">
        <v>29207040</v>
      </c>
      <c r="H33" s="20">
        <v>153582000</v>
      </c>
      <c r="I33" s="20">
        <v>29207040</v>
      </c>
      <c r="J33" s="20">
        <v>29207040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29207040</v>
      </c>
      <c r="X33" s="20">
        <v>38395500</v>
      </c>
      <c r="Y33" s="20">
        <v>-9188460</v>
      </c>
      <c r="Z33" s="21">
        <v>-23.93</v>
      </c>
      <c r="AA33" s="22">
        <v>153582000</v>
      </c>
    </row>
    <row r="34" spans="1:27" ht="13.5">
      <c r="A34" s="27" t="s">
        <v>59</v>
      </c>
      <c r="B34" s="28"/>
      <c r="C34" s="29">
        <f aca="true" t="shared" si="3" ref="C34:Y34">SUM(C29:C33)</f>
        <v>277044319</v>
      </c>
      <c r="D34" s="29">
        <f>SUM(D29:D33)</f>
        <v>277044319</v>
      </c>
      <c r="E34" s="30">
        <f t="shared" si="3"/>
        <v>460796557</v>
      </c>
      <c r="F34" s="31">
        <f t="shared" si="3"/>
        <v>460796557</v>
      </c>
      <c r="G34" s="31">
        <f t="shared" si="3"/>
        <v>192266979</v>
      </c>
      <c r="H34" s="31">
        <f t="shared" si="3"/>
        <v>460796557</v>
      </c>
      <c r="I34" s="31">
        <f t="shared" si="3"/>
        <v>188938909</v>
      </c>
      <c r="J34" s="31">
        <f t="shared" si="3"/>
        <v>188938909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188938909</v>
      </c>
      <c r="X34" s="31">
        <f t="shared" si="3"/>
        <v>115199139</v>
      </c>
      <c r="Y34" s="31">
        <f t="shared" si="3"/>
        <v>73739770</v>
      </c>
      <c r="Z34" s="32">
        <f>+IF(X34&lt;&gt;0,+(Y34/X34)*100,0)</f>
        <v>64.0106954271594</v>
      </c>
      <c r="AA34" s="33">
        <f>SUM(AA29:AA33)</f>
        <v>460796557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128853780</v>
      </c>
      <c r="D37" s="18">
        <v>128853780</v>
      </c>
      <c r="E37" s="19">
        <v>4403998</v>
      </c>
      <c r="F37" s="20">
        <v>4403998</v>
      </c>
      <c r="G37" s="20">
        <v>128915082</v>
      </c>
      <c r="H37" s="20">
        <v>4404252</v>
      </c>
      <c r="I37" s="20">
        <v>167238792</v>
      </c>
      <c r="J37" s="20">
        <v>167238792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167238792</v>
      </c>
      <c r="X37" s="20">
        <v>1101000</v>
      </c>
      <c r="Y37" s="20">
        <v>166137792</v>
      </c>
      <c r="Z37" s="21">
        <v>15089.72</v>
      </c>
      <c r="AA37" s="22">
        <v>4403998</v>
      </c>
    </row>
    <row r="38" spans="1:27" ht="13.5">
      <c r="A38" s="23" t="s">
        <v>58</v>
      </c>
      <c r="B38" s="17"/>
      <c r="C38" s="18"/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128853780</v>
      </c>
      <c r="D39" s="29">
        <f>SUM(D37:D38)</f>
        <v>128853780</v>
      </c>
      <c r="E39" s="36">
        <f t="shared" si="4"/>
        <v>4403998</v>
      </c>
      <c r="F39" s="37">
        <f t="shared" si="4"/>
        <v>4403998</v>
      </c>
      <c r="G39" s="37">
        <f t="shared" si="4"/>
        <v>128915082</v>
      </c>
      <c r="H39" s="37">
        <f t="shared" si="4"/>
        <v>4404252</v>
      </c>
      <c r="I39" s="37">
        <f t="shared" si="4"/>
        <v>167238792</v>
      </c>
      <c r="J39" s="37">
        <f t="shared" si="4"/>
        <v>167238792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167238792</v>
      </c>
      <c r="X39" s="37">
        <f t="shared" si="4"/>
        <v>1101000</v>
      </c>
      <c r="Y39" s="37">
        <f t="shared" si="4"/>
        <v>166137792</v>
      </c>
      <c r="Z39" s="38">
        <f>+IF(X39&lt;&gt;0,+(Y39/X39)*100,0)</f>
        <v>15089.717711171661</v>
      </c>
      <c r="AA39" s="39">
        <f>SUM(AA37:AA38)</f>
        <v>4403998</v>
      </c>
    </row>
    <row r="40" spans="1:27" ht="13.5">
      <c r="A40" s="27" t="s">
        <v>62</v>
      </c>
      <c r="B40" s="28"/>
      <c r="C40" s="29">
        <f aca="true" t="shared" si="5" ref="C40:Y40">+C34+C39</f>
        <v>405898099</v>
      </c>
      <c r="D40" s="29">
        <f>+D34+D39</f>
        <v>405898099</v>
      </c>
      <c r="E40" s="30">
        <f t="shared" si="5"/>
        <v>465200555</v>
      </c>
      <c r="F40" s="31">
        <f t="shared" si="5"/>
        <v>465200555</v>
      </c>
      <c r="G40" s="31">
        <f t="shared" si="5"/>
        <v>321182061</v>
      </c>
      <c r="H40" s="31">
        <f t="shared" si="5"/>
        <v>465200809</v>
      </c>
      <c r="I40" s="31">
        <f t="shared" si="5"/>
        <v>356177701</v>
      </c>
      <c r="J40" s="31">
        <f t="shared" si="5"/>
        <v>356177701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356177701</v>
      </c>
      <c r="X40" s="31">
        <f t="shared" si="5"/>
        <v>116300139</v>
      </c>
      <c r="Y40" s="31">
        <f t="shared" si="5"/>
        <v>239877562</v>
      </c>
      <c r="Z40" s="32">
        <f>+IF(X40&lt;&gt;0,+(Y40/X40)*100,0)</f>
        <v>206.2573304405079</v>
      </c>
      <c r="AA40" s="33">
        <f>+AA34+AA39</f>
        <v>465200555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1270740853</v>
      </c>
      <c r="D42" s="43">
        <f>+D25-D40</f>
        <v>1270740853</v>
      </c>
      <c r="E42" s="44">
        <f t="shared" si="6"/>
        <v>1268098355</v>
      </c>
      <c r="F42" s="45">
        <f t="shared" si="6"/>
        <v>1268098355</v>
      </c>
      <c r="G42" s="45">
        <f t="shared" si="6"/>
        <v>1434660147</v>
      </c>
      <c r="H42" s="45">
        <f t="shared" si="6"/>
        <v>1262281101</v>
      </c>
      <c r="I42" s="45">
        <f t="shared" si="6"/>
        <v>1357911810</v>
      </c>
      <c r="J42" s="45">
        <f t="shared" si="6"/>
        <v>1357911810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1357911810</v>
      </c>
      <c r="X42" s="45">
        <f t="shared" si="6"/>
        <v>317024589</v>
      </c>
      <c r="Y42" s="45">
        <f t="shared" si="6"/>
        <v>1040887221</v>
      </c>
      <c r="Z42" s="46">
        <f>+IF(X42&lt;&gt;0,+(Y42/X42)*100,0)</f>
        <v>328.3301223678899</v>
      </c>
      <c r="AA42" s="47">
        <f>+AA25-AA40</f>
        <v>1268098355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1246676376</v>
      </c>
      <c r="D45" s="18">
        <v>1246676376</v>
      </c>
      <c r="E45" s="19">
        <v>1233501000</v>
      </c>
      <c r="F45" s="20">
        <v>1233501000</v>
      </c>
      <c r="G45" s="20">
        <v>1410595670</v>
      </c>
      <c r="H45" s="20">
        <v>1227684000</v>
      </c>
      <c r="I45" s="20">
        <v>1333847333</v>
      </c>
      <c r="J45" s="20">
        <v>1333847333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1333847333</v>
      </c>
      <c r="X45" s="20">
        <v>308375250</v>
      </c>
      <c r="Y45" s="20">
        <v>1025472083</v>
      </c>
      <c r="Z45" s="48">
        <v>332.54</v>
      </c>
      <c r="AA45" s="22">
        <v>1233501000</v>
      </c>
    </row>
    <row r="46" spans="1:27" ht="13.5">
      <c r="A46" s="23" t="s">
        <v>67</v>
      </c>
      <c r="B46" s="17"/>
      <c r="C46" s="18">
        <v>24064477</v>
      </c>
      <c r="D46" s="18">
        <v>24064477</v>
      </c>
      <c r="E46" s="19">
        <v>34597355</v>
      </c>
      <c r="F46" s="20">
        <v>34597355</v>
      </c>
      <c r="G46" s="20">
        <v>24064477</v>
      </c>
      <c r="H46" s="20">
        <v>34597101</v>
      </c>
      <c r="I46" s="20">
        <v>24064477</v>
      </c>
      <c r="J46" s="20">
        <v>24064477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24064477</v>
      </c>
      <c r="X46" s="20">
        <v>8649339</v>
      </c>
      <c r="Y46" s="20">
        <v>15415138</v>
      </c>
      <c r="Z46" s="48">
        <v>178.22</v>
      </c>
      <c r="AA46" s="22">
        <v>34597355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1270740853</v>
      </c>
      <c r="D48" s="51">
        <f>SUM(D45:D47)</f>
        <v>1270740853</v>
      </c>
      <c r="E48" s="52">
        <f t="shared" si="7"/>
        <v>1268098355</v>
      </c>
      <c r="F48" s="53">
        <f t="shared" si="7"/>
        <v>1268098355</v>
      </c>
      <c r="G48" s="53">
        <f t="shared" si="7"/>
        <v>1434660147</v>
      </c>
      <c r="H48" s="53">
        <f t="shared" si="7"/>
        <v>1262281101</v>
      </c>
      <c r="I48" s="53">
        <f t="shared" si="7"/>
        <v>1357911810</v>
      </c>
      <c r="J48" s="53">
        <f t="shared" si="7"/>
        <v>1357911810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1357911810</v>
      </c>
      <c r="X48" s="53">
        <f t="shared" si="7"/>
        <v>317024589</v>
      </c>
      <c r="Y48" s="53">
        <f t="shared" si="7"/>
        <v>1040887221</v>
      </c>
      <c r="Z48" s="54">
        <f>+IF(X48&lt;&gt;0,+(Y48/X48)*100,0)</f>
        <v>328.3301223678899</v>
      </c>
      <c r="AA48" s="55">
        <f>SUM(AA45:AA47)</f>
        <v>1268098355</v>
      </c>
    </row>
    <row r="49" spans="1:27" ht="13.5">
      <c r="A49" s="56" t="s">
        <v>124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125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126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127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41431156</v>
      </c>
      <c r="D6" s="18">
        <v>41431156</v>
      </c>
      <c r="E6" s="19">
        <v>12424000</v>
      </c>
      <c r="F6" s="20">
        <v>12424000</v>
      </c>
      <c r="G6" s="20">
        <v>67864729</v>
      </c>
      <c r="H6" s="20">
        <v>54186386</v>
      </c>
      <c r="I6" s="20">
        <v>40972576</v>
      </c>
      <c r="J6" s="20">
        <v>40972576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40972576</v>
      </c>
      <c r="X6" s="20">
        <v>3106000</v>
      </c>
      <c r="Y6" s="20">
        <v>37866576</v>
      </c>
      <c r="Z6" s="21">
        <v>1219.14</v>
      </c>
      <c r="AA6" s="22">
        <v>12424000</v>
      </c>
    </row>
    <row r="7" spans="1:27" ht="13.5">
      <c r="A7" s="23" t="s">
        <v>34</v>
      </c>
      <c r="B7" s="17"/>
      <c r="C7" s="18"/>
      <c r="D7" s="18"/>
      <c r="E7" s="19">
        <v>30000000</v>
      </c>
      <c r="F7" s="20">
        <v>30000000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7500000</v>
      </c>
      <c r="Y7" s="20">
        <v>-7500000</v>
      </c>
      <c r="Z7" s="21">
        <v>-100</v>
      </c>
      <c r="AA7" s="22">
        <v>30000000</v>
      </c>
    </row>
    <row r="8" spans="1:27" ht="13.5">
      <c r="A8" s="23" t="s">
        <v>35</v>
      </c>
      <c r="B8" s="17"/>
      <c r="C8" s="18">
        <v>23407981</v>
      </c>
      <c r="D8" s="18">
        <v>23407981</v>
      </c>
      <c r="E8" s="19">
        <v>37173584</v>
      </c>
      <c r="F8" s="20">
        <v>37173584</v>
      </c>
      <c r="G8" s="20">
        <v>154740</v>
      </c>
      <c r="H8" s="20">
        <v>24306079</v>
      </c>
      <c r="I8" s="20">
        <v>24643066</v>
      </c>
      <c r="J8" s="20">
        <v>24643066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24643066</v>
      </c>
      <c r="X8" s="20">
        <v>9293396</v>
      </c>
      <c r="Y8" s="20">
        <v>15349670</v>
      </c>
      <c r="Z8" s="21">
        <v>165.17</v>
      </c>
      <c r="AA8" s="22">
        <v>37173584</v>
      </c>
    </row>
    <row r="9" spans="1:27" ht="13.5">
      <c r="A9" s="23" t="s">
        <v>36</v>
      </c>
      <c r="B9" s="17"/>
      <c r="C9" s="18">
        <v>4729094</v>
      </c>
      <c r="D9" s="18">
        <v>4729094</v>
      </c>
      <c r="E9" s="19">
        <v>2654000</v>
      </c>
      <c r="F9" s="20">
        <v>2654000</v>
      </c>
      <c r="G9" s="20">
        <v>48011842</v>
      </c>
      <c r="H9" s="20">
        <v>12999165</v>
      </c>
      <c r="I9" s="20">
        <v>9631396</v>
      </c>
      <c r="J9" s="20">
        <v>9631396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9631396</v>
      </c>
      <c r="X9" s="20">
        <v>663500</v>
      </c>
      <c r="Y9" s="20">
        <v>8967896</v>
      </c>
      <c r="Z9" s="21">
        <v>1351.6</v>
      </c>
      <c r="AA9" s="22">
        <v>2654000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69568231</v>
      </c>
      <c r="D12" s="29">
        <f>SUM(D6:D11)</f>
        <v>69568231</v>
      </c>
      <c r="E12" s="30">
        <f t="shared" si="0"/>
        <v>82251584</v>
      </c>
      <c r="F12" s="31">
        <f t="shared" si="0"/>
        <v>82251584</v>
      </c>
      <c r="G12" s="31">
        <f t="shared" si="0"/>
        <v>116031311</v>
      </c>
      <c r="H12" s="31">
        <f t="shared" si="0"/>
        <v>91491630</v>
      </c>
      <c r="I12" s="31">
        <f t="shared" si="0"/>
        <v>75247038</v>
      </c>
      <c r="J12" s="31">
        <f t="shared" si="0"/>
        <v>75247038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75247038</v>
      </c>
      <c r="X12" s="31">
        <f t="shared" si="0"/>
        <v>20562896</v>
      </c>
      <c r="Y12" s="31">
        <f t="shared" si="0"/>
        <v>54684142</v>
      </c>
      <c r="Z12" s="32">
        <f>+IF(X12&lt;&gt;0,+(Y12/X12)*100,0)</f>
        <v>265.9359946186568</v>
      </c>
      <c r="AA12" s="33">
        <f>SUM(AA6:AA11)</f>
        <v>82251584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248494377</v>
      </c>
      <c r="D19" s="18">
        <v>248494377</v>
      </c>
      <c r="E19" s="19">
        <v>347110000</v>
      </c>
      <c r="F19" s="20">
        <v>347110000</v>
      </c>
      <c r="G19" s="20">
        <v>264853210</v>
      </c>
      <c r="H19" s="20">
        <v>260125426</v>
      </c>
      <c r="I19" s="20">
        <v>269993614</v>
      </c>
      <c r="J19" s="20">
        <v>269993614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269993614</v>
      </c>
      <c r="X19" s="20">
        <v>86777500</v>
      </c>
      <c r="Y19" s="20">
        <v>183216114</v>
      </c>
      <c r="Z19" s="21">
        <v>211.13</v>
      </c>
      <c r="AA19" s="22">
        <v>347110000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817792</v>
      </c>
      <c r="D22" s="18">
        <v>817792</v>
      </c>
      <c r="E22" s="19">
        <v>1050000</v>
      </c>
      <c r="F22" s="20">
        <v>1050000</v>
      </c>
      <c r="G22" s="20"/>
      <c r="H22" s="20">
        <v>868393</v>
      </c>
      <c r="I22" s="20">
        <v>868393</v>
      </c>
      <c r="J22" s="20">
        <v>868393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868393</v>
      </c>
      <c r="X22" s="20">
        <v>262500</v>
      </c>
      <c r="Y22" s="20">
        <v>605893</v>
      </c>
      <c r="Z22" s="21">
        <v>230.82</v>
      </c>
      <c r="AA22" s="22">
        <v>1050000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249312169</v>
      </c>
      <c r="D24" s="29">
        <f>SUM(D15:D23)</f>
        <v>249312169</v>
      </c>
      <c r="E24" s="36">
        <f t="shared" si="1"/>
        <v>348160000</v>
      </c>
      <c r="F24" s="37">
        <f t="shared" si="1"/>
        <v>348160000</v>
      </c>
      <c r="G24" s="37">
        <f t="shared" si="1"/>
        <v>264853210</v>
      </c>
      <c r="H24" s="37">
        <f t="shared" si="1"/>
        <v>260993819</v>
      </c>
      <c r="I24" s="37">
        <f t="shared" si="1"/>
        <v>270862007</v>
      </c>
      <c r="J24" s="37">
        <f t="shared" si="1"/>
        <v>270862007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270862007</v>
      </c>
      <c r="X24" s="37">
        <f t="shared" si="1"/>
        <v>87040000</v>
      </c>
      <c r="Y24" s="37">
        <f t="shared" si="1"/>
        <v>183822007</v>
      </c>
      <c r="Z24" s="38">
        <f>+IF(X24&lt;&gt;0,+(Y24/X24)*100,0)</f>
        <v>211.19256318933824</v>
      </c>
      <c r="AA24" s="39">
        <f>SUM(AA15:AA23)</f>
        <v>348160000</v>
      </c>
    </row>
    <row r="25" spans="1:27" ht="13.5">
      <c r="A25" s="27" t="s">
        <v>51</v>
      </c>
      <c r="B25" s="28"/>
      <c r="C25" s="29">
        <f aca="true" t="shared" si="2" ref="C25:Y25">+C12+C24</f>
        <v>318880400</v>
      </c>
      <c r="D25" s="29">
        <f>+D12+D24</f>
        <v>318880400</v>
      </c>
      <c r="E25" s="30">
        <f t="shared" si="2"/>
        <v>430411584</v>
      </c>
      <c r="F25" s="31">
        <f t="shared" si="2"/>
        <v>430411584</v>
      </c>
      <c r="G25" s="31">
        <f t="shared" si="2"/>
        <v>380884521</v>
      </c>
      <c r="H25" s="31">
        <f t="shared" si="2"/>
        <v>352485449</v>
      </c>
      <c r="I25" s="31">
        <f t="shared" si="2"/>
        <v>346109045</v>
      </c>
      <c r="J25" s="31">
        <f t="shared" si="2"/>
        <v>346109045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346109045</v>
      </c>
      <c r="X25" s="31">
        <f t="shared" si="2"/>
        <v>107602896</v>
      </c>
      <c r="Y25" s="31">
        <f t="shared" si="2"/>
        <v>238506149</v>
      </c>
      <c r="Z25" s="32">
        <f>+IF(X25&lt;&gt;0,+(Y25/X25)*100,0)</f>
        <v>221.65402407013283</v>
      </c>
      <c r="AA25" s="33">
        <f>+AA12+AA24</f>
        <v>430411584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4462059</v>
      </c>
      <c r="D30" s="18">
        <v>4462059</v>
      </c>
      <c r="E30" s="19">
        <v>5292661</v>
      </c>
      <c r="F30" s="20">
        <v>5292661</v>
      </c>
      <c r="G30" s="20">
        <v>22307237</v>
      </c>
      <c r="H30" s="20">
        <v>9002619</v>
      </c>
      <c r="I30" s="20">
        <v>9002619</v>
      </c>
      <c r="J30" s="20">
        <v>9002619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9002619</v>
      </c>
      <c r="X30" s="20">
        <v>1323165</v>
      </c>
      <c r="Y30" s="20">
        <v>7679454</v>
      </c>
      <c r="Z30" s="21">
        <v>580.39</v>
      </c>
      <c r="AA30" s="22">
        <v>5292661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35973151</v>
      </c>
      <c r="D32" s="18">
        <v>35973151</v>
      </c>
      <c r="E32" s="19">
        <v>49534784</v>
      </c>
      <c r="F32" s="20">
        <v>49534784</v>
      </c>
      <c r="G32" s="20">
        <v>42358806</v>
      </c>
      <c r="H32" s="20">
        <v>42044803</v>
      </c>
      <c r="I32" s="20">
        <v>34237888</v>
      </c>
      <c r="J32" s="20">
        <v>34237888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34237888</v>
      </c>
      <c r="X32" s="20">
        <v>12383696</v>
      </c>
      <c r="Y32" s="20">
        <v>21854192</v>
      </c>
      <c r="Z32" s="21">
        <v>176.48</v>
      </c>
      <c r="AA32" s="22">
        <v>49534784</v>
      </c>
    </row>
    <row r="33" spans="1:27" ht="13.5">
      <c r="A33" s="23" t="s">
        <v>58</v>
      </c>
      <c r="B33" s="17"/>
      <c r="C33" s="18">
        <v>829100</v>
      </c>
      <c r="D33" s="18">
        <v>829100</v>
      </c>
      <c r="E33" s="19">
        <v>5113000</v>
      </c>
      <c r="F33" s="20">
        <v>5113000</v>
      </c>
      <c r="G33" s="20">
        <v>9469198</v>
      </c>
      <c r="H33" s="20">
        <v>829100</v>
      </c>
      <c r="I33" s="20">
        <v>829100</v>
      </c>
      <c r="J33" s="20">
        <v>829100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829100</v>
      </c>
      <c r="X33" s="20">
        <v>1278250</v>
      </c>
      <c r="Y33" s="20">
        <v>-449150</v>
      </c>
      <c r="Z33" s="21">
        <v>-35.14</v>
      </c>
      <c r="AA33" s="22">
        <v>5113000</v>
      </c>
    </row>
    <row r="34" spans="1:27" ht="13.5">
      <c r="A34" s="27" t="s">
        <v>59</v>
      </c>
      <c r="B34" s="28"/>
      <c r="C34" s="29">
        <f aca="true" t="shared" si="3" ref="C34:Y34">SUM(C29:C33)</f>
        <v>41264310</v>
      </c>
      <c r="D34" s="29">
        <f>SUM(D29:D33)</f>
        <v>41264310</v>
      </c>
      <c r="E34" s="30">
        <f t="shared" si="3"/>
        <v>59940445</v>
      </c>
      <c r="F34" s="31">
        <f t="shared" si="3"/>
        <v>59940445</v>
      </c>
      <c r="G34" s="31">
        <f t="shared" si="3"/>
        <v>74135241</v>
      </c>
      <c r="H34" s="31">
        <f t="shared" si="3"/>
        <v>51876522</v>
      </c>
      <c r="I34" s="31">
        <f t="shared" si="3"/>
        <v>44069607</v>
      </c>
      <c r="J34" s="31">
        <f t="shared" si="3"/>
        <v>44069607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44069607</v>
      </c>
      <c r="X34" s="31">
        <f t="shared" si="3"/>
        <v>14985111</v>
      </c>
      <c r="Y34" s="31">
        <f t="shared" si="3"/>
        <v>29084496</v>
      </c>
      <c r="Z34" s="32">
        <f>+IF(X34&lt;&gt;0,+(Y34/X34)*100,0)</f>
        <v>194.08929303226384</v>
      </c>
      <c r="AA34" s="33">
        <f>SUM(AA29:AA33)</f>
        <v>59940445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4540559</v>
      </c>
      <c r="D37" s="18">
        <v>4540559</v>
      </c>
      <c r="E37" s="19">
        <v>4380286</v>
      </c>
      <c r="F37" s="20">
        <v>4380286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1095072</v>
      </c>
      <c r="Y37" s="20">
        <v>-1095072</v>
      </c>
      <c r="Z37" s="21">
        <v>-100</v>
      </c>
      <c r="AA37" s="22">
        <v>4380286</v>
      </c>
    </row>
    <row r="38" spans="1:27" ht="13.5">
      <c r="A38" s="23" t="s">
        <v>58</v>
      </c>
      <c r="B38" s="17"/>
      <c r="C38" s="18">
        <v>6294902</v>
      </c>
      <c r="D38" s="18">
        <v>6294902</v>
      </c>
      <c r="E38" s="19">
        <v>1547000</v>
      </c>
      <c r="F38" s="20">
        <v>1547000</v>
      </c>
      <c r="G38" s="20"/>
      <c r="H38" s="20">
        <v>3957161</v>
      </c>
      <c r="I38" s="20">
        <v>3957161</v>
      </c>
      <c r="J38" s="20">
        <v>3957161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3957161</v>
      </c>
      <c r="X38" s="20">
        <v>386750</v>
      </c>
      <c r="Y38" s="20">
        <v>3570411</v>
      </c>
      <c r="Z38" s="21">
        <v>923.18</v>
      </c>
      <c r="AA38" s="22">
        <v>1547000</v>
      </c>
    </row>
    <row r="39" spans="1:27" ht="13.5">
      <c r="A39" s="27" t="s">
        <v>61</v>
      </c>
      <c r="B39" s="35"/>
      <c r="C39" s="29">
        <f aca="true" t="shared" si="4" ref="C39:Y39">SUM(C37:C38)</f>
        <v>10835461</v>
      </c>
      <c r="D39" s="29">
        <f>SUM(D37:D38)</f>
        <v>10835461</v>
      </c>
      <c r="E39" s="36">
        <f t="shared" si="4"/>
        <v>5927286</v>
      </c>
      <c r="F39" s="37">
        <f t="shared" si="4"/>
        <v>5927286</v>
      </c>
      <c r="G39" s="37">
        <f t="shared" si="4"/>
        <v>0</v>
      </c>
      <c r="H39" s="37">
        <f t="shared" si="4"/>
        <v>3957161</v>
      </c>
      <c r="I39" s="37">
        <f t="shared" si="4"/>
        <v>3957161</v>
      </c>
      <c r="J39" s="37">
        <f t="shared" si="4"/>
        <v>3957161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3957161</v>
      </c>
      <c r="X39" s="37">
        <f t="shared" si="4"/>
        <v>1481822</v>
      </c>
      <c r="Y39" s="37">
        <f t="shared" si="4"/>
        <v>2475339</v>
      </c>
      <c r="Z39" s="38">
        <f>+IF(X39&lt;&gt;0,+(Y39/X39)*100,0)</f>
        <v>167.04698675009547</v>
      </c>
      <c r="AA39" s="39">
        <f>SUM(AA37:AA38)</f>
        <v>5927286</v>
      </c>
    </row>
    <row r="40" spans="1:27" ht="13.5">
      <c r="A40" s="27" t="s">
        <v>62</v>
      </c>
      <c r="B40" s="28"/>
      <c r="C40" s="29">
        <f aca="true" t="shared" si="5" ref="C40:Y40">+C34+C39</f>
        <v>52099771</v>
      </c>
      <c r="D40" s="29">
        <f>+D34+D39</f>
        <v>52099771</v>
      </c>
      <c r="E40" s="30">
        <f t="shared" si="5"/>
        <v>65867731</v>
      </c>
      <c r="F40" s="31">
        <f t="shared" si="5"/>
        <v>65867731</v>
      </c>
      <c r="G40" s="31">
        <f t="shared" si="5"/>
        <v>74135241</v>
      </c>
      <c r="H40" s="31">
        <f t="shared" si="5"/>
        <v>55833683</v>
      </c>
      <c r="I40" s="31">
        <f t="shared" si="5"/>
        <v>48026768</v>
      </c>
      <c r="J40" s="31">
        <f t="shared" si="5"/>
        <v>48026768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48026768</v>
      </c>
      <c r="X40" s="31">
        <f t="shared" si="5"/>
        <v>16466933</v>
      </c>
      <c r="Y40" s="31">
        <f t="shared" si="5"/>
        <v>31559835</v>
      </c>
      <c r="Z40" s="32">
        <f>+IF(X40&lt;&gt;0,+(Y40/X40)*100,0)</f>
        <v>191.65581714579153</v>
      </c>
      <c r="AA40" s="33">
        <f>+AA34+AA39</f>
        <v>65867731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266780629</v>
      </c>
      <c r="D42" s="43">
        <f>+D25-D40</f>
        <v>266780629</v>
      </c>
      <c r="E42" s="44">
        <f t="shared" si="6"/>
        <v>364543853</v>
      </c>
      <c r="F42" s="45">
        <f t="shared" si="6"/>
        <v>364543853</v>
      </c>
      <c r="G42" s="45">
        <f t="shared" si="6"/>
        <v>306749280</v>
      </c>
      <c r="H42" s="45">
        <f t="shared" si="6"/>
        <v>296651766</v>
      </c>
      <c r="I42" s="45">
        <f t="shared" si="6"/>
        <v>298082277</v>
      </c>
      <c r="J42" s="45">
        <f t="shared" si="6"/>
        <v>298082277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298082277</v>
      </c>
      <c r="X42" s="45">
        <f t="shared" si="6"/>
        <v>91135963</v>
      </c>
      <c r="Y42" s="45">
        <f t="shared" si="6"/>
        <v>206946314</v>
      </c>
      <c r="Z42" s="46">
        <f>+IF(X42&lt;&gt;0,+(Y42/X42)*100,0)</f>
        <v>227.07426046510312</v>
      </c>
      <c r="AA42" s="47">
        <f>+AA25-AA40</f>
        <v>364543853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266780629</v>
      </c>
      <c r="D45" s="18">
        <v>266780629</v>
      </c>
      <c r="E45" s="19">
        <v>364543853</v>
      </c>
      <c r="F45" s="20">
        <v>364543853</v>
      </c>
      <c r="G45" s="20">
        <v>306749280</v>
      </c>
      <c r="H45" s="20">
        <v>296651766</v>
      </c>
      <c r="I45" s="20">
        <v>298082277</v>
      </c>
      <c r="J45" s="20">
        <v>298082277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298082277</v>
      </c>
      <c r="X45" s="20">
        <v>91135963</v>
      </c>
      <c r="Y45" s="20">
        <v>206946314</v>
      </c>
      <c r="Z45" s="48">
        <v>227.07</v>
      </c>
      <c r="AA45" s="22">
        <v>364543853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266780629</v>
      </c>
      <c r="D48" s="51">
        <f>SUM(D45:D47)</f>
        <v>266780629</v>
      </c>
      <c r="E48" s="52">
        <f t="shared" si="7"/>
        <v>364543853</v>
      </c>
      <c r="F48" s="53">
        <f t="shared" si="7"/>
        <v>364543853</v>
      </c>
      <c r="G48" s="53">
        <f t="shared" si="7"/>
        <v>306749280</v>
      </c>
      <c r="H48" s="53">
        <f t="shared" si="7"/>
        <v>296651766</v>
      </c>
      <c r="I48" s="53">
        <f t="shared" si="7"/>
        <v>298082277</v>
      </c>
      <c r="J48" s="53">
        <f t="shared" si="7"/>
        <v>298082277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298082277</v>
      </c>
      <c r="X48" s="53">
        <f t="shared" si="7"/>
        <v>91135963</v>
      </c>
      <c r="Y48" s="53">
        <f t="shared" si="7"/>
        <v>206946314</v>
      </c>
      <c r="Z48" s="54">
        <f>+IF(X48&lt;&gt;0,+(Y48/X48)*100,0)</f>
        <v>227.07426046510312</v>
      </c>
      <c r="AA48" s="55">
        <f>SUM(AA45:AA47)</f>
        <v>364543853</v>
      </c>
    </row>
    <row r="49" spans="1:27" ht="13.5">
      <c r="A49" s="56" t="s">
        <v>124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125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126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127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40690000</v>
      </c>
      <c r="F6" s="20">
        <v>40690000</v>
      </c>
      <c r="G6" s="20"/>
      <c r="H6" s="20"/>
      <c r="I6" s="20">
        <v>12507230</v>
      </c>
      <c r="J6" s="20">
        <v>12507230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12507230</v>
      </c>
      <c r="X6" s="20">
        <v>10172500</v>
      </c>
      <c r="Y6" s="20">
        <v>2334730</v>
      </c>
      <c r="Z6" s="21">
        <v>22.95</v>
      </c>
      <c r="AA6" s="22">
        <v>40690000</v>
      </c>
    </row>
    <row r="7" spans="1:27" ht="13.5">
      <c r="A7" s="23" t="s">
        <v>34</v>
      </c>
      <c r="B7" s="17"/>
      <c r="C7" s="18"/>
      <c r="D7" s="18"/>
      <c r="E7" s="19">
        <v>20000000</v>
      </c>
      <c r="F7" s="20">
        <v>20000000</v>
      </c>
      <c r="G7" s="20"/>
      <c r="H7" s="20"/>
      <c r="I7" s="20">
        <v>2158073</v>
      </c>
      <c r="J7" s="20">
        <v>2158073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2158073</v>
      </c>
      <c r="X7" s="20">
        <v>5000000</v>
      </c>
      <c r="Y7" s="20">
        <v>-2841927</v>
      </c>
      <c r="Z7" s="21">
        <v>-56.84</v>
      </c>
      <c r="AA7" s="22">
        <v>20000000</v>
      </c>
    </row>
    <row r="8" spans="1:27" ht="13.5">
      <c r="A8" s="23" t="s">
        <v>35</v>
      </c>
      <c r="B8" s="17"/>
      <c r="C8" s="18"/>
      <c r="D8" s="18"/>
      <c r="E8" s="19">
        <v>63416739</v>
      </c>
      <c r="F8" s="20">
        <v>63416739</v>
      </c>
      <c r="G8" s="20"/>
      <c r="H8" s="20"/>
      <c r="I8" s="20">
        <v>153051527</v>
      </c>
      <c r="J8" s="20">
        <v>153051527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153051527</v>
      </c>
      <c r="X8" s="20">
        <v>15854185</v>
      </c>
      <c r="Y8" s="20">
        <v>137197342</v>
      </c>
      <c r="Z8" s="21">
        <v>865.37</v>
      </c>
      <c r="AA8" s="22">
        <v>63416739</v>
      </c>
    </row>
    <row r="9" spans="1:27" ht="13.5">
      <c r="A9" s="23" t="s">
        <v>36</v>
      </c>
      <c r="B9" s="17"/>
      <c r="C9" s="18"/>
      <c r="D9" s="18"/>
      <c r="E9" s="19">
        <v>30995117</v>
      </c>
      <c r="F9" s="20">
        <v>30995117</v>
      </c>
      <c r="G9" s="20"/>
      <c r="H9" s="20"/>
      <c r="I9" s="20">
        <v>33515261</v>
      </c>
      <c r="J9" s="20">
        <v>33515261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33515261</v>
      </c>
      <c r="X9" s="20">
        <v>7748779</v>
      </c>
      <c r="Y9" s="20">
        <v>25766482</v>
      </c>
      <c r="Z9" s="21">
        <v>332.52</v>
      </c>
      <c r="AA9" s="22">
        <v>30995117</v>
      </c>
    </row>
    <row r="10" spans="1:27" ht="13.5">
      <c r="A10" s="23" t="s">
        <v>37</v>
      </c>
      <c r="B10" s="17"/>
      <c r="C10" s="18"/>
      <c r="D10" s="18"/>
      <c r="E10" s="19">
        <v>435000</v>
      </c>
      <c r="F10" s="20">
        <v>435000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108750</v>
      </c>
      <c r="Y10" s="24">
        <v>-108750</v>
      </c>
      <c r="Z10" s="25">
        <v>-100</v>
      </c>
      <c r="AA10" s="26">
        <v>435000</v>
      </c>
    </row>
    <row r="11" spans="1:27" ht="13.5">
      <c r="A11" s="23" t="s">
        <v>38</v>
      </c>
      <c r="B11" s="17"/>
      <c r="C11" s="18"/>
      <c r="D11" s="18"/>
      <c r="E11" s="19">
        <v>2471000</v>
      </c>
      <c r="F11" s="20">
        <v>2471000</v>
      </c>
      <c r="G11" s="20"/>
      <c r="H11" s="20"/>
      <c r="I11" s="20">
        <v>2736781</v>
      </c>
      <c r="J11" s="20">
        <v>2736781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2736781</v>
      </c>
      <c r="X11" s="20">
        <v>617750</v>
      </c>
      <c r="Y11" s="20">
        <v>2119031</v>
      </c>
      <c r="Z11" s="21">
        <v>343.02</v>
      </c>
      <c r="AA11" s="22">
        <v>2471000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158007856</v>
      </c>
      <c r="F12" s="31">
        <f t="shared" si="0"/>
        <v>158007856</v>
      </c>
      <c r="G12" s="31">
        <f t="shared" si="0"/>
        <v>0</v>
      </c>
      <c r="H12" s="31">
        <f t="shared" si="0"/>
        <v>0</v>
      </c>
      <c r="I12" s="31">
        <f t="shared" si="0"/>
        <v>203968872</v>
      </c>
      <c r="J12" s="31">
        <f t="shared" si="0"/>
        <v>203968872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203968872</v>
      </c>
      <c r="X12" s="31">
        <f t="shared" si="0"/>
        <v>39501964</v>
      </c>
      <c r="Y12" s="31">
        <f t="shared" si="0"/>
        <v>164466908</v>
      </c>
      <c r="Z12" s="32">
        <f>+IF(X12&lt;&gt;0,+(Y12/X12)*100,0)</f>
        <v>416.3512173723818</v>
      </c>
      <c r="AA12" s="33">
        <f>SUM(AA6:AA11)</f>
        <v>158007856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>
        <v>502196</v>
      </c>
      <c r="J15" s="20">
        <v>502196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502196</v>
      </c>
      <c r="X15" s="20"/>
      <c r="Y15" s="20">
        <v>502196</v>
      </c>
      <c r="Z15" s="21"/>
      <c r="AA15" s="22"/>
    </row>
    <row r="16" spans="1:27" ht="13.5">
      <c r="A16" s="23" t="s">
        <v>42</v>
      </c>
      <c r="B16" s="17"/>
      <c r="C16" s="18"/>
      <c r="D16" s="18"/>
      <c r="E16" s="19">
        <v>94000</v>
      </c>
      <c r="F16" s="20">
        <v>94000</v>
      </c>
      <c r="G16" s="24"/>
      <c r="H16" s="24"/>
      <c r="I16" s="24">
        <v>86655</v>
      </c>
      <c r="J16" s="20">
        <v>86655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>
        <v>86655</v>
      </c>
      <c r="X16" s="20">
        <v>23500</v>
      </c>
      <c r="Y16" s="24">
        <v>63155</v>
      </c>
      <c r="Z16" s="25">
        <v>268.74</v>
      </c>
      <c r="AA16" s="26">
        <v>94000</v>
      </c>
    </row>
    <row r="17" spans="1:27" ht="13.5">
      <c r="A17" s="23" t="s">
        <v>43</v>
      </c>
      <c r="B17" s="17"/>
      <c r="C17" s="18"/>
      <c r="D17" s="18"/>
      <c r="E17" s="19">
        <v>1641625</v>
      </c>
      <c r="F17" s="20">
        <v>1641625</v>
      </c>
      <c r="G17" s="20"/>
      <c r="H17" s="20"/>
      <c r="I17" s="20">
        <v>1597835</v>
      </c>
      <c r="J17" s="20">
        <v>1597835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1597835</v>
      </c>
      <c r="X17" s="20">
        <v>410406</v>
      </c>
      <c r="Y17" s="20">
        <v>1187429</v>
      </c>
      <c r="Z17" s="21">
        <v>289.33</v>
      </c>
      <c r="AA17" s="22">
        <v>1641625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757709293</v>
      </c>
      <c r="F19" s="20">
        <v>757709293</v>
      </c>
      <c r="G19" s="20"/>
      <c r="H19" s="20"/>
      <c r="I19" s="20">
        <v>695232819</v>
      </c>
      <c r="J19" s="20">
        <v>695232819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695232819</v>
      </c>
      <c r="X19" s="20">
        <v>189427323</v>
      </c>
      <c r="Y19" s="20">
        <v>505805496</v>
      </c>
      <c r="Z19" s="21">
        <v>267.02</v>
      </c>
      <c r="AA19" s="22">
        <v>757709293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448177</v>
      </c>
      <c r="F22" s="20">
        <v>448177</v>
      </c>
      <c r="G22" s="20"/>
      <c r="H22" s="20"/>
      <c r="I22" s="20">
        <v>120734</v>
      </c>
      <c r="J22" s="20">
        <v>120734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120734</v>
      </c>
      <c r="X22" s="20">
        <v>112044</v>
      </c>
      <c r="Y22" s="20">
        <v>8690</v>
      </c>
      <c r="Z22" s="21">
        <v>7.76</v>
      </c>
      <c r="AA22" s="22">
        <v>448177</v>
      </c>
    </row>
    <row r="23" spans="1:27" ht="13.5">
      <c r="A23" s="23" t="s">
        <v>49</v>
      </c>
      <c r="B23" s="17"/>
      <c r="C23" s="18"/>
      <c r="D23" s="18"/>
      <c r="E23" s="19">
        <v>10356000</v>
      </c>
      <c r="F23" s="20">
        <v>10356000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2589000</v>
      </c>
      <c r="Y23" s="24">
        <v>-2589000</v>
      </c>
      <c r="Z23" s="25">
        <v>-100</v>
      </c>
      <c r="AA23" s="26">
        <v>10356000</v>
      </c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770249095</v>
      </c>
      <c r="F24" s="37">
        <f t="shared" si="1"/>
        <v>770249095</v>
      </c>
      <c r="G24" s="37">
        <f t="shared" si="1"/>
        <v>0</v>
      </c>
      <c r="H24" s="37">
        <f t="shared" si="1"/>
        <v>0</v>
      </c>
      <c r="I24" s="37">
        <f t="shared" si="1"/>
        <v>697540239</v>
      </c>
      <c r="J24" s="37">
        <f t="shared" si="1"/>
        <v>697540239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697540239</v>
      </c>
      <c r="X24" s="37">
        <f t="shared" si="1"/>
        <v>192562273</v>
      </c>
      <c r="Y24" s="37">
        <f t="shared" si="1"/>
        <v>504977966</v>
      </c>
      <c r="Z24" s="38">
        <f>+IF(X24&lt;&gt;0,+(Y24/X24)*100,0)</f>
        <v>262.2413820385263</v>
      </c>
      <c r="AA24" s="39">
        <f>SUM(AA15:AA23)</f>
        <v>770249095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928256951</v>
      </c>
      <c r="F25" s="31">
        <f t="shared" si="2"/>
        <v>928256951</v>
      </c>
      <c r="G25" s="31">
        <f t="shared" si="2"/>
        <v>0</v>
      </c>
      <c r="H25" s="31">
        <f t="shared" si="2"/>
        <v>0</v>
      </c>
      <c r="I25" s="31">
        <f t="shared" si="2"/>
        <v>901509111</v>
      </c>
      <c r="J25" s="31">
        <f t="shared" si="2"/>
        <v>901509111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901509111</v>
      </c>
      <c r="X25" s="31">
        <f t="shared" si="2"/>
        <v>232064237</v>
      </c>
      <c r="Y25" s="31">
        <f t="shared" si="2"/>
        <v>669444874</v>
      </c>
      <c r="Z25" s="32">
        <f>+IF(X25&lt;&gt;0,+(Y25/X25)*100,0)</f>
        <v>288.47395128789276</v>
      </c>
      <c r="AA25" s="33">
        <f>+AA12+AA24</f>
        <v>928256951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3715000</v>
      </c>
      <c r="F30" s="20">
        <v>3715000</v>
      </c>
      <c r="G30" s="20"/>
      <c r="H30" s="20"/>
      <c r="I30" s="20">
        <v>4258195</v>
      </c>
      <c r="J30" s="20">
        <v>4258195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4258195</v>
      </c>
      <c r="X30" s="20">
        <v>928750</v>
      </c>
      <c r="Y30" s="20">
        <v>3329445</v>
      </c>
      <c r="Z30" s="21">
        <v>358.49</v>
      </c>
      <c r="AA30" s="22">
        <v>3715000</v>
      </c>
    </row>
    <row r="31" spans="1:27" ht="13.5">
      <c r="A31" s="23" t="s">
        <v>56</v>
      </c>
      <c r="B31" s="17"/>
      <c r="C31" s="18"/>
      <c r="D31" s="18"/>
      <c r="E31" s="19">
        <v>3109000</v>
      </c>
      <c r="F31" s="20">
        <v>3109000</v>
      </c>
      <c r="G31" s="20"/>
      <c r="H31" s="20"/>
      <c r="I31" s="20">
        <v>3398569</v>
      </c>
      <c r="J31" s="20">
        <v>3398569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3398569</v>
      </c>
      <c r="X31" s="20">
        <v>777250</v>
      </c>
      <c r="Y31" s="20">
        <v>2621319</v>
      </c>
      <c r="Z31" s="21">
        <v>337.26</v>
      </c>
      <c r="AA31" s="22">
        <v>3109000</v>
      </c>
    </row>
    <row r="32" spans="1:27" ht="13.5">
      <c r="A32" s="23" t="s">
        <v>57</v>
      </c>
      <c r="B32" s="17"/>
      <c r="C32" s="18"/>
      <c r="D32" s="18"/>
      <c r="E32" s="19">
        <v>46740624</v>
      </c>
      <c r="F32" s="20">
        <v>46740624</v>
      </c>
      <c r="G32" s="20"/>
      <c r="H32" s="20"/>
      <c r="I32" s="20">
        <v>71272834</v>
      </c>
      <c r="J32" s="20">
        <v>71272834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71272834</v>
      </c>
      <c r="X32" s="20">
        <v>11685156</v>
      </c>
      <c r="Y32" s="20">
        <v>59587678</v>
      </c>
      <c r="Z32" s="21">
        <v>509.94</v>
      </c>
      <c r="AA32" s="22">
        <v>46740624</v>
      </c>
    </row>
    <row r="33" spans="1:27" ht="13.5">
      <c r="A33" s="23" t="s">
        <v>58</v>
      </c>
      <c r="B33" s="17"/>
      <c r="C33" s="18"/>
      <c r="D33" s="18"/>
      <c r="E33" s="19">
        <v>21980418</v>
      </c>
      <c r="F33" s="20">
        <v>21980418</v>
      </c>
      <c r="G33" s="20"/>
      <c r="H33" s="20"/>
      <c r="I33" s="20">
        <v>37146774</v>
      </c>
      <c r="J33" s="20">
        <v>37146774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37146774</v>
      </c>
      <c r="X33" s="20">
        <v>5495105</v>
      </c>
      <c r="Y33" s="20">
        <v>31651669</v>
      </c>
      <c r="Z33" s="21">
        <v>576</v>
      </c>
      <c r="AA33" s="22">
        <v>21980418</v>
      </c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75545042</v>
      </c>
      <c r="F34" s="31">
        <f t="shared" si="3"/>
        <v>75545042</v>
      </c>
      <c r="G34" s="31">
        <f t="shared" si="3"/>
        <v>0</v>
      </c>
      <c r="H34" s="31">
        <f t="shared" si="3"/>
        <v>0</v>
      </c>
      <c r="I34" s="31">
        <f t="shared" si="3"/>
        <v>116076372</v>
      </c>
      <c r="J34" s="31">
        <f t="shared" si="3"/>
        <v>116076372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116076372</v>
      </c>
      <c r="X34" s="31">
        <f t="shared" si="3"/>
        <v>18886261</v>
      </c>
      <c r="Y34" s="31">
        <f t="shared" si="3"/>
        <v>97190111</v>
      </c>
      <c r="Z34" s="32">
        <f>+IF(X34&lt;&gt;0,+(Y34/X34)*100,0)</f>
        <v>514.6074757729971</v>
      </c>
      <c r="AA34" s="33">
        <f>SUM(AA29:AA33)</f>
        <v>75545042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9519000</v>
      </c>
      <c r="F37" s="20">
        <v>9519000</v>
      </c>
      <c r="G37" s="20"/>
      <c r="H37" s="20"/>
      <c r="I37" s="20">
        <v>33081904</v>
      </c>
      <c r="J37" s="20">
        <v>33081904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33081904</v>
      </c>
      <c r="X37" s="20">
        <v>2379750</v>
      </c>
      <c r="Y37" s="20">
        <v>30702154</v>
      </c>
      <c r="Z37" s="21">
        <v>1290.14</v>
      </c>
      <c r="AA37" s="22">
        <v>9519000</v>
      </c>
    </row>
    <row r="38" spans="1:27" ht="13.5">
      <c r="A38" s="23" t="s">
        <v>58</v>
      </c>
      <c r="B38" s="17"/>
      <c r="C38" s="18"/>
      <c r="D38" s="18"/>
      <c r="E38" s="19">
        <v>18267000</v>
      </c>
      <c r="F38" s="20">
        <v>18267000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4566750</v>
      </c>
      <c r="Y38" s="20">
        <v>-4566750</v>
      </c>
      <c r="Z38" s="21">
        <v>-100</v>
      </c>
      <c r="AA38" s="22">
        <v>18267000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27786000</v>
      </c>
      <c r="F39" s="37">
        <f t="shared" si="4"/>
        <v>27786000</v>
      </c>
      <c r="G39" s="37">
        <f t="shared" si="4"/>
        <v>0</v>
      </c>
      <c r="H39" s="37">
        <f t="shared" si="4"/>
        <v>0</v>
      </c>
      <c r="I39" s="37">
        <f t="shared" si="4"/>
        <v>33081904</v>
      </c>
      <c r="J39" s="37">
        <f t="shared" si="4"/>
        <v>33081904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33081904</v>
      </c>
      <c r="X39" s="37">
        <f t="shared" si="4"/>
        <v>6946500</v>
      </c>
      <c r="Y39" s="37">
        <f t="shared" si="4"/>
        <v>26135404</v>
      </c>
      <c r="Z39" s="38">
        <f>+IF(X39&lt;&gt;0,+(Y39/X39)*100,0)</f>
        <v>376.23845101849855</v>
      </c>
      <c r="AA39" s="39">
        <f>SUM(AA37:AA38)</f>
        <v>27786000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103331042</v>
      </c>
      <c r="F40" s="31">
        <f t="shared" si="5"/>
        <v>103331042</v>
      </c>
      <c r="G40" s="31">
        <f t="shared" si="5"/>
        <v>0</v>
      </c>
      <c r="H40" s="31">
        <f t="shared" si="5"/>
        <v>0</v>
      </c>
      <c r="I40" s="31">
        <f t="shared" si="5"/>
        <v>149158276</v>
      </c>
      <c r="J40" s="31">
        <f t="shared" si="5"/>
        <v>149158276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149158276</v>
      </c>
      <c r="X40" s="31">
        <f t="shared" si="5"/>
        <v>25832761</v>
      </c>
      <c r="Y40" s="31">
        <f t="shared" si="5"/>
        <v>123325515</v>
      </c>
      <c r="Z40" s="32">
        <f>+IF(X40&lt;&gt;0,+(Y40/X40)*100,0)</f>
        <v>477.39966703520383</v>
      </c>
      <c r="AA40" s="33">
        <f>+AA34+AA39</f>
        <v>103331042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824925909</v>
      </c>
      <c r="F42" s="45">
        <f t="shared" si="6"/>
        <v>824925909</v>
      </c>
      <c r="G42" s="45">
        <f t="shared" si="6"/>
        <v>0</v>
      </c>
      <c r="H42" s="45">
        <f t="shared" si="6"/>
        <v>0</v>
      </c>
      <c r="I42" s="45">
        <f t="shared" si="6"/>
        <v>752350835</v>
      </c>
      <c r="J42" s="45">
        <f t="shared" si="6"/>
        <v>752350835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752350835</v>
      </c>
      <c r="X42" s="45">
        <f t="shared" si="6"/>
        <v>206231476</v>
      </c>
      <c r="Y42" s="45">
        <f t="shared" si="6"/>
        <v>546119359</v>
      </c>
      <c r="Z42" s="46">
        <f>+IF(X42&lt;&gt;0,+(Y42/X42)*100,0)</f>
        <v>264.8089271300177</v>
      </c>
      <c r="AA42" s="47">
        <f>+AA25-AA40</f>
        <v>824925909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823830909</v>
      </c>
      <c r="F45" s="20">
        <v>823830909</v>
      </c>
      <c r="G45" s="20"/>
      <c r="H45" s="20"/>
      <c r="I45" s="20">
        <v>751255575</v>
      </c>
      <c r="J45" s="20">
        <v>751255575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751255575</v>
      </c>
      <c r="X45" s="20">
        <v>205957727</v>
      </c>
      <c r="Y45" s="20">
        <v>545297848</v>
      </c>
      <c r="Z45" s="48">
        <v>264.76</v>
      </c>
      <c r="AA45" s="22">
        <v>823830909</v>
      </c>
    </row>
    <row r="46" spans="1:27" ht="13.5">
      <c r="A46" s="23" t="s">
        <v>67</v>
      </c>
      <c r="B46" s="17"/>
      <c r="C46" s="18"/>
      <c r="D46" s="18"/>
      <c r="E46" s="19">
        <v>1095000</v>
      </c>
      <c r="F46" s="20">
        <v>1095000</v>
      </c>
      <c r="G46" s="20"/>
      <c r="H46" s="20"/>
      <c r="I46" s="20">
        <v>1095260</v>
      </c>
      <c r="J46" s="20">
        <v>1095260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1095260</v>
      </c>
      <c r="X46" s="20">
        <v>273750</v>
      </c>
      <c r="Y46" s="20">
        <v>821510</v>
      </c>
      <c r="Z46" s="48">
        <v>300.09</v>
      </c>
      <c r="AA46" s="22">
        <v>1095000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824925909</v>
      </c>
      <c r="F48" s="53">
        <f t="shared" si="7"/>
        <v>824925909</v>
      </c>
      <c r="G48" s="53">
        <f t="shared" si="7"/>
        <v>0</v>
      </c>
      <c r="H48" s="53">
        <f t="shared" si="7"/>
        <v>0</v>
      </c>
      <c r="I48" s="53">
        <f t="shared" si="7"/>
        <v>752350835</v>
      </c>
      <c r="J48" s="53">
        <f t="shared" si="7"/>
        <v>752350835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752350835</v>
      </c>
      <c r="X48" s="53">
        <f t="shared" si="7"/>
        <v>206231477</v>
      </c>
      <c r="Y48" s="53">
        <f t="shared" si="7"/>
        <v>546119358</v>
      </c>
      <c r="Z48" s="54">
        <f>+IF(X48&lt;&gt;0,+(Y48/X48)*100,0)</f>
        <v>264.8089253610883</v>
      </c>
      <c r="AA48" s="55">
        <f>SUM(AA45:AA47)</f>
        <v>824925909</v>
      </c>
    </row>
    <row r="49" spans="1:27" ht="13.5">
      <c r="A49" s="56" t="s">
        <v>124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125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126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127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21903365</v>
      </c>
      <c r="F6" s="20">
        <v>21903365</v>
      </c>
      <c r="G6" s="20">
        <v>47840107</v>
      </c>
      <c r="H6" s="20">
        <v>2628370126</v>
      </c>
      <c r="I6" s="20">
        <v>2628370126</v>
      </c>
      <c r="J6" s="20">
        <v>2628370126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2628370126</v>
      </c>
      <c r="X6" s="20">
        <v>5475841</v>
      </c>
      <c r="Y6" s="20">
        <v>2622894285</v>
      </c>
      <c r="Z6" s="21">
        <v>47899.39</v>
      </c>
      <c r="AA6" s="22">
        <v>21903365</v>
      </c>
    </row>
    <row r="7" spans="1:27" ht="13.5">
      <c r="A7" s="23" t="s">
        <v>34</v>
      </c>
      <c r="B7" s="17"/>
      <c r="C7" s="18"/>
      <c r="D7" s="18"/>
      <c r="E7" s="19">
        <v>173990930</v>
      </c>
      <c r="F7" s="20">
        <v>173990930</v>
      </c>
      <c r="G7" s="20">
        <v>87650187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43497733</v>
      </c>
      <c r="Y7" s="20">
        <v>-43497733</v>
      </c>
      <c r="Z7" s="21">
        <v>-100</v>
      </c>
      <c r="AA7" s="22">
        <v>173990930</v>
      </c>
    </row>
    <row r="8" spans="1:27" ht="13.5">
      <c r="A8" s="23" t="s">
        <v>35</v>
      </c>
      <c r="B8" s="17"/>
      <c r="C8" s="18"/>
      <c r="D8" s="18"/>
      <c r="E8" s="19">
        <v>90945133</v>
      </c>
      <c r="F8" s="20">
        <v>90945133</v>
      </c>
      <c r="G8" s="20">
        <v>4722088</v>
      </c>
      <c r="H8" s="20">
        <v>217265684</v>
      </c>
      <c r="I8" s="20">
        <v>218778064</v>
      </c>
      <c r="J8" s="20">
        <v>218778064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218778064</v>
      </c>
      <c r="X8" s="20">
        <v>22736283</v>
      </c>
      <c r="Y8" s="20">
        <v>196041781</v>
      </c>
      <c r="Z8" s="21">
        <v>862.24</v>
      </c>
      <c r="AA8" s="22">
        <v>90945133</v>
      </c>
    </row>
    <row r="9" spans="1:27" ht="13.5">
      <c r="A9" s="23" t="s">
        <v>36</v>
      </c>
      <c r="B9" s="17"/>
      <c r="C9" s="18"/>
      <c r="D9" s="18"/>
      <c r="E9" s="19">
        <v>3094622</v>
      </c>
      <c r="F9" s="20">
        <v>3094622</v>
      </c>
      <c r="G9" s="20">
        <v>4739770</v>
      </c>
      <c r="H9" s="20">
        <v>32531259</v>
      </c>
      <c r="I9" s="20">
        <v>34333330</v>
      </c>
      <c r="J9" s="20">
        <v>34333330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34333330</v>
      </c>
      <c r="X9" s="20">
        <v>773656</v>
      </c>
      <c r="Y9" s="20">
        <v>33559674</v>
      </c>
      <c r="Z9" s="21">
        <v>4337.8</v>
      </c>
      <c r="AA9" s="22">
        <v>3094622</v>
      </c>
    </row>
    <row r="10" spans="1:27" ht="13.5">
      <c r="A10" s="23" t="s">
        <v>37</v>
      </c>
      <c r="B10" s="17"/>
      <c r="C10" s="18"/>
      <c r="D10" s="18"/>
      <c r="E10" s="19">
        <v>1400</v>
      </c>
      <c r="F10" s="20">
        <v>1400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350</v>
      </c>
      <c r="Y10" s="24">
        <v>-350</v>
      </c>
      <c r="Z10" s="25">
        <v>-100</v>
      </c>
      <c r="AA10" s="26">
        <v>1400</v>
      </c>
    </row>
    <row r="11" spans="1:27" ht="13.5">
      <c r="A11" s="23" t="s">
        <v>38</v>
      </c>
      <c r="B11" s="17"/>
      <c r="C11" s="18"/>
      <c r="D11" s="18"/>
      <c r="E11" s="19">
        <v>13715722</v>
      </c>
      <c r="F11" s="20">
        <v>13715722</v>
      </c>
      <c r="G11" s="20">
        <v>371911</v>
      </c>
      <c r="H11" s="20">
        <v>13944385</v>
      </c>
      <c r="I11" s="20">
        <v>14159063</v>
      </c>
      <c r="J11" s="20">
        <v>14159063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14159063</v>
      </c>
      <c r="X11" s="20">
        <v>3428931</v>
      </c>
      <c r="Y11" s="20">
        <v>10730132</v>
      </c>
      <c r="Z11" s="21">
        <v>312.93</v>
      </c>
      <c r="AA11" s="22">
        <v>13715722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303651172</v>
      </c>
      <c r="F12" s="31">
        <f t="shared" si="0"/>
        <v>303651172</v>
      </c>
      <c r="G12" s="31">
        <f t="shared" si="0"/>
        <v>145324063</v>
      </c>
      <c r="H12" s="31">
        <f t="shared" si="0"/>
        <v>2892111454</v>
      </c>
      <c r="I12" s="31">
        <f t="shared" si="0"/>
        <v>2895640583</v>
      </c>
      <c r="J12" s="31">
        <f t="shared" si="0"/>
        <v>2895640583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2895640583</v>
      </c>
      <c r="X12" s="31">
        <f t="shared" si="0"/>
        <v>75912794</v>
      </c>
      <c r="Y12" s="31">
        <f t="shared" si="0"/>
        <v>2819727789</v>
      </c>
      <c r="Z12" s="32">
        <f>+IF(X12&lt;&gt;0,+(Y12/X12)*100,0)</f>
        <v>3714.430256644223</v>
      </c>
      <c r="AA12" s="33">
        <f>SUM(AA6:AA11)</f>
        <v>303651172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>
        <v>16009</v>
      </c>
      <c r="F15" s="20">
        <v>16009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4002</v>
      </c>
      <c r="Y15" s="20">
        <v>-4002</v>
      </c>
      <c r="Z15" s="21">
        <v>-100</v>
      </c>
      <c r="AA15" s="22">
        <v>16009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>
        <v>82121000</v>
      </c>
      <c r="F17" s="20">
        <v>82121000</v>
      </c>
      <c r="G17" s="20">
        <v>219946</v>
      </c>
      <c r="H17" s="20">
        <v>82908000</v>
      </c>
      <c r="I17" s="20">
        <v>82908000</v>
      </c>
      <c r="J17" s="20">
        <v>82908000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82908000</v>
      </c>
      <c r="X17" s="20">
        <v>20530250</v>
      </c>
      <c r="Y17" s="20">
        <v>62377750</v>
      </c>
      <c r="Z17" s="21">
        <v>303.83</v>
      </c>
      <c r="AA17" s="22">
        <v>82121000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1389288403</v>
      </c>
      <c r="F19" s="20">
        <v>1389288403</v>
      </c>
      <c r="G19" s="20">
        <v>379253460</v>
      </c>
      <c r="H19" s="20">
        <v>998586878</v>
      </c>
      <c r="I19" s="20">
        <v>1000024051</v>
      </c>
      <c r="J19" s="20">
        <v>1000024051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1000024051</v>
      </c>
      <c r="X19" s="20">
        <v>347322101</v>
      </c>
      <c r="Y19" s="20">
        <v>652701950</v>
      </c>
      <c r="Z19" s="21">
        <v>187.92</v>
      </c>
      <c r="AA19" s="22">
        <v>1389288403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425024</v>
      </c>
      <c r="F22" s="20">
        <v>425024</v>
      </c>
      <c r="G22" s="20"/>
      <c r="H22" s="20">
        <v>-1264634</v>
      </c>
      <c r="I22" s="20">
        <v>-1264634</v>
      </c>
      <c r="J22" s="20">
        <v>-1264634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-1264634</v>
      </c>
      <c r="X22" s="20">
        <v>106256</v>
      </c>
      <c r="Y22" s="20">
        <v>-1370890</v>
      </c>
      <c r="Z22" s="21">
        <v>-1290.18</v>
      </c>
      <c r="AA22" s="22">
        <v>425024</v>
      </c>
    </row>
    <row r="23" spans="1:27" ht="13.5">
      <c r="A23" s="23" t="s">
        <v>49</v>
      </c>
      <c r="B23" s="17"/>
      <c r="C23" s="18"/>
      <c r="D23" s="18"/>
      <c r="E23" s="19">
        <v>15302512</v>
      </c>
      <c r="F23" s="20">
        <v>15302512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3825628</v>
      </c>
      <c r="Y23" s="24">
        <v>-3825628</v>
      </c>
      <c r="Z23" s="25">
        <v>-100</v>
      </c>
      <c r="AA23" s="26">
        <v>15302512</v>
      </c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1487152948</v>
      </c>
      <c r="F24" s="37">
        <f t="shared" si="1"/>
        <v>1487152948</v>
      </c>
      <c r="G24" s="37">
        <f t="shared" si="1"/>
        <v>379473406</v>
      </c>
      <c r="H24" s="37">
        <f t="shared" si="1"/>
        <v>1080230244</v>
      </c>
      <c r="I24" s="37">
        <f t="shared" si="1"/>
        <v>1081667417</v>
      </c>
      <c r="J24" s="37">
        <f t="shared" si="1"/>
        <v>1081667417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1081667417</v>
      </c>
      <c r="X24" s="37">
        <f t="shared" si="1"/>
        <v>371788237</v>
      </c>
      <c r="Y24" s="37">
        <f t="shared" si="1"/>
        <v>709879180</v>
      </c>
      <c r="Z24" s="38">
        <f>+IF(X24&lt;&gt;0,+(Y24/X24)*100,0)</f>
        <v>190.93642814740264</v>
      </c>
      <c r="AA24" s="39">
        <f>SUM(AA15:AA23)</f>
        <v>1487152948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1790804120</v>
      </c>
      <c r="F25" s="31">
        <f t="shared" si="2"/>
        <v>1790804120</v>
      </c>
      <c r="G25" s="31">
        <f t="shared" si="2"/>
        <v>524797469</v>
      </c>
      <c r="H25" s="31">
        <f t="shared" si="2"/>
        <v>3972341698</v>
      </c>
      <c r="I25" s="31">
        <f t="shared" si="2"/>
        <v>3977308000</v>
      </c>
      <c r="J25" s="31">
        <f t="shared" si="2"/>
        <v>3977308000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3977308000</v>
      </c>
      <c r="X25" s="31">
        <f t="shared" si="2"/>
        <v>447701031</v>
      </c>
      <c r="Y25" s="31">
        <f t="shared" si="2"/>
        <v>3529606969</v>
      </c>
      <c r="Z25" s="32">
        <f>+IF(X25&lt;&gt;0,+(Y25/X25)*100,0)</f>
        <v>788.3848203601747</v>
      </c>
      <c r="AA25" s="33">
        <f>+AA12+AA24</f>
        <v>1790804120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>
        <v>2362287487</v>
      </c>
      <c r="I29" s="20">
        <v>2337820947</v>
      </c>
      <c r="J29" s="20">
        <v>2337820947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>
        <v>2337820947</v>
      </c>
      <c r="X29" s="20"/>
      <c r="Y29" s="20">
        <v>2337820947</v>
      </c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328931</v>
      </c>
      <c r="F30" s="20">
        <v>328931</v>
      </c>
      <c r="G30" s="20"/>
      <c r="H30" s="20">
        <v>5465</v>
      </c>
      <c r="I30" s="20">
        <v>5465</v>
      </c>
      <c r="J30" s="20">
        <v>5465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5465</v>
      </c>
      <c r="X30" s="20">
        <v>82233</v>
      </c>
      <c r="Y30" s="20">
        <v>-76768</v>
      </c>
      <c r="Z30" s="21">
        <v>-93.35</v>
      </c>
      <c r="AA30" s="22">
        <v>328931</v>
      </c>
    </row>
    <row r="31" spans="1:27" ht="13.5">
      <c r="A31" s="23" t="s">
        <v>56</v>
      </c>
      <c r="B31" s="17"/>
      <c r="C31" s="18"/>
      <c r="D31" s="18"/>
      <c r="E31" s="19">
        <v>10073827</v>
      </c>
      <c r="F31" s="20">
        <v>10073827</v>
      </c>
      <c r="G31" s="20"/>
      <c r="H31" s="20">
        <v>12613391</v>
      </c>
      <c r="I31" s="20">
        <v>12633243</v>
      </c>
      <c r="J31" s="20">
        <v>12633243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12633243</v>
      </c>
      <c r="X31" s="20">
        <v>2518457</v>
      </c>
      <c r="Y31" s="20">
        <v>10114786</v>
      </c>
      <c r="Z31" s="21">
        <v>401.63</v>
      </c>
      <c r="AA31" s="22">
        <v>10073827</v>
      </c>
    </row>
    <row r="32" spans="1:27" ht="13.5">
      <c r="A32" s="23" t="s">
        <v>57</v>
      </c>
      <c r="B32" s="17"/>
      <c r="C32" s="18"/>
      <c r="D32" s="18"/>
      <c r="E32" s="19">
        <v>175583773</v>
      </c>
      <c r="F32" s="20">
        <v>175583773</v>
      </c>
      <c r="G32" s="20">
        <v>17528337</v>
      </c>
      <c r="H32" s="20">
        <v>94592423</v>
      </c>
      <c r="I32" s="20">
        <v>84268583</v>
      </c>
      <c r="J32" s="20">
        <v>84268583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84268583</v>
      </c>
      <c r="X32" s="20">
        <v>43895943</v>
      </c>
      <c r="Y32" s="20">
        <v>40372640</v>
      </c>
      <c r="Z32" s="21">
        <v>91.97</v>
      </c>
      <c r="AA32" s="22">
        <v>175583773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>
        <v>1452693</v>
      </c>
      <c r="H33" s="20">
        <v>37563790</v>
      </c>
      <c r="I33" s="20">
        <v>37543128</v>
      </c>
      <c r="J33" s="20">
        <v>37543128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37543128</v>
      </c>
      <c r="X33" s="20"/>
      <c r="Y33" s="20">
        <v>37543128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185986531</v>
      </c>
      <c r="F34" s="31">
        <f t="shared" si="3"/>
        <v>185986531</v>
      </c>
      <c r="G34" s="31">
        <f t="shared" si="3"/>
        <v>18981030</v>
      </c>
      <c r="H34" s="31">
        <f t="shared" si="3"/>
        <v>2507062556</v>
      </c>
      <c r="I34" s="31">
        <f t="shared" si="3"/>
        <v>2472271366</v>
      </c>
      <c r="J34" s="31">
        <f t="shared" si="3"/>
        <v>2472271366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2472271366</v>
      </c>
      <c r="X34" s="31">
        <f t="shared" si="3"/>
        <v>46496633</v>
      </c>
      <c r="Y34" s="31">
        <f t="shared" si="3"/>
        <v>2425774733</v>
      </c>
      <c r="Z34" s="32">
        <f>+IF(X34&lt;&gt;0,+(Y34/X34)*100,0)</f>
        <v>5217.097618659829</v>
      </c>
      <c r="AA34" s="33">
        <f>SUM(AA29:AA33)</f>
        <v>185986531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35965232</v>
      </c>
      <c r="F37" s="20">
        <v>35965232</v>
      </c>
      <c r="G37" s="20">
        <v>3440543</v>
      </c>
      <c r="H37" s="20">
        <v>4703890</v>
      </c>
      <c r="I37" s="20">
        <v>4703845</v>
      </c>
      <c r="J37" s="20">
        <v>4703845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4703845</v>
      </c>
      <c r="X37" s="20">
        <v>8991308</v>
      </c>
      <c r="Y37" s="20">
        <v>-4287463</v>
      </c>
      <c r="Z37" s="21">
        <v>-47.68</v>
      </c>
      <c r="AA37" s="22">
        <v>35965232</v>
      </c>
    </row>
    <row r="38" spans="1:27" ht="13.5">
      <c r="A38" s="23" t="s">
        <v>58</v>
      </c>
      <c r="B38" s="17"/>
      <c r="C38" s="18"/>
      <c r="D38" s="18"/>
      <c r="E38" s="19">
        <v>27452266</v>
      </c>
      <c r="F38" s="20">
        <v>27452266</v>
      </c>
      <c r="G38" s="20">
        <v>1528822</v>
      </c>
      <c r="H38" s="20">
        <v>16238838</v>
      </c>
      <c r="I38" s="20">
        <v>16238838</v>
      </c>
      <c r="J38" s="20">
        <v>16238838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16238838</v>
      </c>
      <c r="X38" s="20">
        <v>6863067</v>
      </c>
      <c r="Y38" s="20">
        <v>9375771</v>
      </c>
      <c r="Z38" s="21">
        <v>136.61</v>
      </c>
      <c r="AA38" s="22">
        <v>27452266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63417498</v>
      </c>
      <c r="F39" s="37">
        <f t="shared" si="4"/>
        <v>63417498</v>
      </c>
      <c r="G39" s="37">
        <f t="shared" si="4"/>
        <v>4969365</v>
      </c>
      <c r="H39" s="37">
        <f t="shared" si="4"/>
        <v>20942728</v>
      </c>
      <c r="I39" s="37">
        <f t="shared" si="4"/>
        <v>20942683</v>
      </c>
      <c r="J39" s="37">
        <f t="shared" si="4"/>
        <v>20942683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20942683</v>
      </c>
      <c r="X39" s="37">
        <f t="shared" si="4"/>
        <v>15854375</v>
      </c>
      <c r="Y39" s="37">
        <f t="shared" si="4"/>
        <v>5088308</v>
      </c>
      <c r="Z39" s="38">
        <f>+IF(X39&lt;&gt;0,+(Y39/X39)*100,0)</f>
        <v>32.09403082745299</v>
      </c>
      <c r="AA39" s="39">
        <f>SUM(AA37:AA38)</f>
        <v>63417498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249404029</v>
      </c>
      <c r="F40" s="31">
        <f t="shared" si="5"/>
        <v>249404029</v>
      </c>
      <c r="G40" s="31">
        <f t="shared" si="5"/>
        <v>23950395</v>
      </c>
      <c r="H40" s="31">
        <f t="shared" si="5"/>
        <v>2528005284</v>
      </c>
      <c r="I40" s="31">
        <f t="shared" si="5"/>
        <v>2493214049</v>
      </c>
      <c r="J40" s="31">
        <f t="shared" si="5"/>
        <v>2493214049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2493214049</v>
      </c>
      <c r="X40" s="31">
        <f t="shared" si="5"/>
        <v>62351008</v>
      </c>
      <c r="Y40" s="31">
        <f t="shared" si="5"/>
        <v>2430863041</v>
      </c>
      <c r="Z40" s="32">
        <f>+IF(X40&lt;&gt;0,+(Y40/X40)*100,0)</f>
        <v>3898.6748073102526</v>
      </c>
      <c r="AA40" s="33">
        <f>+AA34+AA39</f>
        <v>249404029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1541400091</v>
      </c>
      <c r="F42" s="45">
        <f t="shared" si="6"/>
        <v>1541400091</v>
      </c>
      <c r="G42" s="45">
        <f t="shared" si="6"/>
        <v>500847074</v>
      </c>
      <c r="H42" s="45">
        <f t="shared" si="6"/>
        <v>1444336414</v>
      </c>
      <c r="I42" s="45">
        <f t="shared" si="6"/>
        <v>1484093951</v>
      </c>
      <c r="J42" s="45">
        <f t="shared" si="6"/>
        <v>1484093951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1484093951</v>
      </c>
      <c r="X42" s="45">
        <f t="shared" si="6"/>
        <v>385350023</v>
      </c>
      <c r="Y42" s="45">
        <f t="shared" si="6"/>
        <v>1098743928</v>
      </c>
      <c r="Z42" s="46">
        <f>+IF(X42&lt;&gt;0,+(Y42/X42)*100,0)</f>
        <v>285.1288082056245</v>
      </c>
      <c r="AA42" s="47">
        <f>+AA25-AA40</f>
        <v>1541400091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1511464500</v>
      </c>
      <c r="F45" s="20">
        <v>1511464500</v>
      </c>
      <c r="G45" s="20">
        <v>500129700</v>
      </c>
      <c r="H45" s="20">
        <v>1432524650</v>
      </c>
      <c r="I45" s="20">
        <v>1472301780</v>
      </c>
      <c r="J45" s="20">
        <v>1472301780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1472301780</v>
      </c>
      <c r="X45" s="20">
        <v>377866125</v>
      </c>
      <c r="Y45" s="20">
        <v>1094435655</v>
      </c>
      <c r="Z45" s="48">
        <v>289.64</v>
      </c>
      <c r="AA45" s="22">
        <v>1511464500</v>
      </c>
    </row>
    <row r="46" spans="1:27" ht="13.5">
      <c r="A46" s="23" t="s">
        <v>67</v>
      </c>
      <c r="B46" s="17"/>
      <c r="C46" s="18"/>
      <c r="D46" s="18"/>
      <c r="E46" s="19">
        <v>29935591</v>
      </c>
      <c r="F46" s="20">
        <v>29935591</v>
      </c>
      <c r="G46" s="20">
        <v>717374</v>
      </c>
      <c r="H46" s="20">
        <v>11811764</v>
      </c>
      <c r="I46" s="20">
        <v>11792126</v>
      </c>
      <c r="J46" s="20">
        <v>11792126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11792126</v>
      </c>
      <c r="X46" s="20">
        <v>7483898</v>
      </c>
      <c r="Y46" s="20">
        <v>4308228</v>
      </c>
      <c r="Z46" s="48">
        <v>57.57</v>
      </c>
      <c r="AA46" s="22">
        <v>29935591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1541400091</v>
      </c>
      <c r="F48" s="53">
        <f t="shared" si="7"/>
        <v>1541400091</v>
      </c>
      <c r="G48" s="53">
        <f t="shared" si="7"/>
        <v>500847074</v>
      </c>
      <c r="H48" s="53">
        <f t="shared" si="7"/>
        <v>1444336414</v>
      </c>
      <c r="I48" s="53">
        <f t="shared" si="7"/>
        <v>1484093906</v>
      </c>
      <c r="J48" s="53">
        <f t="shared" si="7"/>
        <v>1484093906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1484093906</v>
      </c>
      <c r="X48" s="53">
        <f t="shared" si="7"/>
        <v>385350023</v>
      </c>
      <c r="Y48" s="53">
        <f t="shared" si="7"/>
        <v>1098743883</v>
      </c>
      <c r="Z48" s="54">
        <f>+IF(X48&lt;&gt;0,+(Y48/X48)*100,0)</f>
        <v>285.12879652792964</v>
      </c>
      <c r="AA48" s="55">
        <f>SUM(AA45:AA47)</f>
        <v>1541400091</v>
      </c>
    </row>
    <row r="49" spans="1:27" ht="13.5">
      <c r="A49" s="56" t="s">
        <v>124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125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126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127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36715409</v>
      </c>
      <c r="D6" s="18">
        <v>36715409</v>
      </c>
      <c r="E6" s="19">
        <v>59178000</v>
      </c>
      <c r="F6" s="20">
        <v>59178000</v>
      </c>
      <c r="G6" s="20">
        <v>49051689</v>
      </c>
      <c r="H6" s="20"/>
      <c r="I6" s="20"/>
      <c r="J6" s="20">
        <v>49051689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49051689</v>
      </c>
      <c r="X6" s="20">
        <v>14794500</v>
      </c>
      <c r="Y6" s="20">
        <v>34257189</v>
      </c>
      <c r="Z6" s="21">
        <v>231.55</v>
      </c>
      <c r="AA6" s="22">
        <v>59178000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143360258</v>
      </c>
      <c r="D8" s="18">
        <v>143360258</v>
      </c>
      <c r="E8" s="19">
        <v>196901000</v>
      </c>
      <c r="F8" s="20">
        <v>196901000</v>
      </c>
      <c r="G8" s="20">
        <v>372360336</v>
      </c>
      <c r="H8" s="20"/>
      <c r="I8" s="20"/>
      <c r="J8" s="20">
        <v>372360336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372360336</v>
      </c>
      <c r="X8" s="20">
        <v>49225250</v>
      </c>
      <c r="Y8" s="20">
        <v>323135086</v>
      </c>
      <c r="Z8" s="21">
        <v>656.44</v>
      </c>
      <c r="AA8" s="22">
        <v>196901000</v>
      </c>
    </row>
    <row r="9" spans="1:27" ht="13.5">
      <c r="A9" s="23" t="s">
        <v>36</v>
      </c>
      <c r="B9" s="17"/>
      <c r="C9" s="18">
        <v>10456294</v>
      </c>
      <c r="D9" s="18">
        <v>10456294</v>
      </c>
      <c r="E9" s="19">
        <v>556000</v>
      </c>
      <c r="F9" s="20">
        <v>556000</v>
      </c>
      <c r="G9" s="20">
        <v>109001389</v>
      </c>
      <c r="H9" s="20"/>
      <c r="I9" s="20"/>
      <c r="J9" s="20">
        <v>109001389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109001389</v>
      </c>
      <c r="X9" s="20">
        <v>139000</v>
      </c>
      <c r="Y9" s="20">
        <v>108862389</v>
      </c>
      <c r="Z9" s="21">
        <v>78318.27</v>
      </c>
      <c r="AA9" s="22">
        <v>556000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5546962</v>
      </c>
      <c r="D11" s="18">
        <v>5546962</v>
      </c>
      <c r="E11" s="19">
        <v>5217000</v>
      </c>
      <c r="F11" s="20">
        <v>5217000</v>
      </c>
      <c r="G11" s="20">
        <v>5218398</v>
      </c>
      <c r="H11" s="20"/>
      <c r="I11" s="20"/>
      <c r="J11" s="20">
        <v>5218398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5218398</v>
      </c>
      <c r="X11" s="20">
        <v>1304250</v>
      </c>
      <c r="Y11" s="20">
        <v>3914148</v>
      </c>
      <c r="Z11" s="21">
        <v>300.11</v>
      </c>
      <c r="AA11" s="22">
        <v>5217000</v>
      </c>
    </row>
    <row r="12" spans="1:27" ht="13.5">
      <c r="A12" s="27" t="s">
        <v>39</v>
      </c>
      <c r="B12" s="28"/>
      <c r="C12" s="29">
        <f aca="true" t="shared" si="0" ref="C12:Y12">SUM(C6:C11)</f>
        <v>196078923</v>
      </c>
      <c r="D12" s="29">
        <f>SUM(D6:D11)</f>
        <v>196078923</v>
      </c>
      <c r="E12" s="30">
        <f t="shared" si="0"/>
        <v>261852000</v>
      </c>
      <c r="F12" s="31">
        <f t="shared" si="0"/>
        <v>261852000</v>
      </c>
      <c r="G12" s="31">
        <f t="shared" si="0"/>
        <v>535631812</v>
      </c>
      <c r="H12" s="31">
        <f t="shared" si="0"/>
        <v>0</v>
      </c>
      <c r="I12" s="31">
        <f t="shared" si="0"/>
        <v>0</v>
      </c>
      <c r="J12" s="31">
        <f t="shared" si="0"/>
        <v>535631812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535631812</v>
      </c>
      <c r="X12" s="31">
        <f t="shared" si="0"/>
        <v>65463000</v>
      </c>
      <c r="Y12" s="31">
        <f t="shared" si="0"/>
        <v>470168812</v>
      </c>
      <c r="Z12" s="32">
        <f>+IF(X12&lt;&gt;0,+(Y12/X12)*100,0)</f>
        <v>718.220692604983</v>
      </c>
      <c r="AA12" s="33">
        <f>SUM(AA6:AA11)</f>
        <v>261852000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1913594549</v>
      </c>
      <c r="D19" s="18">
        <v>1913594549</v>
      </c>
      <c r="E19" s="19">
        <v>2194816000</v>
      </c>
      <c r="F19" s="20">
        <v>2194816000</v>
      </c>
      <c r="G19" s="20">
        <v>1434574464</v>
      </c>
      <c r="H19" s="20"/>
      <c r="I19" s="20"/>
      <c r="J19" s="20">
        <v>1434574464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1434574464</v>
      </c>
      <c r="X19" s="20">
        <v>548704000</v>
      </c>
      <c r="Y19" s="20">
        <v>885870464</v>
      </c>
      <c r="Z19" s="21">
        <v>161.45</v>
      </c>
      <c r="AA19" s="22">
        <v>2194816000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653374</v>
      </c>
      <c r="D22" s="18">
        <v>653374</v>
      </c>
      <c r="E22" s="19">
        <v>238000</v>
      </c>
      <c r="F22" s="20">
        <v>238000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59500</v>
      </c>
      <c r="Y22" s="20">
        <v>-59500</v>
      </c>
      <c r="Z22" s="21">
        <v>-100</v>
      </c>
      <c r="AA22" s="22">
        <v>238000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1914247923</v>
      </c>
      <c r="D24" s="29">
        <f>SUM(D15:D23)</f>
        <v>1914247923</v>
      </c>
      <c r="E24" s="36">
        <f t="shared" si="1"/>
        <v>2195054000</v>
      </c>
      <c r="F24" s="37">
        <f t="shared" si="1"/>
        <v>2195054000</v>
      </c>
      <c r="G24" s="37">
        <f t="shared" si="1"/>
        <v>1434574464</v>
      </c>
      <c r="H24" s="37">
        <f t="shared" si="1"/>
        <v>0</v>
      </c>
      <c r="I24" s="37">
        <f t="shared" si="1"/>
        <v>0</v>
      </c>
      <c r="J24" s="37">
        <f t="shared" si="1"/>
        <v>1434574464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1434574464</v>
      </c>
      <c r="X24" s="37">
        <f t="shared" si="1"/>
        <v>548763500</v>
      </c>
      <c r="Y24" s="37">
        <f t="shared" si="1"/>
        <v>885810964</v>
      </c>
      <c r="Z24" s="38">
        <f>+IF(X24&lt;&gt;0,+(Y24/X24)*100,0)</f>
        <v>161.41943915730548</v>
      </c>
      <c r="AA24" s="39">
        <f>SUM(AA15:AA23)</f>
        <v>2195054000</v>
      </c>
    </row>
    <row r="25" spans="1:27" ht="13.5">
      <c r="A25" s="27" t="s">
        <v>51</v>
      </c>
      <c r="B25" s="28"/>
      <c r="C25" s="29">
        <f aca="true" t="shared" si="2" ref="C25:Y25">+C12+C24</f>
        <v>2110326846</v>
      </c>
      <c r="D25" s="29">
        <f>+D12+D24</f>
        <v>2110326846</v>
      </c>
      <c r="E25" s="30">
        <f t="shared" si="2"/>
        <v>2456906000</v>
      </c>
      <c r="F25" s="31">
        <f t="shared" si="2"/>
        <v>2456906000</v>
      </c>
      <c r="G25" s="31">
        <f t="shared" si="2"/>
        <v>1970206276</v>
      </c>
      <c r="H25" s="31">
        <f t="shared" si="2"/>
        <v>0</v>
      </c>
      <c r="I25" s="31">
        <f t="shared" si="2"/>
        <v>0</v>
      </c>
      <c r="J25" s="31">
        <f t="shared" si="2"/>
        <v>1970206276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1970206276</v>
      </c>
      <c r="X25" s="31">
        <f t="shared" si="2"/>
        <v>614226500</v>
      </c>
      <c r="Y25" s="31">
        <f t="shared" si="2"/>
        <v>1355979776</v>
      </c>
      <c r="Z25" s="32">
        <f>+IF(X25&lt;&gt;0,+(Y25/X25)*100,0)</f>
        <v>220.7621742142353</v>
      </c>
      <c r="AA25" s="33">
        <f>+AA12+AA24</f>
        <v>2456906000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11885907</v>
      </c>
      <c r="D31" s="18">
        <v>11885907</v>
      </c>
      <c r="E31" s="19">
        <v>11267000</v>
      </c>
      <c r="F31" s="20">
        <v>11267000</v>
      </c>
      <c r="G31" s="20">
        <v>10492065</v>
      </c>
      <c r="H31" s="20"/>
      <c r="I31" s="20"/>
      <c r="J31" s="20">
        <v>10492065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10492065</v>
      </c>
      <c r="X31" s="20">
        <v>2816750</v>
      </c>
      <c r="Y31" s="20">
        <v>7675315</v>
      </c>
      <c r="Z31" s="21">
        <v>272.49</v>
      </c>
      <c r="AA31" s="22">
        <v>11267000</v>
      </c>
    </row>
    <row r="32" spans="1:27" ht="13.5">
      <c r="A32" s="23" t="s">
        <v>57</v>
      </c>
      <c r="B32" s="17"/>
      <c r="C32" s="18">
        <v>177882658</v>
      </c>
      <c r="D32" s="18">
        <v>177882658</v>
      </c>
      <c r="E32" s="19">
        <v>98814000</v>
      </c>
      <c r="F32" s="20">
        <v>98814000</v>
      </c>
      <c r="G32" s="20">
        <v>68685368</v>
      </c>
      <c r="H32" s="20"/>
      <c r="I32" s="20"/>
      <c r="J32" s="20">
        <v>68685368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68685368</v>
      </c>
      <c r="X32" s="20">
        <v>24703500</v>
      </c>
      <c r="Y32" s="20">
        <v>43981868</v>
      </c>
      <c r="Z32" s="21">
        <v>178.04</v>
      </c>
      <c r="AA32" s="22">
        <v>98814000</v>
      </c>
    </row>
    <row r="33" spans="1:27" ht="13.5">
      <c r="A33" s="23" t="s">
        <v>58</v>
      </c>
      <c r="B33" s="17"/>
      <c r="C33" s="18">
        <v>878943</v>
      </c>
      <c r="D33" s="18">
        <v>878943</v>
      </c>
      <c r="E33" s="19"/>
      <c r="F33" s="20"/>
      <c r="G33" s="20">
        <v>13393371</v>
      </c>
      <c r="H33" s="20"/>
      <c r="I33" s="20"/>
      <c r="J33" s="20">
        <v>13393371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13393371</v>
      </c>
      <c r="X33" s="20"/>
      <c r="Y33" s="20">
        <v>13393371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190647508</v>
      </c>
      <c r="D34" s="29">
        <f>SUM(D29:D33)</f>
        <v>190647508</v>
      </c>
      <c r="E34" s="30">
        <f t="shared" si="3"/>
        <v>110081000</v>
      </c>
      <c r="F34" s="31">
        <f t="shared" si="3"/>
        <v>110081000</v>
      </c>
      <c r="G34" s="31">
        <f t="shared" si="3"/>
        <v>92570804</v>
      </c>
      <c r="H34" s="31">
        <f t="shared" si="3"/>
        <v>0</v>
      </c>
      <c r="I34" s="31">
        <f t="shared" si="3"/>
        <v>0</v>
      </c>
      <c r="J34" s="31">
        <f t="shared" si="3"/>
        <v>92570804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92570804</v>
      </c>
      <c r="X34" s="31">
        <f t="shared" si="3"/>
        <v>27520250</v>
      </c>
      <c r="Y34" s="31">
        <f t="shared" si="3"/>
        <v>65050554</v>
      </c>
      <c r="Z34" s="32">
        <f>+IF(X34&lt;&gt;0,+(Y34/X34)*100,0)</f>
        <v>236.37341230548415</v>
      </c>
      <c r="AA34" s="33">
        <f>SUM(AA29:AA33)</f>
        <v>110081000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14027000</v>
      </c>
      <c r="F37" s="20">
        <v>14027000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3506750</v>
      </c>
      <c r="Y37" s="20">
        <v>-3506750</v>
      </c>
      <c r="Z37" s="21">
        <v>-100</v>
      </c>
      <c r="AA37" s="22">
        <v>14027000</v>
      </c>
    </row>
    <row r="38" spans="1:27" ht="13.5">
      <c r="A38" s="23" t="s">
        <v>58</v>
      </c>
      <c r="B38" s="17"/>
      <c r="C38" s="18">
        <v>26438620</v>
      </c>
      <c r="D38" s="18">
        <v>26438620</v>
      </c>
      <c r="E38" s="19">
        <v>14792000</v>
      </c>
      <c r="F38" s="20">
        <v>14792000</v>
      </c>
      <c r="G38" s="20">
        <v>41152587</v>
      </c>
      <c r="H38" s="20"/>
      <c r="I38" s="20"/>
      <c r="J38" s="20">
        <v>41152587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41152587</v>
      </c>
      <c r="X38" s="20">
        <v>3698000</v>
      </c>
      <c r="Y38" s="20">
        <v>37454587</v>
      </c>
      <c r="Z38" s="21">
        <v>1012.83</v>
      </c>
      <c r="AA38" s="22">
        <v>14792000</v>
      </c>
    </row>
    <row r="39" spans="1:27" ht="13.5">
      <c r="A39" s="27" t="s">
        <v>61</v>
      </c>
      <c r="B39" s="35"/>
      <c r="C39" s="29">
        <f aca="true" t="shared" si="4" ref="C39:Y39">SUM(C37:C38)</f>
        <v>26438620</v>
      </c>
      <c r="D39" s="29">
        <f>SUM(D37:D38)</f>
        <v>26438620</v>
      </c>
      <c r="E39" s="36">
        <f t="shared" si="4"/>
        <v>28819000</v>
      </c>
      <c r="F39" s="37">
        <f t="shared" si="4"/>
        <v>28819000</v>
      </c>
      <c r="G39" s="37">
        <f t="shared" si="4"/>
        <v>41152587</v>
      </c>
      <c r="H39" s="37">
        <f t="shared" si="4"/>
        <v>0</v>
      </c>
      <c r="I39" s="37">
        <f t="shared" si="4"/>
        <v>0</v>
      </c>
      <c r="J39" s="37">
        <f t="shared" si="4"/>
        <v>41152587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41152587</v>
      </c>
      <c r="X39" s="37">
        <f t="shared" si="4"/>
        <v>7204750</v>
      </c>
      <c r="Y39" s="37">
        <f t="shared" si="4"/>
        <v>33947837</v>
      </c>
      <c r="Z39" s="38">
        <f>+IF(X39&lt;&gt;0,+(Y39/X39)*100,0)</f>
        <v>471.18688365314546</v>
      </c>
      <c r="AA39" s="39">
        <f>SUM(AA37:AA38)</f>
        <v>28819000</v>
      </c>
    </row>
    <row r="40" spans="1:27" ht="13.5">
      <c r="A40" s="27" t="s">
        <v>62</v>
      </c>
      <c r="B40" s="28"/>
      <c r="C40" s="29">
        <f aca="true" t="shared" si="5" ref="C40:Y40">+C34+C39</f>
        <v>217086128</v>
      </c>
      <c r="D40" s="29">
        <f>+D34+D39</f>
        <v>217086128</v>
      </c>
      <c r="E40" s="30">
        <f t="shared" si="5"/>
        <v>138900000</v>
      </c>
      <c r="F40" s="31">
        <f t="shared" si="5"/>
        <v>138900000</v>
      </c>
      <c r="G40" s="31">
        <f t="shared" si="5"/>
        <v>133723391</v>
      </c>
      <c r="H40" s="31">
        <f t="shared" si="5"/>
        <v>0</v>
      </c>
      <c r="I40" s="31">
        <f t="shared" si="5"/>
        <v>0</v>
      </c>
      <c r="J40" s="31">
        <f t="shared" si="5"/>
        <v>133723391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133723391</v>
      </c>
      <c r="X40" s="31">
        <f t="shared" si="5"/>
        <v>34725000</v>
      </c>
      <c r="Y40" s="31">
        <f t="shared" si="5"/>
        <v>98998391</v>
      </c>
      <c r="Z40" s="32">
        <f>+IF(X40&lt;&gt;0,+(Y40/X40)*100,0)</f>
        <v>285.09255867530595</v>
      </c>
      <c r="AA40" s="33">
        <f>+AA34+AA39</f>
        <v>138900000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1893240718</v>
      </c>
      <c r="D42" s="43">
        <f>+D25-D40</f>
        <v>1893240718</v>
      </c>
      <c r="E42" s="44">
        <f t="shared" si="6"/>
        <v>2318006000</v>
      </c>
      <c r="F42" s="45">
        <f t="shared" si="6"/>
        <v>2318006000</v>
      </c>
      <c r="G42" s="45">
        <f t="shared" si="6"/>
        <v>1836482885</v>
      </c>
      <c r="H42" s="45">
        <f t="shared" si="6"/>
        <v>0</v>
      </c>
      <c r="I42" s="45">
        <f t="shared" si="6"/>
        <v>0</v>
      </c>
      <c r="J42" s="45">
        <f t="shared" si="6"/>
        <v>1836482885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1836482885</v>
      </c>
      <c r="X42" s="45">
        <f t="shared" si="6"/>
        <v>579501500</v>
      </c>
      <c r="Y42" s="45">
        <f t="shared" si="6"/>
        <v>1256981385</v>
      </c>
      <c r="Z42" s="46">
        <f>+IF(X42&lt;&gt;0,+(Y42/X42)*100,0)</f>
        <v>216.90735658147565</v>
      </c>
      <c r="AA42" s="47">
        <f>+AA25-AA40</f>
        <v>2318006000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1893240718</v>
      </c>
      <c r="D45" s="18">
        <v>1893240718</v>
      </c>
      <c r="E45" s="19">
        <v>2318006000</v>
      </c>
      <c r="F45" s="20">
        <v>2318006000</v>
      </c>
      <c r="G45" s="20">
        <v>1836482885</v>
      </c>
      <c r="H45" s="20"/>
      <c r="I45" s="20"/>
      <c r="J45" s="20">
        <v>1836482885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1836482885</v>
      </c>
      <c r="X45" s="20">
        <v>579501500</v>
      </c>
      <c r="Y45" s="20">
        <v>1256981385</v>
      </c>
      <c r="Z45" s="48">
        <v>216.91</v>
      </c>
      <c r="AA45" s="22">
        <v>2318006000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1893240718</v>
      </c>
      <c r="D48" s="51">
        <f>SUM(D45:D47)</f>
        <v>1893240718</v>
      </c>
      <c r="E48" s="52">
        <f t="shared" si="7"/>
        <v>2318006000</v>
      </c>
      <c r="F48" s="53">
        <f t="shared" si="7"/>
        <v>2318006000</v>
      </c>
      <c r="G48" s="53">
        <f t="shared" si="7"/>
        <v>1836482885</v>
      </c>
      <c r="H48" s="53">
        <f t="shared" si="7"/>
        <v>0</v>
      </c>
      <c r="I48" s="53">
        <f t="shared" si="7"/>
        <v>0</v>
      </c>
      <c r="J48" s="53">
        <f t="shared" si="7"/>
        <v>1836482885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1836482885</v>
      </c>
      <c r="X48" s="53">
        <f t="shared" si="7"/>
        <v>579501500</v>
      </c>
      <c r="Y48" s="53">
        <f t="shared" si="7"/>
        <v>1256981385</v>
      </c>
      <c r="Z48" s="54">
        <f>+IF(X48&lt;&gt;0,+(Y48/X48)*100,0)</f>
        <v>216.90735658147565</v>
      </c>
      <c r="AA48" s="55">
        <f>SUM(AA45:AA47)</f>
        <v>2318006000</v>
      </c>
    </row>
    <row r="49" spans="1:27" ht="13.5">
      <c r="A49" s="56" t="s">
        <v>124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125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126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127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930713000</v>
      </c>
      <c r="D6" s="18">
        <v>930713000</v>
      </c>
      <c r="E6" s="19">
        <v>1196891000</v>
      </c>
      <c r="F6" s="20">
        <v>1196891000</v>
      </c>
      <c r="G6" s="20">
        <v>3991092</v>
      </c>
      <c r="H6" s="20">
        <v>2635379</v>
      </c>
      <c r="I6" s="20">
        <v>2824523</v>
      </c>
      <c r="J6" s="20">
        <v>2824523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2824523</v>
      </c>
      <c r="X6" s="20">
        <v>299222750</v>
      </c>
      <c r="Y6" s="20">
        <v>-296398227</v>
      </c>
      <c r="Z6" s="21">
        <v>-99.06</v>
      </c>
      <c r="AA6" s="22">
        <v>1196891000</v>
      </c>
    </row>
    <row r="7" spans="1:27" ht="13.5">
      <c r="A7" s="23" t="s">
        <v>34</v>
      </c>
      <c r="B7" s="17"/>
      <c r="C7" s="18">
        <v>6815000000</v>
      </c>
      <c r="D7" s="18">
        <v>6815000000</v>
      </c>
      <c r="E7" s="19">
        <v>6500000000</v>
      </c>
      <c r="F7" s="20">
        <v>6500000000</v>
      </c>
      <c r="G7" s="20">
        <v>7530000</v>
      </c>
      <c r="H7" s="20">
        <v>7645000</v>
      </c>
      <c r="I7" s="20">
        <v>6620000</v>
      </c>
      <c r="J7" s="20">
        <v>6620000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6620000</v>
      </c>
      <c r="X7" s="20">
        <v>1625000000</v>
      </c>
      <c r="Y7" s="20">
        <v>-1618380000</v>
      </c>
      <c r="Z7" s="21">
        <v>-99.59</v>
      </c>
      <c r="AA7" s="22">
        <v>6500000000</v>
      </c>
    </row>
    <row r="8" spans="1:27" ht="13.5">
      <c r="A8" s="23" t="s">
        <v>35</v>
      </c>
      <c r="B8" s="17"/>
      <c r="C8" s="18">
        <v>2893526000</v>
      </c>
      <c r="D8" s="18">
        <v>2893526000</v>
      </c>
      <c r="E8" s="19">
        <v>3485750433</v>
      </c>
      <c r="F8" s="20">
        <v>3485750433</v>
      </c>
      <c r="G8" s="20">
        <v>3878724</v>
      </c>
      <c r="H8" s="20">
        <v>2880678</v>
      </c>
      <c r="I8" s="20">
        <v>4280734</v>
      </c>
      <c r="J8" s="20">
        <v>4280734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4280734</v>
      </c>
      <c r="X8" s="20">
        <v>871437608</v>
      </c>
      <c r="Y8" s="20">
        <v>-867156874</v>
      </c>
      <c r="Z8" s="21">
        <v>-99.51</v>
      </c>
      <c r="AA8" s="22">
        <v>3485750433</v>
      </c>
    </row>
    <row r="9" spans="1:27" ht="13.5">
      <c r="A9" s="23" t="s">
        <v>36</v>
      </c>
      <c r="B9" s="17"/>
      <c r="C9" s="18">
        <v>4001963000</v>
      </c>
      <c r="D9" s="18">
        <v>4001963000</v>
      </c>
      <c r="E9" s="19">
        <v>3300239000</v>
      </c>
      <c r="F9" s="20">
        <v>3300239000</v>
      </c>
      <c r="G9" s="20">
        <v>4861458</v>
      </c>
      <c r="H9" s="20">
        <v>4220426</v>
      </c>
      <c r="I9" s="20">
        <v>2820370</v>
      </c>
      <c r="J9" s="20">
        <v>2820370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2820370</v>
      </c>
      <c r="X9" s="20">
        <v>825059750</v>
      </c>
      <c r="Y9" s="20">
        <v>-822239380</v>
      </c>
      <c r="Z9" s="21">
        <v>-99.66</v>
      </c>
      <c r="AA9" s="22">
        <v>3300239000</v>
      </c>
    </row>
    <row r="10" spans="1:27" ht="13.5">
      <c r="A10" s="23" t="s">
        <v>37</v>
      </c>
      <c r="B10" s="17"/>
      <c r="C10" s="18">
        <v>41437000</v>
      </c>
      <c r="D10" s="18">
        <v>41437000</v>
      </c>
      <c r="E10" s="19">
        <v>11409026</v>
      </c>
      <c r="F10" s="20">
        <v>11409026</v>
      </c>
      <c r="G10" s="24">
        <v>4948</v>
      </c>
      <c r="H10" s="24">
        <v>41437</v>
      </c>
      <c r="I10" s="24">
        <v>41437</v>
      </c>
      <c r="J10" s="20">
        <v>41437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41437</v>
      </c>
      <c r="X10" s="20">
        <v>2852257</v>
      </c>
      <c r="Y10" s="24">
        <v>-2810820</v>
      </c>
      <c r="Z10" s="25">
        <v>-98.55</v>
      </c>
      <c r="AA10" s="26">
        <v>11409026</v>
      </c>
    </row>
    <row r="11" spans="1:27" ht="13.5">
      <c r="A11" s="23" t="s">
        <v>38</v>
      </c>
      <c r="B11" s="17"/>
      <c r="C11" s="18">
        <v>345831000</v>
      </c>
      <c r="D11" s="18">
        <v>345831000</v>
      </c>
      <c r="E11" s="19">
        <v>327345000</v>
      </c>
      <c r="F11" s="20">
        <v>327345000</v>
      </c>
      <c r="G11" s="20">
        <v>303152</v>
      </c>
      <c r="H11" s="20">
        <v>333204</v>
      </c>
      <c r="I11" s="20">
        <v>344457</v>
      </c>
      <c r="J11" s="20">
        <v>344457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344457</v>
      </c>
      <c r="X11" s="20">
        <v>81836250</v>
      </c>
      <c r="Y11" s="20">
        <v>-81491793</v>
      </c>
      <c r="Z11" s="21">
        <v>-99.58</v>
      </c>
      <c r="AA11" s="22">
        <v>327345000</v>
      </c>
    </row>
    <row r="12" spans="1:27" ht="13.5">
      <c r="A12" s="27" t="s">
        <v>39</v>
      </c>
      <c r="B12" s="28"/>
      <c r="C12" s="29">
        <f aca="true" t="shared" si="0" ref="C12:Y12">SUM(C6:C11)</f>
        <v>15028470000</v>
      </c>
      <c r="D12" s="29">
        <f>SUM(D6:D11)</f>
        <v>15028470000</v>
      </c>
      <c r="E12" s="30">
        <f t="shared" si="0"/>
        <v>14821634459</v>
      </c>
      <c r="F12" s="31">
        <f t="shared" si="0"/>
        <v>14821634459</v>
      </c>
      <c r="G12" s="31">
        <f t="shared" si="0"/>
        <v>20569374</v>
      </c>
      <c r="H12" s="31">
        <f t="shared" si="0"/>
        <v>17756124</v>
      </c>
      <c r="I12" s="31">
        <f t="shared" si="0"/>
        <v>16931521</v>
      </c>
      <c r="J12" s="31">
        <f t="shared" si="0"/>
        <v>16931521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16931521</v>
      </c>
      <c r="X12" s="31">
        <f t="shared" si="0"/>
        <v>3705408615</v>
      </c>
      <c r="Y12" s="31">
        <f t="shared" si="0"/>
        <v>-3688477094</v>
      </c>
      <c r="Z12" s="32">
        <f>+IF(X12&lt;&gt;0,+(Y12/X12)*100,0)</f>
        <v>-99.54305927471914</v>
      </c>
      <c r="AA12" s="33">
        <f>SUM(AA6:AA11)</f>
        <v>14821634459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43287000</v>
      </c>
      <c r="D15" s="18">
        <v>43287000</v>
      </c>
      <c r="E15" s="19">
        <v>88962000</v>
      </c>
      <c r="F15" s="20">
        <v>88962000</v>
      </c>
      <c r="G15" s="20">
        <v>130299</v>
      </c>
      <c r="H15" s="20">
        <v>43287</v>
      </c>
      <c r="I15" s="20">
        <v>43287</v>
      </c>
      <c r="J15" s="20">
        <v>43287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43287</v>
      </c>
      <c r="X15" s="20">
        <v>22240500</v>
      </c>
      <c r="Y15" s="20">
        <v>-22197213</v>
      </c>
      <c r="Z15" s="21">
        <v>-99.81</v>
      </c>
      <c r="AA15" s="22">
        <v>88962000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>
        <v>23737</v>
      </c>
      <c r="J16" s="20">
        <v>23737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>
        <v>23737</v>
      </c>
      <c r="X16" s="20"/>
      <c r="Y16" s="24">
        <v>23737</v>
      </c>
      <c r="Z16" s="25"/>
      <c r="AA16" s="26"/>
    </row>
    <row r="17" spans="1:27" ht="13.5">
      <c r="A17" s="23" t="s">
        <v>43</v>
      </c>
      <c r="B17" s="17"/>
      <c r="C17" s="18">
        <v>246188000</v>
      </c>
      <c r="D17" s="18">
        <v>246188000</v>
      </c>
      <c r="E17" s="19">
        <v>309929000</v>
      </c>
      <c r="F17" s="20">
        <v>309929000</v>
      </c>
      <c r="G17" s="20">
        <v>244208</v>
      </c>
      <c r="H17" s="20">
        <v>246188</v>
      </c>
      <c r="I17" s="20">
        <v>246188</v>
      </c>
      <c r="J17" s="20">
        <v>246188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246188</v>
      </c>
      <c r="X17" s="20">
        <v>77482250</v>
      </c>
      <c r="Y17" s="20">
        <v>-77236062</v>
      </c>
      <c r="Z17" s="21">
        <v>-99.68</v>
      </c>
      <c r="AA17" s="22">
        <v>309929000</v>
      </c>
    </row>
    <row r="18" spans="1:27" ht="13.5">
      <c r="A18" s="23" t="s">
        <v>44</v>
      </c>
      <c r="B18" s="17"/>
      <c r="C18" s="18">
        <v>889601000</v>
      </c>
      <c r="D18" s="18">
        <v>889601000</v>
      </c>
      <c r="E18" s="19"/>
      <c r="F18" s="20"/>
      <c r="G18" s="20">
        <v>815291</v>
      </c>
      <c r="H18" s="20">
        <v>815291</v>
      </c>
      <c r="I18" s="20">
        <v>815291</v>
      </c>
      <c r="J18" s="20">
        <v>815291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>
        <v>815291</v>
      </c>
      <c r="X18" s="20"/>
      <c r="Y18" s="20">
        <v>815291</v>
      </c>
      <c r="Z18" s="21"/>
      <c r="AA18" s="22"/>
    </row>
    <row r="19" spans="1:27" ht="13.5">
      <c r="A19" s="23" t="s">
        <v>45</v>
      </c>
      <c r="B19" s="17"/>
      <c r="C19" s="18">
        <v>42819714000</v>
      </c>
      <c r="D19" s="18">
        <v>42819714000</v>
      </c>
      <c r="E19" s="19">
        <v>49090941000</v>
      </c>
      <c r="F19" s="20">
        <v>49090941000</v>
      </c>
      <c r="G19" s="20">
        <v>43590832</v>
      </c>
      <c r="H19" s="20">
        <v>41827668</v>
      </c>
      <c r="I19" s="20">
        <v>44543115</v>
      </c>
      <c r="J19" s="20">
        <v>44543115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44543115</v>
      </c>
      <c r="X19" s="20">
        <v>12272735250</v>
      </c>
      <c r="Y19" s="20">
        <v>-12228192135</v>
      </c>
      <c r="Z19" s="21">
        <v>-99.64</v>
      </c>
      <c r="AA19" s="22">
        <v>49090941000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907400000</v>
      </c>
      <c r="D22" s="18">
        <v>907400000</v>
      </c>
      <c r="E22" s="19">
        <v>864070000</v>
      </c>
      <c r="F22" s="20">
        <v>864070000</v>
      </c>
      <c r="G22" s="20">
        <v>402340</v>
      </c>
      <c r="H22" s="20">
        <v>907400</v>
      </c>
      <c r="I22" s="20">
        <v>907400</v>
      </c>
      <c r="J22" s="20">
        <v>907400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907400</v>
      </c>
      <c r="X22" s="20">
        <v>216017500</v>
      </c>
      <c r="Y22" s="20">
        <v>-215110100</v>
      </c>
      <c r="Z22" s="21">
        <v>-99.58</v>
      </c>
      <c r="AA22" s="22">
        <v>864070000</v>
      </c>
    </row>
    <row r="23" spans="1:27" ht="13.5">
      <c r="A23" s="23" t="s">
        <v>49</v>
      </c>
      <c r="B23" s="17"/>
      <c r="C23" s="18">
        <v>23737000</v>
      </c>
      <c r="D23" s="18">
        <v>23737000</v>
      </c>
      <c r="E23" s="19">
        <v>80520660</v>
      </c>
      <c r="F23" s="20">
        <v>80520660</v>
      </c>
      <c r="G23" s="24">
        <v>300899</v>
      </c>
      <c r="H23" s="24">
        <v>300899</v>
      </c>
      <c r="I23" s="24">
        <v>300899</v>
      </c>
      <c r="J23" s="20">
        <v>300899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300899</v>
      </c>
      <c r="X23" s="20">
        <v>20130165</v>
      </c>
      <c r="Y23" s="24">
        <v>-19829266</v>
      </c>
      <c r="Z23" s="25">
        <v>-98.51</v>
      </c>
      <c r="AA23" s="26">
        <v>80520660</v>
      </c>
    </row>
    <row r="24" spans="1:27" ht="13.5">
      <c r="A24" s="27" t="s">
        <v>50</v>
      </c>
      <c r="B24" s="35"/>
      <c r="C24" s="29">
        <f aca="true" t="shared" si="1" ref="C24:Y24">SUM(C15:C23)</f>
        <v>44929927000</v>
      </c>
      <c r="D24" s="29">
        <f>SUM(D15:D23)</f>
        <v>44929927000</v>
      </c>
      <c r="E24" s="36">
        <f t="shared" si="1"/>
        <v>50434422660</v>
      </c>
      <c r="F24" s="37">
        <f t="shared" si="1"/>
        <v>50434422660</v>
      </c>
      <c r="G24" s="37">
        <f t="shared" si="1"/>
        <v>45483869</v>
      </c>
      <c r="H24" s="37">
        <f t="shared" si="1"/>
        <v>44140733</v>
      </c>
      <c r="I24" s="37">
        <f t="shared" si="1"/>
        <v>46879917</v>
      </c>
      <c r="J24" s="37">
        <f t="shared" si="1"/>
        <v>46879917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46879917</v>
      </c>
      <c r="X24" s="37">
        <f t="shared" si="1"/>
        <v>12608605665</v>
      </c>
      <c r="Y24" s="37">
        <f t="shared" si="1"/>
        <v>-12561725748</v>
      </c>
      <c r="Z24" s="38">
        <f>+IF(X24&lt;&gt;0,+(Y24/X24)*100,0)</f>
        <v>-99.62819110815613</v>
      </c>
      <c r="AA24" s="39">
        <f>SUM(AA15:AA23)</f>
        <v>50434422660</v>
      </c>
    </row>
    <row r="25" spans="1:27" ht="13.5">
      <c r="A25" s="27" t="s">
        <v>51</v>
      </c>
      <c r="B25" s="28"/>
      <c r="C25" s="29">
        <f aca="true" t="shared" si="2" ref="C25:Y25">+C12+C24</f>
        <v>59958397000</v>
      </c>
      <c r="D25" s="29">
        <f>+D12+D24</f>
        <v>59958397000</v>
      </c>
      <c r="E25" s="30">
        <f t="shared" si="2"/>
        <v>65256057119</v>
      </c>
      <c r="F25" s="31">
        <f t="shared" si="2"/>
        <v>65256057119</v>
      </c>
      <c r="G25" s="31">
        <f t="shared" si="2"/>
        <v>66053243</v>
      </c>
      <c r="H25" s="31">
        <f t="shared" si="2"/>
        <v>61896857</v>
      </c>
      <c r="I25" s="31">
        <f t="shared" si="2"/>
        <v>63811438</v>
      </c>
      <c r="J25" s="31">
        <f t="shared" si="2"/>
        <v>63811438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63811438</v>
      </c>
      <c r="X25" s="31">
        <f t="shared" si="2"/>
        <v>16314014280</v>
      </c>
      <c r="Y25" s="31">
        <f t="shared" si="2"/>
        <v>-16250202842</v>
      </c>
      <c r="Z25" s="32">
        <f>+IF(X25&lt;&gt;0,+(Y25/X25)*100,0)</f>
        <v>-99.60885508063929</v>
      </c>
      <c r="AA25" s="33">
        <f>+AA12+AA24</f>
        <v>65256057119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830009000</v>
      </c>
      <c r="D29" s="18">
        <v>830009000</v>
      </c>
      <c r="E29" s="19">
        <v>991181000</v>
      </c>
      <c r="F29" s="20">
        <v>991181000</v>
      </c>
      <c r="G29" s="20">
        <v>3833130</v>
      </c>
      <c r="H29" s="20">
        <v>1987226</v>
      </c>
      <c r="I29" s="20">
        <v>2717748</v>
      </c>
      <c r="J29" s="20">
        <v>2717748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>
        <v>2717748</v>
      </c>
      <c r="X29" s="20">
        <v>247795250</v>
      </c>
      <c r="Y29" s="20">
        <v>-245077502</v>
      </c>
      <c r="Z29" s="21">
        <v>-98.9</v>
      </c>
      <c r="AA29" s="22">
        <v>991181000</v>
      </c>
    </row>
    <row r="30" spans="1:27" ht="13.5">
      <c r="A30" s="23" t="s">
        <v>55</v>
      </c>
      <c r="B30" s="17"/>
      <c r="C30" s="18">
        <v>1065702000</v>
      </c>
      <c r="D30" s="18">
        <v>1065702000</v>
      </c>
      <c r="E30" s="19">
        <v>923000000</v>
      </c>
      <c r="F30" s="20">
        <v>923000000</v>
      </c>
      <c r="G30" s="20">
        <v>804636</v>
      </c>
      <c r="H30" s="20">
        <v>1019793</v>
      </c>
      <c r="I30" s="20">
        <v>1025375</v>
      </c>
      <c r="J30" s="20">
        <v>1025375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1025375</v>
      </c>
      <c r="X30" s="20">
        <v>230750000</v>
      </c>
      <c r="Y30" s="20">
        <v>-229724625</v>
      </c>
      <c r="Z30" s="21">
        <v>-99.56</v>
      </c>
      <c r="AA30" s="22">
        <v>923000000</v>
      </c>
    </row>
    <row r="31" spans="1:27" ht="13.5">
      <c r="A31" s="23" t="s">
        <v>56</v>
      </c>
      <c r="B31" s="17"/>
      <c r="C31" s="18">
        <v>1903633000</v>
      </c>
      <c r="D31" s="18">
        <v>1903633000</v>
      </c>
      <c r="E31" s="19">
        <v>1890434000</v>
      </c>
      <c r="F31" s="20">
        <v>1890434000</v>
      </c>
      <c r="G31" s="20">
        <v>1903633</v>
      </c>
      <c r="H31" s="20">
        <v>1903633</v>
      </c>
      <c r="I31" s="20">
        <v>1827342</v>
      </c>
      <c r="J31" s="20">
        <v>1827342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1827342</v>
      </c>
      <c r="X31" s="20">
        <v>472608500</v>
      </c>
      <c r="Y31" s="20">
        <v>-470781158</v>
      </c>
      <c r="Z31" s="21">
        <v>-99.61</v>
      </c>
      <c r="AA31" s="22">
        <v>1890434000</v>
      </c>
    </row>
    <row r="32" spans="1:27" ht="13.5">
      <c r="A32" s="23" t="s">
        <v>57</v>
      </c>
      <c r="B32" s="17"/>
      <c r="C32" s="18">
        <v>6673881000</v>
      </c>
      <c r="D32" s="18">
        <v>6673881000</v>
      </c>
      <c r="E32" s="19">
        <v>6146335055</v>
      </c>
      <c r="F32" s="20">
        <v>6146335055</v>
      </c>
      <c r="G32" s="20">
        <v>6759679</v>
      </c>
      <c r="H32" s="20">
        <v>7833933</v>
      </c>
      <c r="I32" s="20">
        <v>8992914</v>
      </c>
      <c r="J32" s="20">
        <v>8992914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8992914</v>
      </c>
      <c r="X32" s="20">
        <v>1536583764</v>
      </c>
      <c r="Y32" s="20">
        <v>-1527590850</v>
      </c>
      <c r="Z32" s="21">
        <v>-99.41</v>
      </c>
      <c r="AA32" s="22">
        <v>6146335055</v>
      </c>
    </row>
    <row r="33" spans="1:27" ht="13.5">
      <c r="A33" s="23" t="s">
        <v>58</v>
      </c>
      <c r="B33" s="17"/>
      <c r="C33" s="18">
        <v>649618000</v>
      </c>
      <c r="D33" s="18">
        <v>649618000</v>
      </c>
      <c r="E33" s="19">
        <v>693837000</v>
      </c>
      <c r="F33" s="20">
        <v>693837000</v>
      </c>
      <c r="G33" s="20">
        <v>696289</v>
      </c>
      <c r="H33" s="20">
        <v>649618</v>
      </c>
      <c r="I33" s="20">
        <v>649618</v>
      </c>
      <c r="J33" s="20">
        <v>649618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649618</v>
      </c>
      <c r="X33" s="20">
        <v>173459250</v>
      </c>
      <c r="Y33" s="20">
        <v>-172809632</v>
      </c>
      <c r="Z33" s="21">
        <v>-99.63</v>
      </c>
      <c r="AA33" s="22">
        <v>693837000</v>
      </c>
    </row>
    <row r="34" spans="1:27" ht="13.5">
      <c r="A34" s="27" t="s">
        <v>59</v>
      </c>
      <c r="B34" s="28"/>
      <c r="C34" s="29">
        <f aca="true" t="shared" si="3" ref="C34:Y34">SUM(C29:C33)</f>
        <v>11122843000</v>
      </c>
      <c r="D34" s="29">
        <f>SUM(D29:D33)</f>
        <v>11122843000</v>
      </c>
      <c r="E34" s="30">
        <f t="shared" si="3"/>
        <v>10644787055</v>
      </c>
      <c r="F34" s="31">
        <f t="shared" si="3"/>
        <v>10644787055</v>
      </c>
      <c r="G34" s="31">
        <f t="shared" si="3"/>
        <v>13997367</v>
      </c>
      <c r="H34" s="31">
        <f t="shared" si="3"/>
        <v>13394203</v>
      </c>
      <c r="I34" s="31">
        <f t="shared" si="3"/>
        <v>15212997</v>
      </c>
      <c r="J34" s="31">
        <f t="shared" si="3"/>
        <v>15212997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15212997</v>
      </c>
      <c r="X34" s="31">
        <f t="shared" si="3"/>
        <v>2661196764</v>
      </c>
      <c r="Y34" s="31">
        <f t="shared" si="3"/>
        <v>-2645983767</v>
      </c>
      <c r="Z34" s="32">
        <f>+IF(X34&lt;&gt;0,+(Y34/X34)*100,0)</f>
        <v>-99.42834001582305</v>
      </c>
      <c r="AA34" s="33">
        <f>SUM(AA29:AA33)</f>
        <v>10644787055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8170657000</v>
      </c>
      <c r="D37" s="18">
        <v>8170657000</v>
      </c>
      <c r="E37" s="19">
        <v>9447067000</v>
      </c>
      <c r="F37" s="20">
        <v>9447067000</v>
      </c>
      <c r="G37" s="20">
        <v>8431721</v>
      </c>
      <c r="H37" s="20">
        <v>8170655</v>
      </c>
      <c r="I37" s="20">
        <v>7921313</v>
      </c>
      <c r="J37" s="20">
        <v>7921313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7921313</v>
      </c>
      <c r="X37" s="20">
        <v>2361766750</v>
      </c>
      <c r="Y37" s="20">
        <v>-2353845437</v>
      </c>
      <c r="Z37" s="21">
        <v>-99.66</v>
      </c>
      <c r="AA37" s="22">
        <v>9447067000</v>
      </c>
    </row>
    <row r="38" spans="1:27" ht="13.5">
      <c r="A38" s="23" t="s">
        <v>58</v>
      </c>
      <c r="B38" s="17"/>
      <c r="C38" s="18">
        <v>3819916000</v>
      </c>
      <c r="D38" s="18">
        <v>3819916000</v>
      </c>
      <c r="E38" s="19">
        <v>3652198408</v>
      </c>
      <c r="F38" s="20">
        <v>3652198408</v>
      </c>
      <c r="G38" s="20">
        <v>3627429</v>
      </c>
      <c r="H38" s="20">
        <v>3819916</v>
      </c>
      <c r="I38" s="20">
        <v>3819916</v>
      </c>
      <c r="J38" s="20">
        <v>3819916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3819916</v>
      </c>
      <c r="X38" s="20">
        <v>913049602</v>
      </c>
      <c r="Y38" s="20">
        <v>-909229686</v>
      </c>
      <c r="Z38" s="21">
        <v>-99.58</v>
      </c>
      <c r="AA38" s="22">
        <v>3652198408</v>
      </c>
    </row>
    <row r="39" spans="1:27" ht="13.5">
      <c r="A39" s="27" t="s">
        <v>61</v>
      </c>
      <c r="B39" s="35"/>
      <c r="C39" s="29">
        <f aca="true" t="shared" si="4" ref="C39:Y39">SUM(C37:C38)</f>
        <v>11990573000</v>
      </c>
      <c r="D39" s="29">
        <f>SUM(D37:D38)</f>
        <v>11990573000</v>
      </c>
      <c r="E39" s="36">
        <f t="shared" si="4"/>
        <v>13099265408</v>
      </c>
      <c r="F39" s="37">
        <f t="shared" si="4"/>
        <v>13099265408</v>
      </c>
      <c r="G39" s="37">
        <f t="shared" si="4"/>
        <v>12059150</v>
      </c>
      <c r="H39" s="37">
        <f t="shared" si="4"/>
        <v>11990571</v>
      </c>
      <c r="I39" s="37">
        <f t="shared" si="4"/>
        <v>11741229</v>
      </c>
      <c r="J39" s="37">
        <f t="shared" si="4"/>
        <v>11741229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11741229</v>
      </c>
      <c r="X39" s="37">
        <f t="shared" si="4"/>
        <v>3274816352</v>
      </c>
      <c r="Y39" s="37">
        <f t="shared" si="4"/>
        <v>-3263075123</v>
      </c>
      <c r="Z39" s="38">
        <f>+IF(X39&lt;&gt;0,+(Y39/X39)*100,0)</f>
        <v>-99.64146908595869</v>
      </c>
      <c r="AA39" s="39">
        <f>SUM(AA37:AA38)</f>
        <v>13099265408</v>
      </c>
    </row>
    <row r="40" spans="1:27" ht="13.5">
      <c r="A40" s="27" t="s">
        <v>62</v>
      </c>
      <c r="B40" s="28"/>
      <c r="C40" s="29">
        <f aca="true" t="shared" si="5" ref="C40:Y40">+C34+C39</f>
        <v>23113416000</v>
      </c>
      <c r="D40" s="29">
        <f>+D34+D39</f>
        <v>23113416000</v>
      </c>
      <c r="E40" s="30">
        <f t="shared" si="5"/>
        <v>23744052463</v>
      </c>
      <c r="F40" s="31">
        <f t="shared" si="5"/>
        <v>23744052463</v>
      </c>
      <c r="G40" s="31">
        <f t="shared" si="5"/>
        <v>26056517</v>
      </c>
      <c r="H40" s="31">
        <f t="shared" si="5"/>
        <v>25384774</v>
      </c>
      <c r="I40" s="31">
        <f t="shared" si="5"/>
        <v>26954226</v>
      </c>
      <c r="J40" s="31">
        <f t="shared" si="5"/>
        <v>26954226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26954226</v>
      </c>
      <c r="X40" s="31">
        <f t="shared" si="5"/>
        <v>5936013116</v>
      </c>
      <c r="Y40" s="31">
        <f t="shared" si="5"/>
        <v>-5909058890</v>
      </c>
      <c r="Z40" s="32">
        <f>+IF(X40&lt;&gt;0,+(Y40/X40)*100,0)</f>
        <v>-99.5459203766355</v>
      </c>
      <c r="AA40" s="33">
        <f>+AA34+AA39</f>
        <v>23744052463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36844981000</v>
      </c>
      <c r="D42" s="43">
        <f>+D25-D40</f>
        <v>36844981000</v>
      </c>
      <c r="E42" s="44">
        <f t="shared" si="6"/>
        <v>41512004656</v>
      </c>
      <c r="F42" s="45">
        <f t="shared" si="6"/>
        <v>41512004656</v>
      </c>
      <c r="G42" s="45">
        <f t="shared" si="6"/>
        <v>39996726</v>
      </c>
      <c r="H42" s="45">
        <f t="shared" si="6"/>
        <v>36512083</v>
      </c>
      <c r="I42" s="45">
        <f t="shared" si="6"/>
        <v>36857212</v>
      </c>
      <c r="J42" s="45">
        <f t="shared" si="6"/>
        <v>36857212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36857212</v>
      </c>
      <c r="X42" s="45">
        <f t="shared" si="6"/>
        <v>10378001164</v>
      </c>
      <c r="Y42" s="45">
        <f t="shared" si="6"/>
        <v>-10341143952</v>
      </c>
      <c r="Z42" s="46">
        <f>+IF(X42&lt;&gt;0,+(Y42/X42)*100,0)</f>
        <v>-99.6448524969543</v>
      </c>
      <c r="AA42" s="47">
        <f>+AA25-AA40</f>
        <v>41512004656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36721613000</v>
      </c>
      <c r="D45" s="18">
        <v>36721613000</v>
      </c>
      <c r="E45" s="19">
        <v>28967536899</v>
      </c>
      <c r="F45" s="20">
        <v>28967536899</v>
      </c>
      <c r="G45" s="20">
        <v>34371024</v>
      </c>
      <c r="H45" s="20">
        <v>36388715</v>
      </c>
      <c r="I45" s="20">
        <v>36733844</v>
      </c>
      <c r="J45" s="20">
        <v>36733844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36733844</v>
      </c>
      <c r="X45" s="20">
        <v>7241884225</v>
      </c>
      <c r="Y45" s="20">
        <v>-7205150381</v>
      </c>
      <c r="Z45" s="48">
        <v>-99.49</v>
      </c>
      <c r="AA45" s="22">
        <v>28967536899</v>
      </c>
    </row>
    <row r="46" spans="1:27" ht="13.5">
      <c r="A46" s="23" t="s">
        <v>67</v>
      </c>
      <c r="B46" s="17"/>
      <c r="C46" s="18">
        <v>123368000</v>
      </c>
      <c r="D46" s="18">
        <v>123368000</v>
      </c>
      <c r="E46" s="19">
        <v>12544467757</v>
      </c>
      <c r="F46" s="20">
        <v>12544467757</v>
      </c>
      <c r="G46" s="20">
        <v>5625702</v>
      </c>
      <c r="H46" s="20">
        <v>123368</v>
      </c>
      <c r="I46" s="20">
        <v>123368</v>
      </c>
      <c r="J46" s="20">
        <v>123368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123368</v>
      </c>
      <c r="X46" s="20">
        <v>3136116939</v>
      </c>
      <c r="Y46" s="20">
        <v>-3135993571</v>
      </c>
      <c r="Z46" s="48">
        <v>-100</v>
      </c>
      <c r="AA46" s="22">
        <v>12544467757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36844981000</v>
      </c>
      <c r="D48" s="51">
        <f>SUM(D45:D47)</f>
        <v>36844981000</v>
      </c>
      <c r="E48" s="52">
        <f t="shared" si="7"/>
        <v>41512004656</v>
      </c>
      <c r="F48" s="53">
        <f t="shared" si="7"/>
        <v>41512004656</v>
      </c>
      <c r="G48" s="53">
        <f t="shared" si="7"/>
        <v>39996726</v>
      </c>
      <c r="H48" s="53">
        <f t="shared" si="7"/>
        <v>36512083</v>
      </c>
      <c r="I48" s="53">
        <f t="shared" si="7"/>
        <v>36857212</v>
      </c>
      <c r="J48" s="53">
        <f t="shared" si="7"/>
        <v>36857212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36857212</v>
      </c>
      <c r="X48" s="53">
        <f t="shared" si="7"/>
        <v>10378001164</v>
      </c>
      <c r="Y48" s="53">
        <f t="shared" si="7"/>
        <v>-10341143952</v>
      </c>
      <c r="Z48" s="54">
        <f>+IF(X48&lt;&gt;0,+(Y48/X48)*100,0)</f>
        <v>-99.6448524969543</v>
      </c>
      <c r="AA48" s="55">
        <f>SUM(AA45:AA47)</f>
        <v>41512004656</v>
      </c>
    </row>
    <row r="49" spans="1:27" ht="13.5">
      <c r="A49" s="56" t="s">
        <v>124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125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126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127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1303476</v>
      </c>
      <c r="D6" s="18">
        <v>1303476</v>
      </c>
      <c r="E6" s="19">
        <v>1758168</v>
      </c>
      <c r="F6" s="20">
        <v>1758168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439542</v>
      </c>
      <c r="Y6" s="20">
        <v>-439542</v>
      </c>
      <c r="Z6" s="21">
        <v>-100</v>
      </c>
      <c r="AA6" s="22">
        <v>1758168</v>
      </c>
    </row>
    <row r="7" spans="1:27" ht="13.5">
      <c r="A7" s="23" t="s">
        <v>34</v>
      </c>
      <c r="B7" s="17"/>
      <c r="C7" s="18">
        <v>67041335</v>
      </c>
      <c r="D7" s="18">
        <v>67041335</v>
      </c>
      <c r="E7" s="19">
        <v>40877479</v>
      </c>
      <c r="F7" s="20">
        <v>40877479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10219370</v>
      </c>
      <c r="Y7" s="20">
        <v>-10219370</v>
      </c>
      <c r="Z7" s="21">
        <v>-100</v>
      </c>
      <c r="AA7" s="22">
        <v>40877479</v>
      </c>
    </row>
    <row r="8" spans="1:27" ht="13.5">
      <c r="A8" s="23" t="s">
        <v>35</v>
      </c>
      <c r="B8" s="17"/>
      <c r="C8" s="18">
        <v>4940546</v>
      </c>
      <c r="D8" s="18">
        <v>4940546</v>
      </c>
      <c r="E8" s="19">
        <v>5131104</v>
      </c>
      <c r="F8" s="20">
        <v>5131104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1282776</v>
      </c>
      <c r="Y8" s="20">
        <v>-1282776</v>
      </c>
      <c r="Z8" s="21">
        <v>-100</v>
      </c>
      <c r="AA8" s="22">
        <v>5131104</v>
      </c>
    </row>
    <row r="9" spans="1:27" ht="13.5">
      <c r="A9" s="23" t="s">
        <v>36</v>
      </c>
      <c r="B9" s="17"/>
      <c r="C9" s="18">
        <v>13218355</v>
      </c>
      <c r="D9" s="18">
        <v>13218355</v>
      </c>
      <c r="E9" s="19">
        <v>9807865</v>
      </c>
      <c r="F9" s="20">
        <v>9807865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2451966</v>
      </c>
      <c r="Y9" s="20">
        <v>-2451966</v>
      </c>
      <c r="Z9" s="21">
        <v>-100</v>
      </c>
      <c r="AA9" s="22">
        <v>9807865</v>
      </c>
    </row>
    <row r="10" spans="1:27" ht="13.5">
      <c r="A10" s="23" t="s">
        <v>37</v>
      </c>
      <c r="B10" s="17"/>
      <c r="C10" s="18">
        <v>5786</v>
      </c>
      <c r="D10" s="18">
        <v>5786</v>
      </c>
      <c r="E10" s="19">
        <v>80750</v>
      </c>
      <c r="F10" s="20">
        <v>80750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20188</v>
      </c>
      <c r="Y10" s="24">
        <v>-20188</v>
      </c>
      <c r="Z10" s="25">
        <v>-100</v>
      </c>
      <c r="AA10" s="26">
        <v>80750</v>
      </c>
    </row>
    <row r="11" spans="1:27" ht="13.5">
      <c r="A11" s="23" t="s">
        <v>38</v>
      </c>
      <c r="B11" s="17"/>
      <c r="C11" s="18">
        <v>3507395</v>
      </c>
      <c r="D11" s="18">
        <v>3507395</v>
      </c>
      <c r="E11" s="19">
        <v>4329499</v>
      </c>
      <c r="F11" s="20">
        <v>4329499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1082375</v>
      </c>
      <c r="Y11" s="20">
        <v>-1082375</v>
      </c>
      <c r="Z11" s="21">
        <v>-100</v>
      </c>
      <c r="AA11" s="22">
        <v>4329499</v>
      </c>
    </row>
    <row r="12" spans="1:27" ht="13.5">
      <c r="A12" s="27" t="s">
        <v>39</v>
      </c>
      <c r="B12" s="28"/>
      <c r="C12" s="29">
        <f aca="true" t="shared" si="0" ref="C12:Y12">SUM(C6:C11)</f>
        <v>90016893</v>
      </c>
      <c r="D12" s="29">
        <f>SUM(D6:D11)</f>
        <v>90016893</v>
      </c>
      <c r="E12" s="30">
        <f t="shared" si="0"/>
        <v>61984865</v>
      </c>
      <c r="F12" s="31">
        <f t="shared" si="0"/>
        <v>61984865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15496217</v>
      </c>
      <c r="Y12" s="31">
        <f t="shared" si="0"/>
        <v>-15496217</v>
      </c>
      <c r="Z12" s="32">
        <f>+IF(X12&lt;&gt;0,+(Y12/X12)*100,0)</f>
        <v>-100</v>
      </c>
      <c r="AA12" s="33">
        <f>SUM(AA6:AA11)</f>
        <v>61984865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>
        <v>424800</v>
      </c>
      <c r="F15" s="20">
        <v>424800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106200</v>
      </c>
      <c r="Y15" s="20">
        <v>-106200</v>
      </c>
      <c r="Z15" s="21">
        <v>-100</v>
      </c>
      <c r="AA15" s="22">
        <v>424800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24078000</v>
      </c>
      <c r="D17" s="18">
        <v>24078000</v>
      </c>
      <c r="E17" s="19">
        <v>21064034</v>
      </c>
      <c r="F17" s="20">
        <v>21064034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5266009</v>
      </c>
      <c r="Y17" s="20">
        <v>-5266009</v>
      </c>
      <c r="Z17" s="21">
        <v>-100</v>
      </c>
      <c r="AA17" s="22">
        <v>21064034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269836049</v>
      </c>
      <c r="D19" s="18">
        <v>269836049</v>
      </c>
      <c r="E19" s="19">
        <v>268000000</v>
      </c>
      <c r="F19" s="20">
        <v>268000000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67000000</v>
      </c>
      <c r="Y19" s="20">
        <v>-67000000</v>
      </c>
      <c r="Z19" s="21">
        <v>-100</v>
      </c>
      <c r="AA19" s="22">
        <v>268000000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31477</v>
      </c>
      <c r="D22" s="18">
        <v>31477</v>
      </c>
      <c r="E22" s="19">
        <v>108000</v>
      </c>
      <c r="F22" s="20">
        <v>108000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27000</v>
      </c>
      <c r="Y22" s="20">
        <v>-27000</v>
      </c>
      <c r="Z22" s="21">
        <v>-100</v>
      </c>
      <c r="AA22" s="22">
        <v>108000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293945526</v>
      </c>
      <c r="D24" s="29">
        <f>SUM(D15:D23)</f>
        <v>293945526</v>
      </c>
      <c r="E24" s="36">
        <f t="shared" si="1"/>
        <v>289596834</v>
      </c>
      <c r="F24" s="37">
        <f t="shared" si="1"/>
        <v>289596834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72399209</v>
      </c>
      <c r="Y24" s="37">
        <f t="shared" si="1"/>
        <v>-72399209</v>
      </c>
      <c r="Z24" s="38">
        <f>+IF(X24&lt;&gt;0,+(Y24/X24)*100,0)</f>
        <v>-100</v>
      </c>
      <c r="AA24" s="39">
        <f>SUM(AA15:AA23)</f>
        <v>289596834</v>
      </c>
    </row>
    <row r="25" spans="1:27" ht="13.5">
      <c r="A25" s="27" t="s">
        <v>51</v>
      </c>
      <c r="B25" s="28"/>
      <c r="C25" s="29">
        <f aca="true" t="shared" si="2" ref="C25:Y25">+C12+C24</f>
        <v>383962419</v>
      </c>
      <c r="D25" s="29">
        <f>+D12+D24</f>
        <v>383962419</v>
      </c>
      <c r="E25" s="30">
        <f t="shared" si="2"/>
        <v>351581699</v>
      </c>
      <c r="F25" s="31">
        <f t="shared" si="2"/>
        <v>351581699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87895426</v>
      </c>
      <c r="Y25" s="31">
        <f t="shared" si="2"/>
        <v>-87895426</v>
      </c>
      <c r="Z25" s="32">
        <f>+IF(X25&lt;&gt;0,+(Y25/X25)*100,0)</f>
        <v>-100</v>
      </c>
      <c r="AA25" s="33">
        <f>+AA12+AA24</f>
        <v>351581699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2561088</v>
      </c>
      <c r="D30" s="18">
        <v>2561088</v>
      </c>
      <c r="E30" s="19">
        <v>2875809</v>
      </c>
      <c r="F30" s="20">
        <v>2875809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718952</v>
      </c>
      <c r="Y30" s="20">
        <v>-718952</v>
      </c>
      <c r="Z30" s="21">
        <v>-100</v>
      </c>
      <c r="AA30" s="22">
        <v>2875809</v>
      </c>
    </row>
    <row r="31" spans="1:27" ht="13.5">
      <c r="A31" s="23" t="s">
        <v>56</v>
      </c>
      <c r="B31" s="17"/>
      <c r="C31" s="18">
        <v>4186021</v>
      </c>
      <c r="D31" s="18">
        <v>4186021</v>
      </c>
      <c r="E31" s="19">
        <v>4588000</v>
      </c>
      <c r="F31" s="20">
        <v>4588000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1147000</v>
      </c>
      <c r="Y31" s="20">
        <v>-1147000</v>
      </c>
      <c r="Z31" s="21">
        <v>-100</v>
      </c>
      <c r="AA31" s="22">
        <v>4588000</v>
      </c>
    </row>
    <row r="32" spans="1:27" ht="13.5">
      <c r="A32" s="23" t="s">
        <v>57</v>
      </c>
      <c r="B32" s="17"/>
      <c r="C32" s="18">
        <v>42196092</v>
      </c>
      <c r="D32" s="18">
        <v>42196092</v>
      </c>
      <c r="E32" s="19">
        <v>42101061</v>
      </c>
      <c r="F32" s="20">
        <v>42101061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10525265</v>
      </c>
      <c r="Y32" s="20">
        <v>-10525265</v>
      </c>
      <c r="Z32" s="21">
        <v>-100</v>
      </c>
      <c r="AA32" s="22">
        <v>42101061</v>
      </c>
    </row>
    <row r="33" spans="1:27" ht="13.5">
      <c r="A33" s="23" t="s">
        <v>58</v>
      </c>
      <c r="B33" s="17"/>
      <c r="C33" s="18">
        <v>2476056</v>
      </c>
      <c r="D33" s="18">
        <v>2476056</v>
      </c>
      <c r="E33" s="19">
        <v>4970435</v>
      </c>
      <c r="F33" s="20">
        <v>4970435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1242609</v>
      </c>
      <c r="Y33" s="20">
        <v>-1242609</v>
      </c>
      <c r="Z33" s="21">
        <v>-100</v>
      </c>
      <c r="AA33" s="22">
        <v>4970435</v>
      </c>
    </row>
    <row r="34" spans="1:27" ht="13.5">
      <c r="A34" s="27" t="s">
        <v>59</v>
      </c>
      <c r="B34" s="28"/>
      <c r="C34" s="29">
        <f aca="true" t="shared" si="3" ref="C34:Y34">SUM(C29:C33)</f>
        <v>51419257</v>
      </c>
      <c r="D34" s="29">
        <f>SUM(D29:D33)</f>
        <v>51419257</v>
      </c>
      <c r="E34" s="30">
        <f t="shared" si="3"/>
        <v>54535305</v>
      </c>
      <c r="F34" s="31">
        <f t="shared" si="3"/>
        <v>54535305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13633826</v>
      </c>
      <c r="Y34" s="31">
        <f t="shared" si="3"/>
        <v>-13633826</v>
      </c>
      <c r="Z34" s="32">
        <f>+IF(X34&lt;&gt;0,+(Y34/X34)*100,0)</f>
        <v>-100</v>
      </c>
      <c r="AA34" s="33">
        <f>SUM(AA29:AA33)</f>
        <v>54535305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2758878</v>
      </c>
      <c r="D37" s="18">
        <v>2758878</v>
      </c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62962133</v>
      </c>
      <c r="D38" s="18">
        <v>62962133</v>
      </c>
      <c r="E38" s="19">
        <v>60961241</v>
      </c>
      <c r="F38" s="20">
        <v>60961241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15240310</v>
      </c>
      <c r="Y38" s="20">
        <v>-15240310</v>
      </c>
      <c r="Z38" s="21">
        <v>-100</v>
      </c>
      <c r="AA38" s="22">
        <v>60961241</v>
      </c>
    </row>
    <row r="39" spans="1:27" ht="13.5">
      <c r="A39" s="27" t="s">
        <v>61</v>
      </c>
      <c r="B39" s="35"/>
      <c r="C39" s="29">
        <f aca="true" t="shared" si="4" ref="C39:Y39">SUM(C37:C38)</f>
        <v>65721011</v>
      </c>
      <c r="D39" s="29">
        <f>SUM(D37:D38)</f>
        <v>65721011</v>
      </c>
      <c r="E39" s="36">
        <f t="shared" si="4"/>
        <v>60961241</v>
      </c>
      <c r="F39" s="37">
        <f t="shared" si="4"/>
        <v>60961241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15240310</v>
      </c>
      <c r="Y39" s="37">
        <f t="shared" si="4"/>
        <v>-15240310</v>
      </c>
      <c r="Z39" s="38">
        <f>+IF(X39&lt;&gt;0,+(Y39/X39)*100,0)</f>
        <v>-100</v>
      </c>
      <c r="AA39" s="39">
        <f>SUM(AA37:AA38)</f>
        <v>60961241</v>
      </c>
    </row>
    <row r="40" spans="1:27" ht="13.5">
      <c r="A40" s="27" t="s">
        <v>62</v>
      </c>
      <c r="B40" s="28"/>
      <c r="C40" s="29">
        <f aca="true" t="shared" si="5" ref="C40:Y40">+C34+C39</f>
        <v>117140268</v>
      </c>
      <c r="D40" s="29">
        <f>+D34+D39</f>
        <v>117140268</v>
      </c>
      <c r="E40" s="30">
        <f t="shared" si="5"/>
        <v>115496546</v>
      </c>
      <c r="F40" s="31">
        <f t="shared" si="5"/>
        <v>115496546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28874136</v>
      </c>
      <c r="Y40" s="31">
        <f t="shared" si="5"/>
        <v>-28874136</v>
      </c>
      <c r="Z40" s="32">
        <f>+IF(X40&lt;&gt;0,+(Y40/X40)*100,0)</f>
        <v>-100</v>
      </c>
      <c r="AA40" s="33">
        <f>+AA34+AA39</f>
        <v>115496546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266822151</v>
      </c>
      <c r="D42" s="43">
        <f>+D25-D40</f>
        <v>266822151</v>
      </c>
      <c r="E42" s="44">
        <f t="shared" si="6"/>
        <v>236085153</v>
      </c>
      <c r="F42" s="45">
        <f t="shared" si="6"/>
        <v>236085153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59021290</v>
      </c>
      <c r="Y42" s="45">
        <f t="shared" si="6"/>
        <v>-59021290</v>
      </c>
      <c r="Z42" s="46">
        <f>+IF(X42&lt;&gt;0,+(Y42/X42)*100,0)</f>
        <v>-100</v>
      </c>
      <c r="AA42" s="47">
        <f>+AA25-AA40</f>
        <v>236085153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261630710</v>
      </c>
      <c r="D45" s="18">
        <v>261630710</v>
      </c>
      <c r="E45" s="19">
        <v>230150153</v>
      </c>
      <c r="F45" s="20">
        <v>230150153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57537538</v>
      </c>
      <c r="Y45" s="20">
        <v>-57537538</v>
      </c>
      <c r="Z45" s="48">
        <v>-100</v>
      </c>
      <c r="AA45" s="22">
        <v>230150153</v>
      </c>
    </row>
    <row r="46" spans="1:27" ht="13.5">
      <c r="A46" s="23" t="s">
        <v>67</v>
      </c>
      <c r="B46" s="17"/>
      <c r="C46" s="18">
        <v>5191441</v>
      </c>
      <c r="D46" s="18">
        <v>5191441</v>
      </c>
      <c r="E46" s="19">
        <v>5935000</v>
      </c>
      <c r="F46" s="20">
        <v>5935000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1483750</v>
      </c>
      <c r="Y46" s="20">
        <v>-1483750</v>
      </c>
      <c r="Z46" s="48">
        <v>-100</v>
      </c>
      <c r="AA46" s="22">
        <v>5935000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266822151</v>
      </c>
      <c r="D48" s="51">
        <f>SUM(D45:D47)</f>
        <v>266822151</v>
      </c>
      <c r="E48" s="52">
        <f t="shared" si="7"/>
        <v>236085153</v>
      </c>
      <c r="F48" s="53">
        <f t="shared" si="7"/>
        <v>236085153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59021288</v>
      </c>
      <c r="Y48" s="53">
        <f t="shared" si="7"/>
        <v>-59021288</v>
      </c>
      <c r="Z48" s="54">
        <f>+IF(X48&lt;&gt;0,+(Y48/X48)*100,0)</f>
        <v>-100</v>
      </c>
      <c r="AA48" s="55">
        <f>SUM(AA45:AA47)</f>
        <v>236085153</v>
      </c>
    </row>
    <row r="49" spans="1:27" ht="13.5">
      <c r="A49" s="56" t="s">
        <v>124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125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126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127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257091</v>
      </c>
      <c r="D6" s="18">
        <v>257091</v>
      </c>
      <c r="E6" s="19">
        <v>128800322</v>
      </c>
      <c r="F6" s="20">
        <v>128800322</v>
      </c>
      <c r="G6" s="20">
        <v>81566479</v>
      </c>
      <c r="H6" s="20">
        <v>-18484234</v>
      </c>
      <c r="I6" s="20">
        <v>-30948882</v>
      </c>
      <c r="J6" s="20">
        <v>-30948882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-30948882</v>
      </c>
      <c r="X6" s="20">
        <v>32200081</v>
      </c>
      <c r="Y6" s="20">
        <v>-63148963</v>
      </c>
      <c r="Z6" s="21">
        <v>-196.11</v>
      </c>
      <c r="AA6" s="22">
        <v>128800322</v>
      </c>
    </row>
    <row r="7" spans="1:27" ht="13.5">
      <c r="A7" s="23" t="s">
        <v>34</v>
      </c>
      <c r="B7" s="17"/>
      <c r="C7" s="18">
        <v>118512071</v>
      </c>
      <c r="D7" s="18">
        <v>118512071</v>
      </c>
      <c r="E7" s="19">
        <v>160621180</v>
      </c>
      <c r="F7" s="20">
        <v>160621180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40155295</v>
      </c>
      <c r="Y7" s="20">
        <v>-40155295</v>
      </c>
      <c r="Z7" s="21">
        <v>-100</v>
      </c>
      <c r="AA7" s="22">
        <v>160621180</v>
      </c>
    </row>
    <row r="8" spans="1:27" ht="13.5">
      <c r="A8" s="23" t="s">
        <v>35</v>
      </c>
      <c r="B8" s="17"/>
      <c r="C8" s="18">
        <v>11231143</v>
      </c>
      <c r="D8" s="18">
        <v>11231143</v>
      </c>
      <c r="E8" s="19">
        <v>27449667</v>
      </c>
      <c r="F8" s="20">
        <v>27449667</v>
      </c>
      <c r="G8" s="20">
        <v>21320307</v>
      </c>
      <c r="H8" s="20">
        <v>-8476720</v>
      </c>
      <c r="I8" s="20">
        <v>-9966962</v>
      </c>
      <c r="J8" s="20">
        <v>-9966962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-9966962</v>
      </c>
      <c r="X8" s="20">
        <v>6862417</v>
      </c>
      <c r="Y8" s="20">
        <v>-16829379</v>
      </c>
      <c r="Z8" s="21">
        <v>-245.24</v>
      </c>
      <c r="AA8" s="22">
        <v>27449667</v>
      </c>
    </row>
    <row r="9" spans="1:27" ht="13.5">
      <c r="A9" s="23" t="s">
        <v>36</v>
      </c>
      <c r="B9" s="17"/>
      <c r="C9" s="18">
        <v>19611576</v>
      </c>
      <c r="D9" s="18">
        <v>19611576</v>
      </c>
      <c r="E9" s="19"/>
      <c r="F9" s="20"/>
      <c r="G9" s="20">
        <v>474955</v>
      </c>
      <c r="H9" s="20">
        <v>2975610</v>
      </c>
      <c r="I9" s="20">
        <v>4361035</v>
      </c>
      <c r="J9" s="20">
        <v>4361035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4361035</v>
      </c>
      <c r="X9" s="20"/>
      <c r="Y9" s="20">
        <v>4361035</v>
      </c>
      <c r="Z9" s="21"/>
      <c r="AA9" s="22"/>
    </row>
    <row r="10" spans="1:27" ht="13.5">
      <c r="A10" s="23" t="s">
        <v>37</v>
      </c>
      <c r="B10" s="17"/>
      <c r="C10" s="18">
        <v>11945446</v>
      </c>
      <c r="D10" s="18">
        <v>11945446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1114778</v>
      </c>
      <c r="D11" s="18">
        <v>1114778</v>
      </c>
      <c r="E11" s="19">
        <v>3685383</v>
      </c>
      <c r="F11" s="20">
        <v>3685383</v>
      </c>
      <c r="G11" s="20">
        <v>-4649</v>
      </c>
      <c r="H11" s="20">
        <v>-41688</v>
      </c>
      <c r="I11" s="20">
        <v>-38721</v>
      </c>
      <c r="J11" s="20">
        <v>-38721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-38721</v>
      </c>
      <c r="X11" s="20">
        <v>921346</v>
      </c>
      <c r="Y11" s="20">
        <v>-960067</v>
      </c>
      <c r="Z11" s="21">
        <v>-104.2</v>
      </c>
      <c r="AA11" s="22">
        <v>3685383</v>
      </c>
    </row>
    <row r="12" spans="1:27" ht="13.5">
      <c r="A12" s="27" t="s">
        <v>39</v>
      </c>
      <c r="B12" s="28"/>
      <c r="C12" s="29">
        <f aca="true" t="shared" si="0" ref="C12:Y12">SUM(C6:C11)</f>
        <v>162672105</v>
      </c>
      <c r="D12" s="29">
        <f>SUM(D6:D11)</f>
        <v>162672105</v>
      </c>
      <c r="E12" s="30">
        <f t="shared" si="0"/>
        <v>320556552</v>
      </c>
      <c r="F12" s="31">
        <f t="shared" si="0"/>
        <v>320556552</v>
      </c>
      <c r="G12" s="31">
        <f t="shared" si="0"/>
        <v>103357092</v>
      </c>
      <c r="H12" s="31">
        <f t="shared" si="0"/>
        <v>-24027032</v>
      </c>
      <c r="I12" s="31">
        <f t="shared" si="0"/>
        <v>-36593530</v>
      </c>
      <c r="J12" s="31">
        <f t="shared" si="0"/>
        <v>-36593530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-36593530</v>
      </c>
      <c r="X12" s="31">
        <f t="shared" si="0"/>
        <v>80139139</v>
      </c>
      <c r="Y12" s="31">
        <f t="shared" si="0"/>
        <v>-116732669</v>
      </c>
      <c r="Z12" s="32">
        <f>+IF(X12&lt;&gt;0,+(Y12/X12)*100,0)</f>
        <v>-145.66249457708798</v>
      </c>
      <c r="AA12" s="33">
        <f>SUM(AA6:AA11)</f>
        <v>320556552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953000</v>
      </c>
      <c r="D17" s="18">
        <v>953000</v>
      </c>
      <c r="E17" s="19">
        <v>1021840</v>
      </c>
      <c r="F17" s="20">
        <v>1021840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255460</v>
      </c>
      <c r="Y17" s="20">
        <v>-255460</v>
      </c>
      <c r="Z17" s="21">
        <v>-100</v>
      </c>
      <c r="AA17" s="22">
        <v>1021840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293887738</v>
      </c>
      <c r="D19" s="18">
        <v>293887738</v>
      </c>
      <c r="E19" s="19">
        <v>312884367</v>
      </c>
      <c r="F19" s="20">
        <v>312884367</v>
      </c>
      <c r="G19" s="20"/>
      <c r="H19" s="20">
        <v>11701172</v>
      </c>
      <c r="I19" s="20">
        <v>17192192</v>
      </c>
      <c r="J19" s="20">
        <v>17192192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17192192</v>
      </c>
      <c r="X19" s="20">
        <v>78221092</v>
      </c>
      <c r="Y19" s="20">
        <v>-61028900</v>
      </c>
      <c r="Z19" s="21">
        <v>-78.02</v>
      </c>
      <c r="AA19" s="22">
        <v>312884367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306757</v>
      </c>
      <c r="D22" s="18">
        <v>306757</v>
      </c>
      <c r="E22" s="19">
        <v>460195</v>
      </c>
      <c r="F22" s="20">
        <v>460195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115049</v>
      </c>
      <c r="Y22" s="20">
        <v>-115049</v>
      </c>
      <c r="Z22" s="21">
        <v>-100</v>
      </c>
      <c r="AA22" s="22">
        <v>460195</v>
      </c>
    </row>
    <row r="23" spans="1:27" ht="13.5">
      <c r="A23" s="23" t="s">
        <v>49</v>
      </c>
      <c r="B23" s="17"/>
      <c r="C23" s="18">
        <v>78888</v>
      </c>
      <c r="D23" s="18">
        <v>78888</v>
      </c>
      <c r="E23" s="19">
        <v>78888</v>
      </c>
      <c r="F23" s="20">
        <v>78888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19722</v>
      </c>
      <c r="Y23" s="24">
        <v>-19722</v>
      </c>
      <c r="Z23" s="25">
        <v>-100</v>
      </c>
      <c r="AA23" s="26">
        <v>78888</v>
      </c>
    </row>
    <row r="24" spans="1:27" ht="13.5">
      <c r="A24" s="27" t="s">
        <v>50</v>
      </c>
      <c r="B24" s="35"/>
      <c r="C24" s="29">
        <f aca="true" t="shared" si="1" ref="C24:Y24">SUM(C15:C23)</f>
        <v>295226383</v>
      </c>
      <c r="D24" s="29">
        <f>SUM(D15:D23)</f>
        <v>295226383</v>
      </c>
      <c r="E24" s="36">
        <f t="shared" si="1"/>
        <v>314445290</v>
      </c>
      <c r="F24" s="37">
        <f t="shared" si="1"/>
        <v>314445290</v>
      </c>
      <c r="G24" s="37">
        <f t="shared" si="1"/>
        <v>0</v>
      </c>
      <c r="H24" s="37">
        <f t="shared" si="1"/>
        <v>11701172</v>
      </c>
      <c r="I24" s="37">
        <f t="shared" si="1"/>
        <v>17192192</v>
      </c>
      <c r="J24" s="37">
        <f t="shared" si="1"/>
        <v>17192192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17192192</v>
      </c>
      <c r="X24" s="37">
        <f t="shared" si="1"/>
        <v>78611323</v>
      </c>
      <c r="Y24" s="37">
        <f t="shared" si="1"/>
        <v>-61419131</v>
      </c>
      <c r="Z24" s="38">
        <f>+IF(X24&lt;&gt;0,+(Y24/X24)*100,0)</f>
        <v>-78.13013272909807</v>
      </c>
      <c r="AA24" s="39">
        <f>SUM(AA15:AA23)</f>
        <v>314445290</v>
      </c>
    </row>
    <row r="25" spans="1:27" ht="13.5">
      <c r="A25" s="27" t="s">
        <v>51</v>
      </c>
      <c r="B25" s="28"/>
      <c r="C25" s="29">
        <f aca="true" t="shared" si="2" ref="C25:Y25">+C12+C24</f>
        <v>457898488</v>
      </c>
      <c r="D25" s="29">
        <f>+D12+D24</f>
        <v>457898488</v>
      </c>
      <c r="E25" s="30">
        <f t="shared" si="2"/>
        <v>635001842</v>
      </c>
      <c r="F25" s="31">
        <f t="shared" si="2"/>
        <v>635001842</v>
      </c>
      <c r="G25" s="31">
        <f t="shared" si="2"/>
        <v>103357092</v>
      </c>
      <c r="H25" s="31">
        <f t="shared" si="2"/>
        <v>-12325860</v>
      </c>
      <c r="I25" s="31">
        <f t="shared" si="2"/>
        <v>-19401338</v>
      </c>
      <c r="J25" s="31">
        <f t="shared" si="2"/>
        <v>-19401338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-19401338</v>
      </c>
      <c r="X25" s="31">
        <f t="shared" si="2"/>
        <v>158750462</v>
      </c>
      <c r="Y25" s="31">
        <f t="shared" si="2"/>
        <v>-178151800</v>
      </c>
      <c r="Z25" s="32">
        <f>+IF(X25&lt;&gt;0,+(Y25/X25)*100,0)</f>
        <v>-112.22127970877969</v>
      </c>
      <c r="AA25" s="33">
        <f>+AA12+AA24</f>
        <v>635001842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17684</v>
      </c>
      <c r="D29" s="18">
        <v>17684</v>
      </c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125643</v>
      </c>
      <c r="D30" s="18">
        <v>125643</v>
      </c>
      <c r="E30" s="19">
        <v>122570</v>
      </c>
      <c r="F30" s="20">
        <v>122570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30643</v>
      </c>
      <c r="Y30" s="20">
        <v>-30643</v>
      </c>
      <c r="Z30" s="21">
        <v>-100</v>
      </c>
      <c r="AA30" s="22">
        <v>122570</v>
      </c>
    </row>
    <row r="31" spans="1:27" ht="13.5">
      <c r="A31" s="23" t="s">
        <v>56</v>
      </c>
      <c r="B31" s="17"/>
      <c r="C31" s="18">
        <v>514687</v>
      </c>
      <c r="D31" s="18">
        <v>514687</v>
      </c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12488334</v>
      </c>
      <c r="D32" s="18">
        <v>12488334</v>
      </c>
      <c r="E32" s="19"/>
      <c r="F32" s="20"/>
      <c r="G32" s="20">
        <v>29863137</v>
      </c>
      <c r="H32" s="20">
        <v>-4372449</v>
      </c>
      <c r="I32" s="20">
        <v>-17614581</v>
      </c>
      <c r="J32" s="20">
        <v>-17614581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-17614581</v>
      </c>
      <c r="X32" s="20"/>
      <c r="Y32" s="20">
        <v>-17614581</v>
      </c>
      <c r="Z32" s="21"/>
      <c r="AA32" s="22"/>
    </row>
    <row r="33" spans="1:27" ht="13.5">
      <c r="A33" s="23" t="s">
        <v>58</v>
      </c>
      <c r="B33" s="17"/>
      <c r="C33" s="18">
        <v>4254898</v>
      </c>
      <c r="D33" s="18">
        <v>4254898</v>
      </c>
      <c r="E33" s="19">
        <v>2603298</v>
      </c>
      <c r="F33" s="20">
        <v>2603298</v>
      </c>
      <c r="G33" s="20">
        <v>7146216</v>
      </c>
      <c r="H33" s="20">
        <v>959080</v>
      </c>
      <c r="I33" s="20">
        <v>1114511</v>
      </c>
      <c r="J33" s="20">
        <v>1114511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1114511</v>
      </c>
      <c r="X33" s="20">
        <v>650825</v>
      </c>
      <c r="Y33" s="20">
        <v>463686</v>
      </c>
      <c r="Z33" s="21">
        <v>71.25</v>
      </c>
      <c r="AA33" s="22">
        <v>2603298</v>
      </c>
    </row>
    <row r="34" spans="1:27" ht="13.5">
      <c r="A34" s="27" t="s">
        <v>59</v>
      </c>
      <c r="B34" s="28"/>
      <c r="C34" s="29">
        <f aca="true" t="shared" si="3" ref="C34:Y34">SUM(C29:C33)</f>
        <v>17401246</v>
      </c>
      <c r="D34" s="29">
        <f>SUM(D29:D33)</f>
        <v>17401246</v>
      </c>
      <c r="E34" s="30">
        <f t="shared" si="3"/>
        <v>2725868</v>
      </c>
      <c r="F34" s="31">
        <f t="shared" si="3"/>
        <v>2725868</v>
      </c>
      <c r="G34" s="31">
        <f t="shared" si="3"/>
        <v>37009353</v>
      </c>
      <c r="H34" s="31">
        <f t="shared" si="3"/>
        <v>-3413369</v>
      </c>
      <c r="I34" s="31">
        <f t="shared" si="3"/>
        <v>-16500070</v>
      </c>
      <c r="J34" s="31">
        <f t="shared" si="3"/>
        <v>-16500070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-16500070</v>
      </c>
      <c r="X34" s="31">
        <f t="shared" si="3"/>
        <v>681468</v>
      </c>
      <c r="Y34" s="31">
        <f t="shared" si="3"/>
        <v>-17181538</v>
      </c>
      <c r="Z34" s="32">
        <f>+IF(X34&lt;&gt;0,+(Y34/X34)*100,0)</f>
        <v>-2521.2538226299694</v>
      </c>
      <c r="AA34" s="33">
        <f>SUM(AA29:AA33)</f>
        <v>2725868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1384397</v>
      </c>
      <c r="D38" s="18">
        <v>1384397</v>
      </c>
      <c r="E38" s="19">
        <v>1231991</v>
      </c>
      <c r="F38" s="20">
        <v>1231991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307998</v>
      </c>
      <c r="Y38" s="20">
        <v>-307998</v>
      </c>
      <c r="Z38" s="21">
        <v>-100</v>
      </c>
      <c r="AA38" s="22">
        <v>1231991</v>
      </c>
    </row>
    <row r="39" spans="1:27" ht="13.5">
      <c r="A39" s="27" t="s">
        <v>61</v>
      </c>
      <c r="B39" s="35"/>
      <c r="C39" s="29">
        <f aca="true" t="shared" si="4" ref="C39:Y39">SUM(C37:C38)</f>
        <v>1384397</v>
      </c>
      <c r="D39" s="29">
        <f>SUM(D37:D38)</f>
        <v>1384397</v>
      </c>
      <c r="E39" s="36">
        <f t="shared" si="4"/>
        <v>1231991</v>
      </c>
      <c r="F39" s="37">
        <f t="shared" si="4"/>
        <v>1231991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307998</v>
      </c>
      <c r="Y39" s="37">
        <f t="shared" si="4"/>
        <v>-307998</v>
      </c>
      <c r="Z39" s="38">
        <f>+IF(X39&lt;&gt;0,+(Y39/X39)*100,0)</f>
        <v>-100</v>
      </c>
      <c r="AA39" s="39">
        <f>SUM(AA37:AA38)</f>
        <v>1231991</v>
      </c>
    </row>
    <row r="40" spans="1:27" ht="13.5">
      <c r="A40" s="27" t="s">
        <v>62</v>
      </c>
      <c r="B40" s="28"/>
      <c r="C40" s="29">
        <f aca="true" t="shared" si="5" ref="C40:Y40">+C34+C39</f>
        <v>18785643</v>
      </c>
      <c r="D40" s="29">
        <f>+D34+D39</f>
        <v>18785643</v>
      </c>
      <c r="E40" s="30">
        <f t="shared" si="5"/>
        <v>3957859</v>
      </c>
      <c r="F40" s="31">
        <f t="shared" si="5"/>
        <v>3957859</v>
      </c>
      <c r="G40" s="31">
        <f t="shared" si="5"/>
        <v>37009353</v>
      </c>
      <c r="H40" s="31">
        <f t="shared" si="5"/>
        <v>-3413369</v>
      </c>
      <c r="I40" s="31">
        <f t="shared" si="5"/>
        <v>-16500070</v>
      </c>
      <c r="J40" s="31">
        <f t="shared" si="5"/>
        <v>-16500070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-16500070</v>
      </c>
      <c r="X40" s="31">
        <f t="shared" si="5"/>
        <v>989466</v>
      </c>
      <c r="Y40" s="31">
        <f t="shared" si="5"/>
        <v>-17489536</v>
      </c>
      <c r="Z40" s="32">
        <f>+IF(X40&lt;&gt;0,+(Y40/X40)*100,0)</f>
        <v>-1767.5732162600839</v>
      </c>
      <c r="AA40" s="33">
        <f>+AA34+AA39</f>
        <v>3957859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439112845</v>
      </c>
      <c r="D42" s="43">
        <f>+D25-D40</f>
        <v>439112845</v>
      </c>
      <c r="E42" s="44">
        <f t="shared" si="6"/>
        <v>631043983</v>
      </c>
      <c r="F42" s="45">
        <f t="shared" si="6"/>
        <v>631043983</v>
      </c>
      <c r="G42" s="45">
        <f t="shared" si="6"/>
        <v>66347739</v>
      </c>
      <c r="H42" s="45">
        <f t="shared" si="6"/>
        <v>-8912491</v>
      </c>
      <c r="I42" s="45">
        <f t="shared" si="6"/>
        <v>-2901268</v>
      </c>
      <c r="J42" s="45">
        <f t="shared" si="6"/>
        <v>-2901268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-2901268</v>
      </c>
      <c r="X42" s="45">
        <f t="shared" si="6"/>
        <v>157760996</v>
      </c>
      <c r="Y42" s="45">
        <f t="shared" si="6"/>
        <v>-160662264</v>
      </c>
      <c r="Z42" s="46">
        <f>+IF(X42&lt;&gt;0,+(Y42/X42)*100,0)</f>
        <v>-101.83902743616045</v>
      </c>
      <c r="AA42" s="47">
        <f>+AA25-AA40</f>
        <v>631043983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439012639</v>
      </c>
      <c r="D45" s="18">
        <v>439012639</v>
      </c>
      <c r="E45" s="19">
        <v>631043983</v>
      </c>
      <c r="F45" s="20">
        <v>631043983</v>
      </c>
      <c r="G45" s="20">
        <v>66347739</v>
      </c>
      <c r="H45" s="20">
        <v>-8912491</v>
      </c>
      <c r="I45" s="20">
        <v>-2901268</v>
      </c>
      <c r="J45" s="20">
        <v>-2901268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-2901268</v>
      </c>
      <c r="X45" s="20">
        <v>157760996</v>
      </c>
      <c r="Y45" s="20">
        <v>-160662264</v>
      </c>
      <c r="Z45" s="48">
        <v>-101.84</v>
      </c>
      <c r="AA45" s="22">
        <v>631043983</v>
      </c>
    </row>
    <row r="46" spans="1:27" ht="13.5">
      <c r="A46" s="23" t="s">
        <v>67</v>
      </c>
      <c r="B46" s="17"/>
      <c r="C46" s="18">
        <v>100206</v>
      </c>
      <c r="D46" s="18">
        <v>100206</v>
      </c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439112845</v>
      </c>
      <c r="D48" s="51">
        <f>SUM(D45:D47)</f>
        <v>439112845</v>
      </c>
      <c r="E48" s="52">
        <f t="shared" si="7"/>
        <v>631043983</v>
      </c>
      <c r="F48" s="53">
        <f t="shared" si="7"/>
        <v>631043983</v>
      </c>
      <c r="G48" s="53">
        <f t="shared" si="7"/>
        <v>66347739</v>
      </c>
      <c r="H48" s="53">
        <f t="shared" si="7"/>
        <v>-8912491</v>
      </c>
      <c r="I48" s="53">
        <f t="shared" si="7"/>
        <v>-2901268</v>
      </c>
      <c r="J48" s="53">
        <f t="shared" si="7"/>
        <v>-2901268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-2901268</v>
      </c>
      <c r="X48" s="53">
        <f t="shared" si="7"/>
        <v>157760996</v>
      </c>
      <c r="Y48" s="53">
        <f t="shared" si="7"/>
        <v>-160662264</v>
      </c>
      <c r="Z48" s="54">
        <f>+IF(X48&lt;&gt;0,+(Y48/X48)*100,0)</f>
        <v>-101.83902743616045</v>
      </c>
      <c r="AA48" s="55">
        <f>SUM(AA45:AA47)</f>
        <v>631043983</v>
      </c>
    </row>
    <row r="49" spans="1:27" ht="13.5">
      <c r="A49" s="56" t="s">
        <v>124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125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126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127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10600000</v>
      </c>
      <c r="F6" s="20">
        <v>10600000</v>
      </c>
      <c r="G6" s="20">
        <v>-30948882</v>
      </c>
      <c r="H6" s="20">
        <v>-30948882</v>
      </c>
      <c r="I6" s="20">
        <v>-30948882</v>
      </c>
      <c r="J6" s="20">
        <v>-30948882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-30948882</v>
      </c>
      <c r="X6" s="20">
        <v>2650000</v>
      </c>
      <c r="Y6" s="20">
        <v>-33598882</v>
      </c>
      <c r="Z6" s="21">
        <v>-1267.88</v>
      </c>
      <c r="AA6" s="22">
        <v>10600000</v>
      </c>
    </row>
    <row r="7" spans="1:27" ht="13.5">
      <c r="A7" s="23" t="s">
        <v>34</v>
      </c>
      <c r="B7" s="17"/>
      <c r="C7" s="18"/>
      <c r="D7" s="18"/>
      <c r="E7" s="19">
        <v>77849560</v>
      </c>
      <c r="F7" s="20">
        <v>77849560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19462390</v>
      </c>
      <c r="Y7" s="20">
        <v>-19462390</v>
      </c>
      <c r="Z7" s="21">
        <v>-100</v>
      </c>
      <c r="AA7" s="22">
        <v>77849560</v>
      </c>
    </row>
    <row r="8" spans="1:27" ht="13.5">
      <c r="A8" s="23" t="s">
        <v>35</v>
      </c>
      <c r="B8" s="17"/>
      <c r="C8" s="18"/>
      <c r="D8" s="18"/>
      <c r="E8" s="19">
        <v>15900000</v>
      </c>
      <c r="F8" s="20">
        <v>15900000</v>
      </c>
      <c r="G8" s="20">
        <v>-9966962</v>
      </c>
      <c r="H8" s="20">
        <v>-9966962</v>
      </c>
      <c r="I8" s="20">
        <v>-9966962</v>
      </c>
      <c r="J8" s="20">
        <v>-9966962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-9966962</v>
      </c>
      <c r="X8" s="20">
        <v>3975000</v>
      </c>
      <c r="Y8" s="20">
        <v>-13941962</v>
      </c>
      <c r="Z8" s="21">
        <v>-350.74</v>
      </c>
      <c r="AA8" s="22">
        <v>15900000</v>
      </c>
    </row>
    <row r="9" spans="1:27" ht="13.5">
      <c r="A9" s="23" t="s">
        <v>36</v>
      </c>
      <c r="B9" s="17"/>
      <c r="C9" s="18"/>
      <c r="D9" s="18"/>
      <c r="E9" s="19"/>
      <c r="F9" s="20"/>
      <c r="G9" s="20">
        <v>4361035</v>
      </c>
      <c r="H9" s="20">
        <v>4361035</v>
      </c>
      <c r="I9" s="20">
        <v>4361035</v>
      </c>
      <c r="J9" s="20">
        <v>4361035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4361035</v>
      </c>
      <c r="X9" s="20"/>
      <c r="Y9" s="20">
        <v>4361035</v>
      </c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>
        <v>-38721</v>
      </c>
      <c r="H11" s="20">
        <v>-38721</v>
      </c>
      <c r="I11" s="20">
        <v>-38721</v>
      </c>
      <c r="J11" s="20">
        <v>-38721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-38721</v>
      </c>
      <c r="X11" s="20"/>
      <c r="Y11" s="20">
        <v>-38721</v>
      </c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104349560</v>
      </c>
      <c r="F12" s="31">
        <f t="shared" si="0"/>
        <v>104349560</v>
      </c>
      <c r="G12" s="31">
        <f t="shared" si="0"/>
        <v>-36593530</v>
      </c>
      <c r="H12" s="31">
        <f t="shared" si="0"/>
        <v>-36593530</v>
      </c>
      <c r="I12" s="31">
        <f t="shared" si="0"/>
        <v>-36593530</v>
      </c>
      <c r="J12" s="31">
        <f t="shared" si="0"/>
        <v>-36593530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-36593530</v>
      </c>
      <c r="X12" s="31">
        <f t="shared" si="0"/>
        <v>26087390</v>
      </c>
      <c r="Y12" s="31">
        <f t="shared" si="0"/>
        <v>-62680920</v>
      </c>
      <c r="Z12" s="32">
        <f>+IF(X12&lt;&gt;0,+(Y12/X12)*100,0)</f>
        <v>-240.27286746585224</v>
      </c>
      <c r="AA12" s="33">
        <f>SUM(AA6:AA11)</f>
        <v>104349560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181826040</v>
      </c>
      <c r="F19" s="20">
        <v>181826040</v>
      </c>
      <c r="G19" s="20">
        <v>17192192</v>
      </c>
      <c r="H19" s="20">
        <v>17192192</v>
      </c>
      <c r="I19" s="20">
        <v>17192192</v>
      </c>
      <c r="J19" s="20">
        <v>17192192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17192192</v>
      </c>
      <c r="X19" s="20">
        <v>45456510</v>
      </c>
      <c r="Y19" s="20">
        <v>-28264318</v>
      </c>
      <c r="Z19" s="21">
        <v>-62.18</v>
      </c>
      <c r="AA19" s="22">
        <v>181826040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181826040</v>
      </c>
      <c r="F24" s="37">
        <f t="shared" si="1"/>
        <v>181826040</v>
      </c>
      <c r="G24" s="37">
        <f t="shared" si="1"/>
        <v>17192192</v>
      </c>
      <c r="H24" s="37">
        <f t="shared" si="1"/>
        <v>17192192</v>
      </c>
      <c r="I24" s="37">
        <f t="shared" si="1"/>
        <v>17192192</v>
      </c>
      <c r="J24" s="37">
        <f t="shared" si="1"/>
        <v>17192192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17192192</v>
      </c>
      <c r="X24" s="37">
        <f t="shared" si="1"/>
        <v>45456510</v>
      </c>
      <c r="Y24" s="37">
        <f t="shared" si="1"/>
        <v>-28264318</v>
      </c>
      <c r="Z24" s="38">
        <f>+IF(X24&lt;&gt;0,+(Y24/X24)*100,0)</f>
        <v>-62.17881223173535</v>
      </c>
      <c r="AA24" s="39">
        <f>SUM(AA15:AA23)</f>
        <v>181826040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286175600</v>
      </c>
      <c r="F25" s="31">
        <f t="shared" si="2"/>
        <v>286175600</v>
      </c>
      <c r="G25" s="31">
        <f t="shared" si="2"/>
        <v>-19401338</v>
      </c>
      <c r="H25" s="31">
        <f t="shared" si="2"/>
        <v>-19401338</v>
      </c>
      <c r="I25" s="31">
        <f t="shared" si="2"/>
        <v>-19401338</v>
      </c>
      <c r="J25" s="31">
        <f t="shared" si="2"/>
        <v>-19401338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-19401338</v>
      </c>
      <c r="X25" s="31">
        <f t="shared" si="2"/>
        <v>71543900</v>
      </c>
      <c r="Y25" s="31">
        <f t="shared" si="2"/>
        <v>-90945238</v>
      </c>
      <c r="Z25" s="32">
        <f>+IF(X25&lt;&gt;0,+(Y25/X25)*100,0)</f>
        <v>-127.11808833457499</v>
      </c>
      <c r="AA25" s="33">
        <f>+AA12+AA24</f>
        <v>286175600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/>
      <c r="D32" s="18"/>
      <c r="E32" s="19"/>
      <c r="F32" s="20"/>
      <c r="G32" s="20">
        <v>-17614581</v>
      </c>
      <c r="H32" s="20">
        <v>-17614581</v>
      </c>
      <c r="I32" s="20">
        <v>-17614581</v>
      </c>
      <c r="J32" s="20">
        <v>-17614581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-17614581</v>
      </c>
      <c r="X32" s="20"/>
      <c r="Y32" s="20">
        <v>-17614581</v>
      </c>
      <c r="Z32" s="21"/>
      <c r="AA32" s="22"/>
    </row>
    <row r="33" spans="1:27" ht="13.5">
      <c r="A33" s="23" t="s">
        <v>58</v>
      </c>
      <c r="B33" s="17"/>
      <c r="C33" s="18"/>
      <c r="D33" s="18"/>
      <c r="E33" s="19"/>
      <c r="F33" s="20"/>
      <c r="G33" s="20">
        <v>1114511</v>
      </c>
      <c r="H33" s="20">
        <v>1114511</v>
      </c>
      <c r="I33" s="20">
        <v>1114511</v>
      </c>
      <c r="J33" s="20">
        <v>1114511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1114511</v>
      </c>
      <c r="X33" s="20"/>
      <c r="Y33" s="20">
        <v>1114511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0</v>
      </c>
      <c r="F34" s="31">
        <f t="shared" si="3"/>
        <v>0</v>
      </c>
      <c r="G34" s="31">
        <f t="shared" si="3"/>
        <v>-16500070</v>
      </c>
      <c r="H34" s="31">
        <f t="shared" si="3"/>
        <v>-16500070</v>
      </c>
      <c r="I34" s="31">
        <f t="shared" si="3"/>
        <v>-16500070</v>
      </c>
      <c r="J34" s="31">
        <f t="shared" si="3"/>
        <v>-16500070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-16500070</v>
      </c>
      <c r="X34" s="31">
        <f t="shared" si="3"/>
        <v>0</v>
      </c>
      <c r="Y34" s="31">
        <f t="shared" si="3"/>
        <v>-16500070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/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0</v>
      </c>
      <c r="F39" s="37">
        <f t="shared" si="4"/>
        <v>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0</v>
      </c>
      <c r="Y39" s="37">
        <f t="shared" si="4"/>
        <v>0</v>
      </c>
      <c r="Z39" s="38">
        <f>+IF(X39&lt;&gt;0,+(Y39/X39)*100,0)</f>
        <v>0</v>
      </c>
      <c r="AA39" s="39">
        <f>SUM(AA37:AA38)</f>
        <v>0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0</v>
      </c>
      <c r="F40" s="31">
        <f t="shared" si="5"/>
        <v>0</v>
      </c>
      <c r="G40" s="31">
        <f t="shared" si="5"/>
        <v>-16500070</v>
      </c>
      <c r="H40" s="31">
        <f t="shared" si="5"/>
        <v>-16500070</v>
      </c>
      <c r="I40" s="31">
        <f t="shared" si="5"/>
        <v>-16500070</v>
      </c>
      <c r="J40" s="31">
        <f t="shared" si="5"/>
        <v>-16500070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-16500070</v>
      </c>
      <c r="X40" s="31">
        <f t="shared" si="5"/>
        <v>0</v>
      </c>
      <c r="Y40" s="31">
        <f t="shared" si="5"/>
        <v>-16500070</v>
      </c>
      <c r="Z40" s="32">
        <f>+IF(X40&lt;&gt;0,+(Y40/X40)*100,0)</f>
        <v>0</v>
      </c>
      <c r="AA40" s="33">
        <f>+AA34+AA39</f>
        <v>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286175600</v>
      </c>
      <c r="F42" s="45">
        <f t="shared" si="6"/>
        <v>286175600</v>
      </c>
      <c r="G42" s="45">
        <f t="shared" si="6"/>
        <v>-2901268</v>
      </c>
      <c r="H42" s="45">
        <f t="shared" si="6"/>
        <v>-2901268</v>
      </c>
      <c r="I42" s="45">
        <f t="shared" si="6"/>
        <v>-2901268</v>
      </c>
      <c r="J42" s="45">
        <f t="shared" si="6"/>
        <v>-2901268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-2901268</v>
      </c>
      <c r="X42" s="45">
        <f t="shared" si="6"/>
        <v>71543900</v>
      </c>
      <c r="Y42" s="45">
        <f t="shared" si="6"/>
        <v>-74445168</v>
      </c>
      <c r="Z42" s="46">
        <f>+IF(X42&lt;&gt;0,+(Y42/X42)*100,0)</f>
        <v>-104.05522762946946</v>
      </c>
      <c r="AA42" s="47">
        <f>+AA25-AA40</f>
        <v>286175600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286175600</v>
      </c>
      <c r="F45" s="20">
        <v>286175600</v>
      </c>
      <c r="G45" s="20">
        <v>-2901268</v>
      </c>
      <c r="H45" s="20">
        <v>-2901268</v>
      </c>
      <c r="I45" s="20">
        <v>-2901268</v>
      </c>
      <c r="J45" s="20">
        <v>-2901268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-2901268</v>
      </c>
      <c r="X45" s="20">
        <v>71543900</v>
      </c>
      <c r="Y45" s="20">
        <v>-74445168</v>
      </c>
      <c r="Z45" s="48">
        <v>-104.06</v>
      </c>
      <c r="AA45" s="22">
        <v>286175600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286175600</v>
      </c>
      <c r="F48" s="53">
        <f t="shared" si="7"/>
        <v>286175600</v>
      </c>
      <c r="G48" s="53">
        <f t="shared" si="7"/>
        <v>-2901268</v>
      </c>
      <c r="H48" s="53">
        <f t="shared" si="7"/>
        <v>-2901268</v>
      </c>
      <c r="I48" s="53">
        <f t="shared" si="7"/>
        <v>-2901268</v>
      </c>
      <c r="J48" s="53">
        <f t="shared" si="7"/>
        <v>-2901268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-2901268</v>
      </c>
      <c r="X48" s="53">
        <f t="shared" si="7"/>
        <v>71543900</v>
      </c>
      <c r="Y48" s="53">
        <f t="shared" si="7"/>
        <v>-74445168</v>
      </c>
      <c r="Z48" s="54">
        <f>+IF(X48&lt;&gt;0,+(Y48/X48)*100,0)</f>
        <v>-104.05522762946946</v>
      </c>
      <c r="AA48" s="55">
        <f>SUM(AA45:AA47)</f>
        <v>286175600</v>
      </c>
    </row>
    <row r="49" spans="1:27" ht="13.5">
      <c r="A49" s="56" t="s">
        <v>124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125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126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90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127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1603092</v>
      </c>
      <c r="D6" s="18">
        <v>1603092</v>
      </c>
      <c r="E6" s="19">
        <v>-12186591</v>
      </c>
      <c r="F6" s="20">
        <v>-12186591</v>
      </c>
      <c r="G6" s="20">
        <v>15729787</v>
      </c>
      <c r="H6" s="20">
        <v>4459367</v>
      </c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-3046648</v>
      </c>
      <c r="Y6" s="20">
        <v>3046648</v>
      </c>
      <c r="Z6" s="21">
        <v>-100</v>
      </c>
      <c r="AA6" s="22">
        <v>-12186591</v>
      </c>
    </row>
    <row r="7" spans="1:27" ht="13.5">
      <c r="A7" s="23" t="s">
        <v>34</v>
      </c>
      <c r="B7" s="17"/>
      <c r="C7" s="18">
        <v>41069301</v>
      </c>
      <c r="D7" s="18">
        <v>41069301</v>
      </c>
      <c r="E7" s="19">
        <v>13895246</v>
      </c>
      <c r="F7" s="20">
        <v>13895246</v>
      </c>
      <c r="G7" s="20">
        <v>67646800</v>
      </c>
      <c r="H7" s="20">
        <v>56169515</v>
      </c>
      <c r="I7" s="20">
        <v>45857462</v>
      </c>
      <c r="J7" s="20">
        <v>45857462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45857462</v>
      </c>
      <c r="X7" s="20">
        <v>3473812</v>
      </c>
      <c r="Y7" s="20">
        <v>42383650</v>
      </c>
      <c r="Z7" s="21">
        <v>1220.09</v>
      </c>
      <c r="AA7" s="22">
        <v>13895246</v>
      </c>
    </row>
    <row r="8" spans="1:27" ht="13.5">
      <c r="A8" s="23" t="s">
        <v>35</v>
      </c>
      <c r="B8" s="17"/>
      <c r="C8" s="18">
        <v>18172386</v>
      </c>
      <c r="D8" s="18">
        <v>18172386</v>
      </c>
      <c r="E8" s="19">
        <v>68940013</v>
      </c>
      <c r="F8" s="20">
        <v>68940013</v>
      </c>
      <c r="G8" s="20">
        <v>43393274</v>
      </c>
      <c r="H8" s="20">
        <v>31265277</v>
      </c>
      <c r="I8" s="20">
        <v>37018820</v>
      </c>
      <c r="J8" s="20">
        <v>37018820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37018820</v>
      </c>
      <c r="X8" s="20">
        <v>17235003</v>
      </c>
      <c r="Y8" s="20">
        <v>19783817</v>
      </c>
      <c r="Z8" s="21">
        <v>114.79</v>
      </c>
      <c r="AA8" s="22">
        <v>68940013</v>
      </c>
    </row>
    <row r="9" spans="1:27" ht="13.5">
      <c r="A9" s="23" t="s">
        <v>36</v>
      </c>
      <c r="B9" s="17"/>
      <c r="C9" s="18">
        <v>17395984</v>
      </c>
      <c r="D9" s="18">
        <v>17395984</v>
      </c>
      <c r="E9" s="19"/>
      <c r="F9" s="20"/>
      <c r="G9" s="20"/>
      <c r="H9" s="20">
        <v>5601375</v>
      </c>
      <c r="I9" s="20">
        <v>8082779</v>
      </c>
      <c r="J9" s="20">
        <v>8082779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8082779</v>
      </c>
      <c r="X9" s="20"/>
      <c r="Y9" s="20">
        <v>8082779</v>
      </c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2254428</v>
      </c>
      <c r="D11" s="18">
        <v>2254428</v>
      </c>
      <c r="E11" s="19">
        <v>3500000</v>
      </c>
      <c r="F11" s="20">
        <v>3500000</v>
      </c>
      <c r="G11" s="20">
        <v>1942083</v>
      </c>
      <c r="H11" s="20">
        <v>2048729</v>
      </c>
      <c r="I11" s="20">
        <v>2060115</v>
      </c>
      <c r="J11" s="20">
        <v>2060115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2060115</v>
      </c>
      <c r="X11" s="20">
        <v>875000</v>
      </c>
      <c r="Y11" s="20">
        <v>1185115</v>
      </c>
      <c r="Z11" s="21">
        <v>135.44</v>
      </c>
      <c r="AA11" s="22">
        <v>3500000</v>
      </c>
    </row>
    <row r="12" spans="1:27" ht="13.5">
      <c r="A12" s="27" t="s">
        <v>39</v>
      </c>
      <c r="B12" s="28"/>
      <c r="C12" s="29">
        <f aca="true" t="shared" si="0" ref="C12:Y12">SUM(C6:C11)</f>
        <v>80495191</v>
      </c>
      <c r="D12" s="29">
        <f>SUM(D6:D11)</f>
        <v>80495191</v>
      </c>
      <c r="E12" s="30">
        <f t="shared" si="0"/>
        <v>74148668</v>
      </c>
      <c r="F12" s="31">
        <f t="shared" si="0"/>
        <v>74148668</v>
      </c>
      <c r="G12" s="31">
        <f t="shared" si="0"/>
        <v>128711944</v>
      </c>
      <c r="H12" s="31">
        <f t="shared" si="0"/>
        <v>99544263</v>
      </c>
      <c r="I12" s="31">
        <f t="shared" si="0"/>
        <v>93019176</v>
      </c>
      <c r="J12" s="31">
        <f t="shared" si="0"/>
        <v>93019176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93019176</v>
      </c>
      <c r="X12" s="31">
        <f t="shared" si="0"/>
        <v>18537167</v>
      </c>
      <c r="Y12" s="31">
        <f t="shared" si="0"/>
        <v>74482009</v>
      </c>
      <c r="Z12" s="32">
        <f>+IF(X12&lt;&gt;0,+(Y12/X12)*100,0)</f>
        <v>401.79823054946854</v>
      </c>
      <c r="AA12" s="33">
        <f>SUM(AA6:AA11)</f>
        <v>74148668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42605000</v>
      </c>
      <c r="D17" s="18">
        <v>42605000</v>
      </c>
      <c r="E17" s="19">
        <v>38665000</v>
      </c>
      <c r="F17" s="20">
        <v>38665000</v>
      </c>
      <c r="G17" s="20">
        <v>38817000</v>
      </c>
      <c r="H17" s="20"/>
      <c r="I17" s="20">
        <v>42605000</v>
      </c>
      <c r="J17" s="20">
        <v>42605000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42605000</v>
      </c>
      <c r="X17" s="20">
        <v>9666250</v>
      </c>
      <c r="Y17" s="20">
        <v>32938750</v>
      </c>
      <c r="Z17" s="21">
        <v>340.76</v>
      </c>
      <c r="AA17" s="22">
        <v>38665000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433016412</v>
      </c>
      <c r="D19" s="18">
        <v>433016412</v>
      </c>
      <c r="E19" s="19">
        <v>398571104</v>
      </c>
      <c r="F19" s="20">
        <v>398571104</v>
      </c>
      <c r="G19" s="20">
        <v>434171316</v>
      </c>
      <c r="H19" s="20">
        <v>477721716</v>
      </c>
      <c r="I19" s="20">
        <v>435410435</v>
      </c>
      <c r="J19" s="20">
        <v>435410435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435410435</v>
      </c>
      <c r="X19" s="20">
        <v>99642776</v>
      </c>
      <c r="Y19" s="20">
        <v>335767659</v>
      </c>
      <c r="Z19" s="21">
        <v>336.97</v>
      </c>
      <c r="AA19" s="22">
        <v>398571104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867800</v>
      </c>
      <c r="D22" s="18">
        <v>867800</v>
      </c>
      <c r="E22" s="19">
        <v>1424284</v>
      </c>
      <c r="F22" s="20">
        <v>1424284</v>
      </c>
      <c r="G22" s="20">
        <v>867800</v>
      </c>
      <c r="H22" s="20">
        <v>867800</v>
      </c>
      <c r="I22" s="20">
        <v>867800</v>
      </c>
      <c r="J22" s="20">
        <v>867800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867800</v>
      </c>
      <c r="X22" s="20">
        <v>356071</v>
      </c>
      <c r="Y22" s="20">
        <v>511729</v>
      </c>
      <c r="Z22" s="21">
        <v>143.72</v>
      </c>
      <c r="AA22" s="22">
        <v>1424284</v>
      </c>
    </row>
    <row r="23" spans="1:27" ht="13.5">
      <c r="A23" s="23" t="s">
        <v>49</v>
      </c>
      <c r="B23" s="17"/>
      <c r="C23" s="18">
        <v>355590</v>
      </c>
      <c r="D23" s="18">
        <v>355590</v>
      </c>
      <c r="E23" s="19">
        <v>313956</v>
      </c>
      <c r="F23" s="20">
        <v>313956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78489</v>
      </c>
      <c r="Y23" s="24">
        <v>-78489</v>
      </c>
      <c r="Z23" s="25">
        <v>-100</v>
      </c>
      <c r="AA23" s="26">
        <v>313956</v>
      </c>
    </row>
    <row r="24" spans="1:27" ht="13.5">
      <c r="A24" s="27" t="s">
        <v>50</v>
      </c>
      <c r="B24" s="35"/>
      <c r="C24" s="29">
        <f aca="true" t="shared" si="1" ref="C24:Y24">SUM(C15:C23)</f>
        <v>476844802</v>
      </c>
      <c r="D24" s="29">
        <f>SUM(D15:D23)</f>
        <v>476844802</v>
      </c>
      <c r="E24" s="36">
        <f t="shared" si="1"/>
        <v>438974344</v>
      </c>
      <c r="F24" s="37">
        <f t="shared" si="1"/>
        <v>438974344</v>
      </c>
      <c r="G24" s="37">
        <f t="shared" si="1"/>
        <v>473856116</v>
      </c>
      <c r="H24" s="37">
        <f t="shared" si="1"/>
        <v>478589516</v>
      </c>
      <c r="I24" s="37">
        <f t="shared" si="1"/>
        <v>478883235</v>
      </c>
      <c r="J24" s="37">
        <f t="shared" si="1"/>
        <v>478883235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478883235</v>
      </c>
      <c r="X24" s="37">
        <f t="shared" si="1"/>
        <v>109743586</v>
      </c>
      <c r="Y24" s="37">
        <f t="shared" si="1"/>
        <v>369139649</v>
      </c>
      <c r="Z24" s="38">
        <f>+IF(X24&lt;&gt;0,+(Y24/X24)*100,0)</f>
        <v>336.36557948817165</v>
      </c>
      <c r="AA24" s="39">
        <f>SUM(AA15:AA23)</f>
        <v>438974344</v>
      </c>
    </row>
    <row r="25" spans="1:27" ht="13.5">
      <c r="A25" s="27" t="s">
        <v>51</v>
      </c>
      <c r="B25" s="28"/>
      <c r="C25" s="29">
        <f aca="true" t="shared" si="2" ref="C25:Y25">+C12+C24</f>
        <v>557339993</v>
      </c>
      <c r="D25" s="29">
        <f>+D12+D24</f>
        <v>557339993</v>
      </c>
      <c r="E25" s="30">
        <f t="shared" si="2"/>
        <v>513123012</v>
      </c>
      <c r="F25" s="31">
        <f t="shared" si="2"/>
        <v>513123012</v>
      </c>
      <c r="G25" s="31">
        <f t="shared" si="2"/>
        <v>602568060</v>
      </c>
      <c r="H25" s="31">
        <f t="shared" si="2"/>
        <v>578133779</v>
      </c>
      <c r="I25" s="31">
        <f t="shared" si="2"/>
        <v>571902411</v>
      </c>
      <c r="J25" s="31">
        <f t="shared" si="2"/>
        <v>571902411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571902411</v>
      </c>
      <c r="X25" s="31">
        <f t="shared" si="2"/>
        <v>128280753</v>
      </c>
      <c r="Y25" s="31">
        <f t="shared" si="2"/>
        <v>443621658</v>
      </c>
      <c r="Z25" s="32">
        <f>+IF(X25&lt;&gt;0,+(Y25/X25)*100,0)</f>
        <v>345.8209026883402</v>
      </c>
      <c r="AA25" s="33">
        <f>+AA12+AA24</f>
        <v>513123012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19346392</v>
      </c>
      <c r="D30" s="18">
        <v>19346392</v>
      </c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2377132</v>
      </c>
      <c r="D31" s="18">
        <v>2377132</v>
      </c>
      <c r="E31" s="19">
        <v>2429000</v>
      </c>
      <c r="F31" s="20">
        <v>2429000</v>
      </c>
      <c r="G31" s="20"/>
      <c r="H31" s="20"/>
      <c r="I31" s="20">
        <v>2055803</v>
      </c>
      <c r="J31" s="20">
        <v>2055803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2055803</v>
      </c>
      <c r="X31" s="20">
        <v>607250</v>
      </c>
      <c r="Y31" s="20">
        <v>1448553</v>
      </c>
      <c r="Z31" s="21">
        <v>238.54</v>
      </c>
      <c r="AA31" s="22">
        <v>2429000</v>
      </c>
    </row>
    <row r="32" spans="1:27" ht="13.5">
      <c r="A32" s="23" t="s">
        <v>57</v>
      </c>
      <c r="B32" s="17"/>
      <c r="C32" s="18">
        <v>54834303</v>
      </c>
      <c r="D32" s="18">
        <v>54834303</v>
      </c>
      <c r="E32" s="19">
        <v>11672000</v>
      </c>
      <c r="F32" s="20">
        <v>11672000</v>
      </c>
      <c r="G32" s="20">
        <v>31040939</v>
      </c>
      <c r="H32" s="20">
        <v>50646548</v>
      </c>
      <c r="I32" s="20">
        <v>95840760</v>
      </c>
      <c r="J32" s="20">
        <v>95840760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95840760</v>
      </c>
      <c r="X32" s="20">
        <v>2918000</v>
      </c>
      <c r="Y32" s="20">
        <v>92922760</v>
      </c>
      <c r="Z32" s="21">
        <v>3184.47</v>
      </c>
      <c r="AA32" s="22">
        <v>11672000</v>
      </c>
    </row>
    <row r="33" spans="1:27" ht="13.5">
      <c r="A33" s="23" t="s">
        <v>58</v>
      </c>
      <c r="B33" s="17"/>
      <c r="C33" s="18">
        <v>251533</v>
      </c>
      <c r="D33" s="18">
        <v>251533</v>
      </c>
      <c r="E33" s="19">
        <v>14715000</v>
      </c>
      <c r="F33" s="20">
        <v>14715000</v>
      </c>
      <c r="G33" s="20">
        <v>21957823</v>
      </c>
      <c r="H33" s="20">
        <v>27852211</v>
      </c>
      <c r="I33" s="20">
        <v>27852211</v>
      </c>
      <c r="J33" s="20">
        <v>27852211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27852211</v>
      </c>
      <c r="X33" s="20">
        <v>3678750</v>
      </c>
      <c r="Y33" s="20">
        <v>24173461</v>
      </c>
      <c r="Z33" s="21">
        <v>657.11</v>
      </c>
      <c r="AA33" s="22">
        <v>14715000</v>
      </c>
    </row>
    <row r="34" spans="1:27" ht="13.5">
      <c r="A34" s="27" t="s">
        <v>59</v>
      </c>
      <c r="B34" s="28"/>
      <c r="C34" s="29">
        <f aca="true" t="shared" si="3" ref="C34:Y34">SUM(C29:C33)</f>
        <v>76809360</v>
      </c>
      <c r="D34" s="29">
        <f>SUM(D29:D33)</f>
        <v>76809360</v>
      </c>
      <c r="E34" s="30">
        <f t="shared" si="3"/>
        <v>28816000</v>
      </c>
      <c r="F34" s="31">
        <f t="shared" si="3"/>
        <v>28816000</v>
      </c>
      <c r="G34" s="31">
        <f t="shared" si="3"/>
        <v>52998762</v>
      </c>
      <c r="H34" s="31">
        <f t="shared" si="3"/>
        <v>78498759</v>
      </c>
      <c r="I34" s="31">
        <f t="shared" si="3"/>
        <v>125748774</v>
      </c>
      <c r="J34" s="31">
        <f t="shared" si="3"/>
        <v>125748774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125748774</v>
      </c>
      <c r="X34" s="31">
        <f t="shared" si="3"/>
        <v>7204000</v>
      </c>
      <c r="Y34" s="31">
        <f t="shared" si="3"/>
        <v>118544774</v>
      </c>
      <c r="Z34" s="32">
        <f>+IF(X34&lt;&gt;0,+(Y34/X34)*100,0)</f>
        <v>1645.5410049972236</v>
      </c>
      <c r="AA34" s="33">
        <f>SUM(AA29:AA33)</f>
        <v>28816000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6319974</v>
      </c>
      <c r="D37" s="18">
        <v>6319974</v>
      </c>
      <c r="E37" s="19">
        <v>5500000</v>
      </c>
      <c r="F37" s="20">
        <v>5500000</v>
      </c>
      <c r="G37" s="20">
        <v>25279895</v>
      </c>
      <c r="H37" s="20">
        <v>6529895</v>
      </c>
      <c r="I37" s="20">
        <v>6529895</v>
      </c>
      <c r="J37" s="20">
        <v>6529895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6529895</v>
      </c>
      <c r="X37" s="20">
        <v>1375000</v>
      </c>
      <c r="Y37" s="20">
        <v>5154895</v>
      </c>
      <c r="Z37" s="21">
        <v>374.9</v>
      </c>
      <c r="AA37" s="22">
        <v>5500000</v>
      </c>
    </row>
    <row r="38" spans="1:27" ht="13.5">
      <c r="A38" s="23" t="s">
        <v>58</v>
      </c>
      <c r="B38" s="17"/>
      <c r="C38" s="18">
        <v>19223588</v>
      </c>
      <c r="D38" s="18">
        <v>19223588</v>
      </c>
      <c r="E38" s="19">
        <v>14715000</v>
      </c>
      <c r="F38" s="20">
        <v>14715000</v>
      </c>
      <c r="G38" s="20">
        <v>76252877</v>
      </c>
      <c r="H38" s="20">
        <v>53596502</v>
      </c>
      <c r="I38" s="20">
        <v>115119</v>
      </c>
      <c r="J38" s="20">
        <v>115119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115119</v>
      </c>
      <c r="X38" s="20">
        <v>3678750</v>
      </c>
      <c r="Y38" s="20">
        <v>-3563631</v>
      </c>
      <c r="Z38" s="21">
        <v>-96.87</v>
      </c>
      <c r="AA38" s="22">
        <v>14715000</v>
      </c>
    </row>
    <row r="39" spans="1:27" ht="13.5">
      <c r="A39" s="27" t="s">
        <v>61</v>
      </c>
      <c r="B39" s="35"/>
      <c r="C39" s="29">
        <f aca="true" t="shared" si="4" ref="C39:Y39">SUM(C37:C38)</f>
        <v>25543562</v>
      </c>
      <c r="D39" s="29">
        <f>SUM(D37:D38)</f>
        <v>25543562</v>
      </c>
      <c r="E39" s="36">
        <f t="shared" si="4"/>
        <v>20215000</v>
      </c>
      <c r="F39" s="37">
        <f t="shared" si="4"/>
        <v>20215000</v>
      </c>
      <c r="G39" s="37">
        <f t="shared" si="4"/>
        <v>101532772</v>
      </c>
      <c r="H39" s="37">
        <f t="shared" si="4"/>
        <v>60126397</v>
      </c>
      <c r="I39" s="37">
        <f t="shared" si="4"/>
        <v>6645014</v>
      </c>
      <c r="J39" s="37">
        <f t="shared" si="4"/>
        <v>6645014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6645014</v>
      </c>
      <c r="X39" s="37">
        <f t="shared" si="4"/>
        <v>5053750</v>
      </c>
      <c r="Y39" s="37">
        <f t="shared" si="4"/>
        <v>1591264</v>
      </c>
      <c r="Z39" s="38">
        <f>+IF(X39&lt;&gt;0,+(Y39/X39)*100,0)</f>
        <v>31.486796932970567</v>
      </c>
      <c r="AA39" s="39">
        <f>SUM(AA37:AA38)</f>
        <v>20215000</v>
      </c>
    </row>
    <row r="40" spans="1:27" ht="13.5">
      <c r="A40" s="27" t="s">
        <v>62</v>
      </c>
      <c r="B40" s="28"/>
      <c r="C40" s="29">
        <f aca="true" t="shared" si="5" ref="C40:Y40">+C34+C39</f>
        <v>102352922</v>
      </c>
      <c r="D40" s="29">
        <f>+D34+D39</f>
        <v>102352922</v>
      </c>
      <c r="E40" s="30">
        <f t="shared" si="5"/>
        <v>49031000</v>
      </c>
      <c r="F40" s="31">
        <f t="shared" si="5"/>
        <v>49031000</v>
      </c>
      <c r="G40" s="31">
        <f t="shared" si="5"/>
        <v>154531534</v>
      </c>
      <c r="H40" s="31">
        <f t="shared" si="5"/>
        <v>138625156</v>
      </c>
      <c r="I40" s="31">
        <f t="shared" si="5"/>
        <v>132393788</v>
      </c>
      <c r="J40" s="31">
        <f t="shared" si="5"/>
        <v>132393788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132393788</v>
      </c>
      <c r="X40" s="31">
        <f t="shared" si="5"/>
        <v>12257750</v>
      </c>
      <c r="Y40" s="31">
        <f t="shared" si="5"/>
        <v>120136038</v>
      </c>
      <c r="Z40" s="32">
        <f>+IF(X40&lt;&gt;0,+(Y40/X40)*100,0)</f>
        <v>980.0822989537231</v>
      </c>
      <c r="AA40" s="33">
        <f>+AA34+AA39</f>
        <v>49031000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454987071</v>
      </c>
      <c r="D42" s="43">
        <f>+D25-D40</f>
        <v>454987071</v>
      </c>
      <c r="E42" s="44">
        <f t="shared" si="6"/>
        <v>464092012</v>
      </c>
      <c r="F42" s="45">
        <f t="shared" si="6"/>
        <v>464092012</v>
      </c>
      <c r="G42" s="45">
        <f t="shared" si="6"/>
        <v>448036526</v>
      </c>
      <c r="H42" s="45">
        <f t="shared" si="6"/>
        <v>439508623</v>
      </c>
      <c r="I42" s="45">
        <f t="shared" si="6"/>
        <v>439508623</v>
      </c>
      <c r="J42" s="45">
        <f t="shared" si="6"/>
        <v>439508623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439508623</v>
      </c>
      <c r="X42" s="45">
        <f t="shared" si="6"/>
        <v>116023003</v>
      </c>
      <c r="Y42" s="45">
        <f t="shared" si="6"/>
        <v>323485620</v>
      </c>
      <c r="Z42" s="46">
        <f>+IF(X42&lt;&gt;0,+(Y42/X42)*100,0)</f>
        <v>278.81162496716274</v>
      </c>
      <c r="AA42" s="47">
        <f>+AA25-AA40</f>
        <v>464092012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445288306</v>
      </c>
      <c r="D45" s="18">
        <v>445288306</v>
      </c>
      <c r="E45" s="19">
        <v>452092012</v>
      </c>
      <c r="F45" s="20">
        <v>452092012</v>
      </c>
      <c r="G45" s="20">
        <v>444177884</v>
      </c>
      <c r="H45" s="20">
        <v>435649981</v>
      </c>
      <c r="I45" s="20">
        <v>435649981</v>
      </c>
      <c r="J45" s="20">
        <v>435649981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435649981</v>
      </c>
      <c r="X45" s="20">
        <v>113023003</v>
      </c>
      <c r="Y45" s="20">
        <v>322626978</v>
      </c>
      <c r="Z45" s="48">
        <v>285.45</v>
      </c>
      <c r="AA45" s="22">
        <v>452092012</v>
      </c>
    </row>
    <row r="46" spans="1:27" ht="13.5">
      <c r="A46" s="23" t="s">
        <v>67</v>
      </c>
      <c r="B46" s="17"/>
      <c r="C46" s="18">
        <v>9698765</v>
      </c>
      <c r="D46" s="18">
        <v>9698765</v>
      </c>
      <c r="E46" s="19">
        <v>12000000</v>
      </c>
      <c r="F46" s="20">
        <v>12000000</v>
      </c>
      <c r="G46" s="20">
        <v>3858642</v>
      </c>
      <c r="H46" s="20">
        <v>3858642</v>
      </c>
      <c r="I46" s="20">
        <v>3858642</v>
      </c>
      <c r="J46" s="20">
        <v>3858642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3858642</v>
      </c>
      <c r="X46" s="20">
        <v>3000000</v>
      </c>
      <c r="Y46" s="20">
        <v>858642</v>
      </c>
      <c r="Z46" s="48">
        <v>28.62</v>
      </c>
      <c r="AA46" s="22">
        <v>12000000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454987071</v>
      </c>
      <c r="D48" s="51">
        <f>SUM(D45:D47)</f>
        <v>454987071</v>
      </c>
      <c r="E48" s="52">
        <f t="shared" si="7"/>
        <v>464092012</v>
      </c>
      <c r="F48" s="53">
        <f t="shared" si="7"/>
        <v>464092012</v>
      </c>
      <c r="G48" s="53">
        <f t="shared" si="7"/>
        <v>448036526</v>
      </c>
      <c r="H48" s="53">
        <f t="shared" si="7"/>
        <v>439508623</v>
      </c>
      <c r="I48" s="53">
        <f t="shared" si="7"/>
        <v>439508623</v>
      </c>
      <c r="J48" s="53">
        <f t="shared" si="7"/>
        <v>439508623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439508623</v>
      </c>
      <c r="X48" s="53">
        <f t="shared" si="7"/>
        <v>116023003</v>
      </c>
      <c r="Y48" s="53">
        <f t="shared" si="7"/>
        <v>323485620</v>
      </c>
      <c r="Z48" s="54">
        <f>+IF(X48&lt;&gt;0,+(Y48/X48)*100,0)</f>
        <v>278.81162496716274</v>
      </c>
      <c r="AA48" s="55">
        <f>SUM(AA45:AA47)</f>
        <v>464092012</v>
      </c>
    </row>
    <row r="49" spans="1:27" ht="13.5">
      <c r="A49" s="56" t="s">
        <v>124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125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126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91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127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60935336</v>
      </c>
      <c r="D6" s="18">
        <v>60935336</v>
      </c>
      <c r="E6" s="19">
        <v>23553912</v>
      </c>
      <c r="F6" s="20">
        <v>23553912</v>
      </c>
      <c r="G6" s="20">
        <v>77040316</v>
      </c>
      <c r="H6" s="20">
        <v>12353505</v>
      </c>
      <c r="I6" s="20">
        <v>25676227</v>
      </c>
      <c r="J6" s="20">
        <v>25676227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25676227</v>
      </c>
      <c r="X6" s="20">
        <v>5888478</v>
      </c>
      <c r="Y6" s="20">
        <v>19787749</v>
      </c>
      <c r="Z6" s="21">
        <v>336.04</v>
      </c>
      <c r="AA6" s="22">
        <v>23553912</v>
      </c>
    </row>
    <row r="7" spans="1:27" ht="13.5">
      <c r="A7" s="23" t="s">
        <v>34</v>
      </c>
      <c r="B7" s="17"/>
      <c r="C7" s="18"/>
      <c r="D7" s="18"/>
      <c r="E7" s="19">
        <v>8476571</v>
      </c>
      <c r="F7" s="20">
        <v>8476571</v>
      </c>
      <c r="G7" s="20">
        <v>109288926</v>
      </c>
      <c r="H7" s="20">
        <v>116866081</v>
      </c>
      <c r="I7" s="20">
        <v>145088557</v>
      </c>
      <c r="J7" s="20">
        <v>145088557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145088557</v>
      </c>
      <c r="X7" s="20">
        <v>2119143</v>
      </c>
      <c r="Y7" s="20">
        <v>142969414</v>
      </c>
      <c r="Z7" s="21">
        <v>6746.57</v>
      </c>
      <c r="AA7" s="22">
        <v>8476571</v>
      </c>
    </row>
    <row r="8" spans="1:27" ht="13.5">
      <c r="A8" s="23" t="s">
        <v>35</v>
      </c>
      <c r="B8" s="17"/>
      <c r="C8" s="18">
        <v>62043236</v>
      </c>
      <c r="D8" s="18">
        <v>62043236</v>
      </c>
      <c r="E8" s="19">
        <v>40536721</v>
      </c>
      <c r="F8" s="20">
        <v>40536721</v>
      </c>
      <c r="G8" s="20">
        <v>38429599</v>
      </c>
      <c r="H8" s="20">
        <v>65984478</v>
      </c>
      <c r="I8" s="20">
        <v>60861231</v>
      </c>
      <c r="J8" s="20">
        <v>60861231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60861231</v>
      </c>
      <c r="X8" s="20">
        <v>10134180</v>
      </c>
      <c r="Y8" s="20">
        <v>50727051</v>
      </c>
      <c r="Z8" s="21">
        <v>500.55</v>
      </c>
      <c r="AA8" s="22">
        <v>40536721</v>
      </c>
    </row>
    <row r="9" spans="1:27" ht="13.5">
      <c r="A9" s="23" t="s">
        <v>36</v>
      </c>
      <c r="B9" s="17"/>
      <c r="C9" s="18">
        <v>22056809</v>
      </c>
      <c r="D9" s="18">
        <v>22056809</v>
      </c>
      <c r="E9" s="19">
        <v>16921701</v>
      </c>
      <c r="F9" s="20">
        <v>16921701</v>
      </c>
      <c r="G9" s="20">
        <v>23524666</v>
      </c>
      <c r="H9" s="20">
        <v>29924522</v>
      </c>
      <c r="I9" s="20">
        <v>32619272</v>
      </c>
      <c r="J9" s="20">
        <v>32619272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32619272</v>
      </c>
      <c r="X9" s="20">
        <v>4230425</v>
      </c>
      <c r="Y9" s="20">
        <v>28388847</v>
      </c>
      <c r="Z9" s="21">
        <v>671.06</v>
      </c>
      <c r="AA9" s="22">
        <v>16921701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690984</v>
      </c>
      <c r="D11" s="18">
        <v>690984</v>
      </c>
      <c r="E11" s="19"/>
      <c r="F11" s="20"/>
      <c r="G11" s="20">
        <v>818028</v>
      </c>
      <c r="H11" s="20">
        <v>690984</v>
      </c>
      <c r="I11" s="20">
        <v>690984</v>
      </c>
      <c r="J11" s="20">
        <v>690984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690984</v>
      </c>
      <c r="X11" s="20"/>
      <c r="Y11" s="20">
        <v>690984</v>
      </c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145726365</v>
      </c>
      <c r="D12" s="29">
        <f>SUM(D6:D11)</f>
        <v>145726365</v>
      </c>
      <c r="E12" s="30">
        <f t="shared" si="0"/>
        <v>89488905</v>
      </c>
      <c r="F12" s="31">
        <f t="shared" si="0"/>
        <v>89488905</v>
      </c>
      <c r="G12" s="31">
        <f t="shared" si="0"/>
        <v>249101535</v>
      </c>
      <c r="H12" s="31">
        <f t="shared" si="0"/>
        <v>225819570</v>
      </c>
      <c r="I12" s="31">
        <f t="shared" si="0"/>
        <v>264936271</v>
      </c>
      <c r="J12" s="31">
        <f t="shared" si="0"/>
        <v>264936271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264936271</v>
      </c>
      <c r="X12" s="31">
        <f t="shared" si="0"/>
        <v>22372226</v>
      </c>
      <c r="Y12" s="31">
        <f t="shared" si="0"/>
        <v>242564045</v>
      </c>
      <c r="Z12" s="32">
        <f>+IF(X12&lt;&gt;0,+(Y12/X12)*100,0)</f>
        <v>1084.219536312569</v>
      </c>
      <c r="AA12" s="33">
        <f>SUM(AA6:AA11)</f>
        <v>89488905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894786</v>
      </c>
      <c r="D17" s="18">
        <v>894786</v>
      </c>
      <c r="E17" s="19">
        <v>915267</v>
      </c>
      <c r="F17" s="20">
        <v>915267</v>
      </c>
      <c r="G17" s="20">
        <v>898882</v>
      </c>
      <c r="H17" s="20">
        <v>898882</v>
      </c>
      <c r="I17" s="20">
        <v>894786</v>
      </c>
      <c r="J17" s="20">
        <v>894786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894786</v>
      </c>
      <c r="X17" s="20">
        <v>228817</v>
      </c>
      <c r="Y17" s="20">
        <v>665969</v>
      </c>
      <c r="Z17" s="21">
        <v>291.05</v>
      </c>
      <c r="AA17" s="22">
        <v>915267</v>
      </c>
    </row>
    <row r="18" spans="1:27" ht="13.5">
      <c r="A18" s="23" t="s">
        <v>44</v>
      </c>
      <c r="B18" s="17"/>
      <c r="C18" s="18">
        <v>339334826</v>
      </c>
      <c r="D18" s="18">
        <v>339334826</v>
      </c>
      <c r="E18" s="19">
        <v>377542226</v>
      </c>
      <c r="F18" s="20">
        <v>377542226</v>
      </c>
      <c r="G18" s="20">
        <v>377542226</v>
      </c>
      <c r="H18" s="20">
        <v>339334821</v>
      </c>
      <c r="I18" s="20">
        <v>339334826</v>
      </c>
      <c r="J18" s="20">
        <v>339334826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>
        <v>339334826</v>
      </c>
      <c r="X18" s="20">
        <v>94385557</v>
      </c>
      <c r="Y18" s="20">
        <v>244949269</v>
      </c>
      <c r="Z18" s="21">
        <v>259.52</v>
      </c>
      <c r="AA18" s="22">
        <v>377542226</v>
      </c>
    </row>
    <row r="19" spans="1:27" ht="13.5">
      <c r="A19" s="23" t="s">
        <v>45</v>
      </c>
      <c r="B19" s="17"/>
      <c r="C19" s="18">
        <v>35677331</v>
      </c>
      <c r="D19" s="18">
        <v>35677331</v>
      </c>
      <c r="E19" s="19">
        <v>1398347881</v>
      </c>
      <c r="F19" s="20">
        <v>1398347881</v>
      </c>
      <c r="G19" s="20">
        <v>36493848</v>
      </c>
      <c r="H19" s="20">
        <v>36493848</v>
      </c>
      <c r="I19" s="20">
        <v>35677331</v>
      </c>
      <c r="J19" s="20">
        <v>35677331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35677331</v>
      </c>
      <c r="X19" s="20">
        <v>349586970</v>
      </c>
      <c r="Y19" s="20">
        <v>-313909639</v>
      </c>
      <c r="Z19" s="21">
        <v>-89.79</v>
      </c>
      <c r="AA19" s="22">
        <v>1398347881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142583</v>
      </c>
      <c r="D22" s="18">
        <v>142583</v>
      </c>
      <c r="E22" s="19">
        <v>156815</v>
      </c>
      <c r="F22" s="20">
        <v>156815</v>
      </c>
      <c r="G22" s="20">
        <v>147914</v>
      </c>
      <c r="H22" s="20">
        <v>147914</v>
      </c>
      <c r="I22" s="20">
        <v>142583</v>
      </c>
      <c r="J22" s="20">
        <v>142583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142583</v>
      </c>
      <c r="X22" s="20">
        <v>39204</v>
      </c>
      <c r="Y22" s="20">
        <v>103379</v>
      </c>
      <c r="Z22" s="21">
        <v>263.7</v>
      </c>
      <c r="AA22" s="22">
        <v>156815</v>
      </c>
    </row>
    <row r="23" spans="1:27" ht="13.5">
      <c r="A23" s="23" t="s">
        <v>49</v>
      </c>
      <c r="B23" s="17"/>
      <c r="C23" s="18">
        <v>1631099689</v>
      </c>
      <c r="D23" s="18">
        <v>1631099689</v>
      </c>
      <c r="E23" s="19"/>
      <c r="F23" s="20"/>
      <c r="G23" s="24">
        <v>1360802478</v>
      </c>
      <c r="H23" s="24">
        <v>1631099689</v>
      </c>
      <c r="I23" s="24">
        <v>1631099689</v>
      </c>
      <c r="J23" s="20">
        <v>1631099689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1631099689</v>
      </c>
      <c r="X23" s="20"/>
      <c r="Y23" s="24">
        <v>1631099689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2007149215</v>
      </c>
      <c r="D24" s="29">
        <f>SUM(D15:D23)</f>
        <v>2007149215</v>
      </c>
      <c r="E24" s="36">
        <f t="shared" si="1"/>
        <v>1776962189</v>
      </c>
      <c r="F24" s="37">
        <f t="shared" si="1"/>
        <v>1776962189</v>
      </c>
      <c r="G24" s="37">
        <f t="shared" si="1"/>
        <v>1775885348</v>
      </c>
      <c r="H24" s="37">
        <f t="shared" si="1"/>
        <v>2007975154</v>
      </c>
      <c r="I24" s="37">
        <f t="shared" si="1"/>
        <v>2007149215</v>
      </c>
      <c r="J24" s="37">
        <f t="shared" si="1"/>
        <v>2007149215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2007149215</v>
      </c>
      <c r="X24" s="37">
        <f t="shared" si="1"/>
        <v>444240548</v>
      </c>
      <c r="Y24" s="37">
        <f t="shared" si="1"/>
        <v>1562908667</v>
      </c>
      <c r="Z24" s="38">
        <f>+IF(X24&lt;&gt;0,+(Y24/X24)*100,0)</f>
        <v>351.8158515777808</v>
      </c>
      <c r="AA24" s="39">
        <f>SUM(AA15:AA23)</f>
        <v>1776962189</v>
      </c>
    </row>
    <row r="25" spans="1:27" ht="13.5">
      <c r="A25" s="27" t="s">
        <v>51</v>
      </c>
      <c r="B25" s="28"/>
      <c r="C25" s="29">
        <f aca="true" t="shared" si="2" ref="C25:Y25">+C12+C24</f>
        <v>2152875580</v>
      </c>
      <c r="D25" s="29">
        <f>+D12+D24</f>
        <v>2152875580</v>
      </c>
      <c r="E25" s="30">
        <f t="shared" si="2"/>
        <v>1866451094</v>
      </c>
      <c r="F25" s="31">
        <f t="shared" si="2"/>
        <v>1866451094</v>
      </c>
      <c r="G25" s="31">
        <f t="shared" si="2"/>
        <v>2024986883</v>
      </c>
      <c r="H25" s="31">
        <f t="shared" si="2"/>
        <v>2233794724</v>
      </c>
      <c r="I25" s="31">
        <f t="shared" si="2"/>
        <v>2272085486</v>
      </c>
      <c r="J25" s="31">
        <f t="shared" si="2"/>
        <v>2272085486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2272085486</v>
      </c>
      <c r="X25" s="31">
        <f t="shared" si="2"/>
        <v>466612774</v>
      </c>
      <c r="Y25" s="31">
        <f t="shared" si="2"/>
        <v>1805472712</v>
      </c>
      <c r="Z25" s="32">
        <f>+IF(X25&lt;&gt;0,+(Y25/X25)*100,0)</f>
        <v>386.93169424461576</v>
      </c>
      <c r="AA25" s="33">
        <f>+AA12+AA24</f>
        <v>1866451094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9797079</v>
      </c>
      <c r="D30" s="18">
        <v>9797079</v>
      </c>
      <c r="E30" s="19">
        <v>13185947</v>
      </c>
      <c r="F30" s="20">
        <v>13185947</v>
      </c>
      <c r="G30" s="20">
        <v>11147411</v>
      </c>
      <c r="H30" s="20">
        <v>10417662</v>
      </c>
      <c r="I30" s="20">
        <v>9678934</v>
      </c>
      <c r="J30" s="20">
        <v>9678934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9678934</v>
      </c>
      <c r="X30" s="20">
        <v>3296487</v>
      </c>
      <c r="Y30" s="20">
        <v>6382447</v>
      </c>
      <c r="Z30" s="21">
        <v>193.61</v>
      </c>
      <c r="AA30" s="22">
        <v>13185947</v>
      </c>
    </row>
    <row r="31" spans="1:27" ht="13.5">
      <c r="A31" s="23" t="s">
        <v>56</v>
      </c>
      <c r="B31" s="17"/>
      <c r="C31" s="18">
        <v>491712</v>
      </c>
      <c r="D31" s="18">
        <v>491712</v>
      </c>
      <c r="E31" s="19">
        <v>494623</v>
      </c>
      <c r="F31" s="20">
        <v>494623</v>
      </c>
      <c r="G31" s="20">
        <v>491282</v>
      </c>
      <c r="H31" s="20">
        <v>489122</v>
      </c>
      <c r="I31" s="20">
        <v>474492</v>
      </c>
      <c r="J31" s="20">
        <v>474492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474492</v>
      </c>
      <c r="X31" s="20">
        <v>123656</v>
      </c>
      <c r="Y31" s="20">
        <v>350836</v>
      </c>
      <c r="Z31" s="21">
        <v>283.72</v>
      </c>
      <c r="AA31" s="22">
        <v>494623</v>
      </c>
    </row>
    <row r="32" spans="1:27" ht="13.5">
      <c r="A32" s="23" t="s">
        <v>57</v>
      </c>
      <c r="B32" s="17"/>
      <c r="C32" s="18">
        <v>81449703</v>
      </c>
      <c r="D32" s="18">
        <v>81449703</v>
      </c>
      <c r="E32" s="19">
        <v>7965434</v>
      </c>
      <c r="F32" s="20">
        <v>7965434</v>
      </c>
      <c r="G32" s="20">
        <v>101540799</v>
      </c>
      <c r="H32" s="20">
        <v>75169463</v>
      </c>
      <c r="I32" s="20">
        <v>134346162</v>
      </c>
      <c r="J32" s="20">
        <v>134346162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134346162</v>
      </c>
      <c r="X32" s="20">
        <v>1991359</v>
      </c>
      <c r="Y32" s="20">
        <v>132354803</v>
      </c>
      <c r="Z32" s="21">
        <v>6646.46</v>
      </c>
      <c r="AA32" s="22">
        <v>7965434</v>
      </c>
    </row>
    <row r="33" spans="1:27" ht="13.5">
      <c r="A33" s="23" t="s">
        <v>58</v>
      </c>
      <c r="B33" s="17"/>
      <c r="C33" s="18"/>
      <c r="D33" s="18"/>
      <c r="E33" s="19">
        <v>7398663</v>
      </c>
      <c r="F33" s="20">
        <v>7398663</v>
      </c>
      <c r="G33" s="20">
        <v>10029231</v>
      </c>
      <c r="H33" s="20">
        <v>9509455</v>
      </c>
      <c r="I33" s="20">
        <v>9496006</v>
      </c>
      <c r="J33" s="20">
        <v>9496006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9496006</v>
      </c>
      <c r="X33" s="20">
        <v>1849666</v>
      </c>
      <c r="Y33" s="20">
        <v>7646340</v>
      </c>
      <c r="Z33" s="21">
        <v>413.39</v>
      </c>
      <c r="AA33" s="22">
        <v>7398663</v>
      </c>
    </row>
    <row r="34" spans="1:27" ht="13.5">
      <c r="A34" s="27" t="s">
        <v>59</v>
      </c>
      <c r="B34" s="28"/>
      <c r="C34" s="29">
        <f aca="true" t="shared" si="3" ref="C34:Y34">SUM(C29:C33)</f>
        <v>91738494</v>
      </c>
      <c r="D34" s="29">
        <f>SUM(D29:D33)</f>
        <v>91738494</v>
      </c>
      <c r="E34" s="30">
        <f t="shared" si="3"/>
        <v>29044667</v>
      </c>
      <c r="F34" s="31">
        <f t="shared" si="3"/>
        <v>29044667</v>
      </c>
      <c r="G34" s="31">
        <f t="shared" si="3"/>
        <v>123208723</v>
      </c>
      <c r="H34" s="31">
        <f t="shared" si="3"/>
        <v>95585702</v>
      </c>
      <c r="I34" s="31">
        <f t="shared" si="3"/>
        <v>153995594</v>
      </c>
      <c r="J34" s="31">
        <f t="shared" si="3"/>
        <v>153995594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153995594</v>
      </c>
      <c r="X34" s="31">
        <f t="shared" si="3"/>
        <v>7261168</v>
      </c>
      <c r="Y34" s="31">
        <f t="shared" si="3"/>
        <v>146734426</v>
      </c>
      <c r="Z34" s="32">
        <f>+IF(X34&lt;&gt;0,+(Y34/X34)*100,0)</f>
        <v>2020.810233284783</v>
      </c>
      <c r="AA34" s="33">
        <f>SUM(AA29:AA33)</f>
        <v>29044667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66273785</v>
      </c>
      <c r="D37" s="18">
        <v>66273785</v>
      </c>
      <c r="E37" s="19">
        <v>67334135</v>
      </c>
      <c r="F37" s="20">
        <v>67334135</v>
      </c>
      <c r="G37" s="20">
        <v>65562806</v>
      </c>
      <c r="H37" s="20">
        <v>64191401</v>
      </c>
      <c r="I37" s="20">
        <v>64191401</v>
      </c>
      <c r="J37" s="20">
        <v>64191401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64191401</v>
      </c>
      <c r="X37" s="20">
        <v>16833534</v>
      </c>
      <c r="Y37" s="20">
        <v>47357867</v>
      </c>
      <c r="Z37" s="21">
        <v>281.33</v>
      </c>
      <c r="AA37" s="22">
        <v>67334135</v>
      </c>
    </row>
    <row r="38" spans="1:27" ht="13.5">
      <c r="A38" s="23" t="s">
        <v>58</v>
      </c>
      <c r="B38" s="17"/>
      <c r="C38" s="18">
        <v>25498000</v>
      </c>
      <c r="D38" s="18">
        <v>25498000</v>
      </c>
      <c r="E38" s="19">
        <v>18008025</v>
      </c>
      <c r="F38" s="20">
        <v>18008025</v>
      </c>
      <c r="G38" s="20">
        <v>17887471</v>
      </c>
      <c r="H38" s="20">
        <v>25438713</v>
      </c>
      <c r="I38" s="20">
        <v>25413447</v>
      </c>
      <c r="J38" s="20">
        <v>25413447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25413447</v>
      </c>
      <c r="X38" s="20">
        <v>4502006</v>
      </c>
      <c r="Y38" s="20">
        <v>20911441</v>
      </c>
      <c r="Z38" s="21">
        <v>464.49</v>
      </c>
      <c r="AA38" s="22">
        <v>18008025</v>
      </c>
    </row>
    <row r="39" spans="1:27" ht="13.5">
      <c r="A39" s="27" t="s">
        <v>61</v>
      </c>
      <c r="B39" s="35"/>
      <c r="C39" s="29">
        <f aca="true" t="shared" si="4" ref="C39:Y39">SUM(C37:C38)</f>
        <v>91771785</v>
      </c>
      <c r="D39" s="29">
        <f>SUM(D37:D38)</f>
        <v>91771785</v>
      </c>
      <c r="E39" s="36">
        <f t="shared" si="4"/>
        <v>85342160</v>
      </c>
      <c r="F39" s="37">
        <f t="shared" si="4"/>
        <v>85342160</v>
      </c>
      <c r="G39" s="37">
        <f t="shared" si="4"/>
        <v>83450277</v>
      </c>
      <c r="H39" s="37">
        <f t="shared" si="4"/>
        <v>89630114</v>
      </c>
      <c r="I39" s="37">
        <f t="shared" si="4"/>
        <v>89604848</v>
      </c>
      <c r="J39" s="37">
        <f t="shared" si="4"/>
        <v>89604848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89604848</v>
      </c>
      <c r="X39" s="37">
        <f t="shared" si="4"/>
        <v>21335540</v>
      </c>
      <c r="Y39" s="37">
        <f t="shared" si="4"/>
        <v>68269308</v>
      </c>
      <c r="Z39" s="38">
        <f>+IF(X39&lt;&gt;0,+(Y39/X39)*100,0)</f>
        <v>319.9792833928741</v>
      </c>
      <c r="AA39" s="39">
        <f>SUM(AA37:AA38)</f>
        <v>85342160</v>
      </c>
    </row>
    <row r="40" spans="1:27" ht="13.5">
      <c r="A40" s="27" t="s">
        <v>62</v>
      </c>
      <c r="B40" s="28"/>
      <c r="C40" s="29">
        <f aca="true" t="shared" si="5" ref="C40:Y40">+C34+C39</f>
        <v>183510279</v>
      </c>
      <c r="D40" s="29">
        <f>+D34+D39</f>
        <v>183510279</v>
      </c>
      <c r="E40" s="30">
        <f t="shared" si="5"/>
        <v>114386827</v>
      </c>
      <c r="F40" s="31">
        <f t="shared" si="5"/>
        <v>114386827</v>
      </c>
      <c r="G40" s="31">
        <f t="shared" si="5"/>
        <v>206659000</v>
      </c>
      <c r="H40" s="31">
        <f t="shared" si="5"/>
        <v>185215816</v>
      </c>
      <c r="I40" s="31">
        <f t="shared" si="5"/>
        <v>243600442</v>
      </c>
      <c r="J40" s="31">
        <f t="shared" si="5"/>
        <v>243600442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243600442</v>
      </c>
      <c r="X40" s="31">
        <f t="shared" si="5"/>
        <v>28596708</v>
      </c>
      <c r="Y40" s="31">
        <f t="shared" si="5"/>
        <v>215003734</v>
      </c>
      <c r="Z40" s="32">
        <f>+IF(X40&lt;&gt;0,+(Y40/X40)*100,0)</f>
        <v>751.8478490601086</v>
      </c>
      <c r="AA40" s="33">
        <f>+AA34+AA39</f>
        <v>114386827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1969365301</v>
      </c>
      <c r="D42" s="43">
        <f>+D25-D40</f>
        <v>1969365301</v>
      </c>
      <c r="E42" s="44">
        <f t="shared" si="6"/>
        <v>1752064267</v>
      </c>
      <c r="F42" s="45">
        <f t="shared" si="6"/>
        <v>1752064267</v>
      </c>
      <c r="G42" s="45">
        <f t="shared" si="6"/>
        <v>1818327883</v>
      </c>
      <c r="H42" s="45">
        <f t="shared" si="6"/>
        <v>2048578908</v>
      </c>
      <c r="I42" s="45">
        <f t="shared" si="6"/>
        <v>2028485044</v>
      </c>
      <c r="J42" s="45">
        <f t="shared" si="6"/>
        <v>2028485044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2028485044</v>
      </c>
      <c r="X42" s="45">
        <f t="shared" si="6"/>
        <v>438016066</v>
      </c>
      <c r="Y42" s="45">
        <f t="shared" si="6"/>
        <v>1590468978</v>
      </c>
      <c r="Z42" s="46">
        <f>+IF(X42&lt;&gt;0,+(Y42/X42)*100,0)</f>
        <v>363.10745231888365</v>
      </c>
      <c r="AA42" s="47">
        <f>+AA25-AA40</f>
        <v>1752064267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1270930570</v>
      </c>
      <c r="D45" s="18">
        <v>1270930570</v>
      </c>
      <c r="E45" s="19">
        <v>1053629535</v>
      </c>
      <c r="F45" s="20">
        <v>1053629535</v>
      </c>
      <c r="G45" s="20">
        <v>1119893152</v>
      </c>
      <c r="H45" s="20">
        <v>1350144177</v>
      </c>
      <c r="I45" s="20">
        <v>1330050313</v>
      </c>
      <c r="J45" s="20">
        <v>1330050313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1330050313</v>
      </c>
      <c r="X45" s="20">
        <v>263407384</v>
      </c>
      <c r="Y45" s="20">
        <v>1066642929</v>
      </c>
      <c r="Z45" s="48">
        <v>404.94</v>
      </c>
      <c r="AA45" s="22">
        <v>1053629535</v>
      </c>
    </row>
    <row r="46" spans="1:27" ht="13.5">
      <c r="A46" s="23" t="s">
        <v>67</v>
      </c>
      <c r="B46" s="17"/>
      <c r="C46" s="18">
        <v>698434731</v>
      </c>
      <c r="D46" s="18">
        <v>698434731</v>
      </c>
      <c r="E46" s="19">
        <v>698434731</v>
      </c>
      <c r="F46" s="20">
        <v>698434731</v>
      </c>
      <c r="G46" s="20">
        <v>698434731</v>
      </c>
      <c r="H46" s="20">
        <v>698434731</v>
      </c>
      <c r="I46" s="20">
        <v>698434731</v>
      </c>
      <c r="J46" s="20">
        <v>698434731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698434731</v>
      </c>
      <c r="X46" s="20">
        <v>174608683</v>
      </c>
      <c r="Y46" s="20">
        <v>523826048</v>
      </c>
      <c r="Z46" s="48">
        <v>300</v>
      </c>
      <c r="AA46" s="22">
        <v>698434731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1969365301</v>
      </c>
      <c r="D48" s="51">
        <f>SUM(D45:D47)</f>
        <v>1969365301</v>
      </c>
      <c r="E48" s="52">
        <f t="shared" si="7"/>
        <v>1752064266</v>
      </c>
      <c r="F48" s="53">
        <f t="shared" si="7"/>
        <v>1752064266</v>
      </c>
      <c r="G48" s="53">
        <f t="shared" si="7"/>
        <v>1818327883</v>
      </c>
      <c r="H48" s="53">
        <f t="shared" si="7"/>
        <v>2048578908</v>
      </c>
      <c r="I48" s="53">
        <f t="shared" si="7"/>
        <v>2028485044</v>
      </c>
      <c r="J48" s="53">
        <f t="shared" si="7"/>
        <v>2028485044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2028485044</v>
      </c>
      <c r="X48" s="53">
        <f t="shared" si="7"/>
        <v>438016067</v>
      </c>
      <c r="Y48" s="53">
        <f t="shared" si="7"/>
        <v>1590468977</v>
      </c>
      <c r="Z48" s="54">
        <f>+IF(X48&lt;&gt;0,+(Y48/X48)*100,0)</f>
        <v>363.10745126159946</v>
      </c>
      <c r="AA48" s="55">
        <f>SUM(AA45:AA47)</f>
        <v>1752064266</v>
      </c>
    </row>
    <row r="49" spans="1:27" ht="13.5">
      <c r="A49" s="56" t="s">
        <v>124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125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126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92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127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44572895</v>
      </c>
      <c r="D6" s="18">
        <v>44572895</v>
      </c>
      <c r="E6" s="19">
        <v>2072000</v>
      </c>
      <c r="F6" s="20">
        <v>2072000</v>
      </c>
      <c r="G6" s="20">
        <v>32313105</v>
      </c>
      <c r="H6" s="20">
        <v>37650497</v>
      </c>
      <c r="I6" s="20">
        <v>44572895</v>
      </c>
      <c r="J6" s="20">
        <v>44572895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44572895</v>
      </c>
      <c r="X6" s="20">
        <v>518000</v>
      </c>
      <c r="Y6" s="20">
        <v>44054895</v>
      </c>
      <c r="Z6" s="21">
        <v>8504.81</v>
      </c>
      <c r="AA6" s="22">
        <v>2072000</v>
      </c>
    </row>
    <row r="7" spans="1:27" ht="13.5">
      <c r="A7" s="23" t="s">
        <v>34</v>
      </c>
      <c r="B7" s="17"/>
      <c r="C7" s="18"/>
      <c r="D7" s="18"/>
      <c r="E7" s="19">
        <v>38482494</v>
      </c>
      <c r="F7" s="20">
        <v>38482494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9620624</v>
      </c>
      <c r="Y7" s="20">
        <v>-9620624</v>
      </c>
      <c r="Z7" s="21">
        <v>-100</v>
      </c>
      <c r="AA7" s="22">
        <v>38482494</v>
      </c>
    </row>
    <row r="8" spans="1:27" ht="13.5">
      <c r="A8" s="23" t="s">
        <v>35</v>
      </c>
      <c r="B8" s="17"/>
      <c r="C8" s="18">
        <v>707524561</v>
      </c>
      <c r="D8" s="18">
        <v>707524561</v>
      </c>
      <c r="E8" s="19">
        <v>489882557</v>
      </c>
      <c r="F8" s="20">
        <v>489882557</v>
      </c>
      <c r="G8" s="20">
        <v>1067700757</v>
      </c>
      <c r="H8" s="20">
        <v>719035234</v>
      </c>
      <c r="I8" s="20">
        <v>707524562</v>
      </c>
      <c r="J8" s="20">
        <v>707524562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707524562</v>
      </c>
      <c r="X8" s="20">
        <v>122470639</v>
      </c>
      <c r="Y8" s="20">
        <v>585053923</v>
      </c>
      <c r="Z8" s="21">
        <v>477.71</v>
      </c>
      <c r="AA8" s="22">
        <v>489882557</v>
      </c>
    </row>
    <row r="9" spans="1:27" ht="13.5">
      <c r="A9" s="23" t="s">
        <v>36</v>
      </c>
      <c r="B9" s="17"/>
      <c r="C9" s="18">
        <v>51611816</v>
      </c>
      <c r="D9" s="18">
        <v>51611816</v>
      </c>
      <c r="E9" s="19">
        <v>68250120</v>
      </c>
      <c r="F9" s="20">
        <v>68250120</v>
      </c>
      <c r="G9" s="20">
        <v>85250927</v>
      </c>
      <c r="H9" s="20">
        <v>45185798</v>
      </c>
      <c r="I9" s="20">
        <v>51619633</v>
      </c>
      <c r="J9" s="20">
        <v>51619633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51619633</v>
      </c>
      <c r="X9" s="20">
        <v>17062530</v>
      </c>
      <c r="Y9" s="20">
        <v>34557103</v>
      </c>
      <c r="Z9" s="21">
        <v>202.53</v>
      </c>
      <c r="AA9" s="22">
        <v>68250120</v>
      </c>
    </row>
    <row r="10" spans="1:27" ht="13.5">
      <c r="A10" s="23" t="s">
        <v>37</v>
      </c>
      <c r="B10" s="17"/>
      <c r="C10" s="18">
        <v>7922</v>
      </c>
      <c r="D10" s="18">
        <v>7922</v>
      </c>
      <c r="E10" s="19">
        <v>11000</v>
      </c>
      <c r="F10" s="20">
        <v>11000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2750</v>
      </c>
      <c r="Y10" s="24">
        <v>-2750</v>
      </c>
      <c r="Z10" s="25">
        <v>-100</v>
      </c>
      <c r="AA10" s="26">
        <v>11000</v>
      </c>
    </row>
    <row r="11" spans="1:27" ht="13.5">
      <c r="A11" s="23" t="s">
        <v>38</v>
      </c>
      <c r="B11" s="17"/>
      <c r="C11" s="18">
        <v>13380566</v>
      </c>
      <c r="D11" s="18">
        <v>13380566</v>
      </c>
      <c r="E11" s="19">
        <v>13118081</v>
      </c>
      <c r="F11" s="20">
        <v>13118081</v>
      </c>
      <c r="G11" s="20">
        <v>13475368</v>
      </c>
      <c r="H11" s="20">
        <v>11828140</v>
      </c>
      <c r="I11" s="20">
        <v>13380566</v>
      </c>
      <c r="J11" s="20">
        <v>13380566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13380566</v>
      </c>
      <c r="X11" s="20">
        <v>3279520</v>
      </c>
      <c r="Y11" s="20">
        <v>10101046</v>
      </c>
      <c r="Z11" s="21">
        <v>308</v>
      </c>
      <c r="AA11" s="22">
        <v>13118081</v>
      </c>
    </row>
    <row r="12" spans="1:27" ht="13.5">
      <c r="A12" s="27" t="s">
        <v>39</v>
      </c>
      <c r="B12" s="28"/>
      <c r="C12" s="29">
        <f aca="true" t="shared" si="0" ref="C12:Y12">SUM(C6:C11)</f>
        <v>817097760</v>
      </c>
      <c r="D12" s="29">
        <f>SUM(D6:D11)</f>
        <v>817097760</v>
      </c>
      <c r="E12" s="30">
        <f t="shared" si="0"/>
        <v>611816252</v>
      </c>
      <c r="F12" s="31">
        <f t="shared" si="0"/>
        <v>611816252</v>
      </c>
      <c r="G12" s="31">
        <f t="shared" si="0"/>
        <v>1198740157</v>
      </c>
      <c r="H12" s="31">
        <f t="shared" si="0"/>
        <v>813699669</v>
      </c>
      <c r="I12" s="31">
        <f t="shared" si="0"/>
        <v>817097656</v>
      </c>
      <c r="J12" s="31">
        <f t="shared" si="0"/>
        <v>817097656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817097656</v>
      </c>
      <c r="X12" s="31">
        <f t="shared" si="0"/>
        <v>152954063</v>
      </c>
      <c r="Y12" s="31">
        <f t="shared" si="0"/>
        <v>664143593</v>
      </c>
      <c r="Z12" s="32">
        <f>+IF(X12&lt;&gt;0,+(Y12/X12)*100,0)</f>
        <v>434.21114808829884</v>
      </c>
      <c r="AA12" s="33">
        <f>SUM(AA6:AA11)</f>
        <v>611816252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275974000</v>
      </c>
      <c r="D17" s="18">
        <v>275974000</v>
      </c>
      <c r="E17" s="19">
        <v>265125000</v>
      </c>
      <c r="F17" s="20">
        <v>265125000</v>
      </c>
      <c r="G17" s="20">
        <v>413062905</v>
      </c>
      <c r="H17" s="20">
        <v>275974000</v>
      </c>
      <c r="I17" s="20">
        <v>275974000</v>
      </c>
      <c r="J17" s="20">
        <v>275974000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275974000</v>
      </c>
      <c r="X17" s="20">
        <v>66281250</v>
      </c>
      <c r="Y17" s="20">
        <v>209692750</v>
      </c>
      <c r="Z17" s="21">
        <v>316.37</v>
      </c>
      <c r="AA17" s="22">
        <v>265125000</v>
      </c>
    </row>
    <row r="18" spans="1:27" ht="13.5">
      <c r="A18" s="23" t="s">
        <v>44</v>
      </c>
      <c r="B18" s="17"/>
      <c r="C18" s="18">
        <v>346156138</v>
      </c>
      <c r="D18" s="18">
        <v>346156138</v>
      </c>
      <c r="E18" s="19">
        <v>421324163</v>
      </c>
      <c r="F18" s="20">
        <v>421324163</v>
      </c>
      <c r="G18" s="20"/>
      <c r="H18" s="20">
        <v>346156138</v>
      </c>
      <c r="I18" s="20">
        <v>346156138</v>
      </c>
      <c r="J18" s="20">
        <v>346156138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>
        <v>346156138</v>
      </c>
      <c r="X18" s="20">
        <v>105331041</v>
      </c>
      <c r="Y18" s="20">
        <v>240825097</v>
      </c>
      <c r="Z18" s="21">
        <v>228.64</v>
      </c>
      <c r="AA18" s="22">
        <v>421324163</v>
      </c>
    </row>
    <row r="19" spans="1:27" ht="13.5">
      <c r="A19" s="23" t="s">
        <v>45</v>
      </c>
      <c r="B19" s="17"/>
      <c r="C19" s="18">
        <v>7670846954</v>
      </c>
      <c r="D19" s="18">
        <v>7670846954</v>
      </c>
      <c r="E19" s="19">
        <v>3925099511</v>
      </c>
      <c r="F19" s="20">
        <v>3925099511</v>
      </c>
      <c r="G19" s="20">
        <v>4146877323</v>
      </c>
      <c r="H19" s="20">
        <v>7700740369</v>
      </c>
      <c r="I19" s="20">
        <v>7670835715</v>
      </c>
      <c r="J19" s="20">
        <v>7670835715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7670835715</v>
      </c>
      <c r="X19" s="20">
        <v>981274878</v>
      </c>
      <c r="Y19" s="20">
        <v>6689560837</v>
      </c>
      <c r="Z19" s="21">
        <v>681.72</v>
      </c>
      <c r="AA19" s="22">
        <v>3925099511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4497043</v>
      </c>
      <c r="D22" s="18">
        <v>4497043</v>
      </c>
      <c r="E22" s="19">
        <v>6138321</v>
      </c>
      <c r="F22" s="20">
        <v>6138321</v>
      </c>
      <c r="G22" s="20"/>
      <c r="H22" s="20">
        <v>4715395</v>
      </c>
      <c r="I22" s="20">
        <v>4497043</v>
      </c>
      <c r="J22" s="20">
        <v>4497043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4497043</v>
      </c>
      <c r="X22" s="20">
        <v>1534580</v>
      </c>
      <c r="Y22" s="20">
        <v>2962463</v>
      </c>
      <c r="Z22" s="21">
        <v>193.05</v>
      </c>
      <c r="AA22" s="22">
        <v>6138321</v>
      </c>
    </row>
    <row r="23" spans="1:27" ht="13.5">
      <c r="A23" s="23" t="s">
        <v>49</v>
      </c>
      <c r="B23" s="17"/>
      <c r="C23" s="18">
        <v>5970483</v>
      </c>
      <c r="D23" s="18">
        <v>5970483</v>
      </c>
      <c r="E23" s="19">
        <v>3024899</v>
      </c>
      <c r="F23" s="20">
        <v>3024899</v>
      </c>
      <c r="G23" s="24"/>
      <c r="H23" s="24">
        <v>5970483</v>
      </c>
      <c r="I23" s="24">
        <v>5970483</v>
      </c>
      <c r="J23" s="20">
        <v>5970483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5970483</v>
      </c>
      <c r="X23" s="20">
        <v>756225</v>
      </c>
      <c r="Y23" s="24">
        <v>5214258</v>
      </c>
      <c r="Z23" s="25">
        <v>689.51</v>
      </c>
      <c r="AA23" s="26">
        <v>3024899</v>
      </c>
    </row>
    <row r="24" spans="1:27" ht="13.5">
      <c r="A24" s="27" t="s">
        <v>50</v>
      </c>
      <c r="B24" s="35"/>
      <c r="C24" s="29">
        <f aca="true" t="shared" si="1" ref="C24:Y24">SUM(C15:C23)</f>
        <v>8303444618</v>
      </c>
      <c r="D24" s="29">
        <f>SUM(D15:D23)</f>
        <v>8303444618</v>
      </c>
      <c r="E24" s="36">
        <f t="shared" si="1"/>
        <v>4620711894</v>
      </c>
      <c r="F24" s="37">
        <f t="shared" si="1"/>
        <v>4620711894</v>
      </c>
      <c r="G24" s="37">
        <f t="shared" si="1"/>
        <v>4559940228</v>
      </c>
      <c r="H24" s="37">
        <f t="shared" si="1"/>
        <v>8333556385</v>
      </c>
      <c r="I24" s="37">
        <f t="shared" si="1"/>
        <v>8303433379</v>
      </c>
      <c r="J24" s="37">
        <f t="shared" si="1"/>
        <v>8303433379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8303433379</v>
      </c>
      <c r="X24" s="37">
        <f t="shared" si="1"/>
        <v>1155177974</v>
      </c>
      <c r="Y24" s="37">
        <f t="shared" si="1"/>
        <v>7148255405</v>
      </c>
      <c r="Z24" s="38">
        <f>+IF(X24&lt;&gt;0,+(Y24/X24)*100,0)</f>
        <v>618.8012207545778</v>
      </c>
      <c r="AA24" s="39">
        <f>SUM(AA15:AA23)</f>
        <v>4620711894</v>
      </c>
    </row>
    <row r="25" spans="1:27" ht="13.5">
      <c r="A25" s="27" t="s">
        <v>51</v>
      </c>
      <c r="B25" s="28"/>
      <c r="C25" s="29">
        <f aca="true" t="shared" si="2" ref="C25:Y25">+C12+C24</f>
        <v>9120542378</v>
      </c>
      <c r="D25" s="29">
        <f>+D12+D24</f>
        <v>9120542378</v>
      </c>
      <c r="E25" s="30">
        <f t="shared" si="2"/>
        <v>5232528146</v>
      </c>
      <c r="F25" s="31">
        <f t="shared" si="2"/>
        <v>5232528146</v>
      </c>
      <c r="G25" s="31">
        <f t="shared" si="2"/>
        <v>5758680385</v>
      </c>
      <c r="H25" s="31">
        <f t="shared" si="2"/>
        <v>9147256054</v>
      </c>
      <c r="I25" s="31">
        <f t="shared" si="2"/>
        <v>9120531035</v>
      </c>
      <c r="J25" s="31">
        <f t="shared" si="2"/>
        <v>9120531035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9120531035</v>
      </c>
      <c r="X25" s="31">
        <f t="shared" si="2"/>
        <v>1308132037</v>
      </c>
      <c r="Y25" s="31">
        <f t="shared" si="2"/>
        <v>7812398998</v>
      </c>
      <c r="Z25" s="32">
        <f>+IF(X25&lt;&gt;0,+(Y25/X25)*100,0)</f>
        <v>597.217924263711</v>
      </c>
      <c r="AA25" s="33">
        <f>+AA12+AA24</f>
        <v>5232528146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>
        <v>1458104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61849854</v>
      </c>
      <c r="D30" s="18">
        <v>61849854</v>
      </c>
      <c r="E30" s="19">
        <v>32192064</v>
      </c>
      <c r="F30" s="20">
        <v>32192064</v>
      </c>
      <c r="G30" s="20">
        <v>475981270</v>
      </c>
      <c r="H30" s="20">
        <v>29375168</v>
      </c>
      <c r="I30" s="20">
        <v>29440862</v>
      </c>
      <c r="J30" s="20">
        <v>29440862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29440862</v>
      </c>
      <c r="X30" s="20">
        <v>8048016</v>
      </c>
      <c r="Y30" s="20">
        <v>21392846</v>
      </c>
      <c r="Z30" s="21">
        <v>265.82</v>
      </c>
      <c r="AA30" s="22">
        <v>32192064</v>
      </c>
    </row>
    <row r="31" spans="1:27" ht="13.5">
      <c r="A31" s="23" t="s">
        <v>56</v>
      </c>
      <c r="B31" s="17"/>
      <c r="C31" s="18">
        <v>12752606</v>
      </c>
      <c r="D31" s="18">
        <v>12752606</v>
      </c>
      <c r="E31" s="19">
        <v>13389469</v>
      </c>
      <c r="F31" s="20">
        <v>13389469</v>
      </c>
      <c r="G31" s="20"/>
      <c r="H31" s="20">
        <v>12853362</v>
      </c>
      <c r="I31" s="20">
        <v>12752606</v>
      </c>
      <c r="J31" s="20">
        <v>12752606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12752606</v>
      </c>
      <c r="X31" s="20">
        <v>3347367</v>
      </c>
      <c r="Y31" s="20">
        <v>9405239</v>
      </c>
      <c r="Z31" s="21">
        <v>280.97</v>
      </c>
      <c r="AA31" s="22">
        <v>13389469</v>
      </c>
    </row>
    <row r="32" spans="1:27" ht="13.5">
      <c r="A32" s="23" t="s">
        <v>57</v>
      </c>
      <c r="B32" s="17"/>
      <c r="C32" s="18">
        <v>359370933</v>
      </c>
      <c r="D32" s="18">
        <v>359370933</v>
      </c>
      <c r="E32" s="19">
        <v>134447855</v>
      </c>
      <c r="F32" s="20">
        <v>134447855</v>
      </c>
      <c r="G32" s="20">
        <v>228006436</v>
      </c>
      <c r="H32" s="20">
        <v>350297593</v>
      </c>
      <c r="I32" s="20">
        <v>391779925</v>
      </c>
      <c r="J32" s="20">
        <v>391779925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391779925</v>
      </c>
      <c r="X32" s="20">
        <v>33611964</v>
      </c>
      <c r="Y32" s="20">
        <v>358167961</v>
      </c>
      <c r="Z32" s="21">
        <v>1065.6</v>
      </c>
      <c r="AA32" s="22">
        <v>134447855</v>
      </c>
    </row>
    <row r="33" spans="1:27" ht="13.5">
      <c r="A33" s="23" t="s">
        <v>58</v>
      </c>
      <c r="B33" s="17"/>
      <c r="C33" s="18">
        <v>5775189</v>
      </c>
      <c r="D33" s="18">
        <v>5775189</v>
      </c>
      <c r="E33" s="19">
        <v>4926615</v>
      </c>
      <c r="F33" s="20">
        <v>4926615</v>
      </c>
      <c r="G33" s="20">
        <v>605913061</v>
      </c>
      <c r="H33" s="20">
        <v>5775189</v>
      </c>
      <c r="I33" s="20">
        <v>5775189</v>
      </c>
      <c r="J33" s="20">
        <v>5775189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5775189</v>
      </c>
      <c r="X33" s="20">
        <v>1231654</v>
      </c>
      <c r="Y33" s="20">
        <v>4543535</v>
      </c>
      <c r="Z33" s="21">
        <v>368.9</v>
      </c>
      <c r="AA33" s="22">
        <v>4926615</v>
      </c>
    </row>
    <row r="34" spans="1:27" ht="13.5">
      <c r="A34" s="27" t="s">
        <v>59</v>
      </c>
      <c r="B34" s="28"/>
      <c r="C34" s="29">
        <f aca="true" t="shared" si="3" ref="C34:Y34">SUM(C29:C33)</f>
        <v>439748582</v>
      </c>
      <c r="D34" s="29">
        <f>SUM(D29:D33)</f>
        <v>439748582</v>
      </c>
      <c r="E34" s="30">
        <f t="shared" si="3"/>
        <v>184956003</v>
      </c>
      <c r="F34" s="31">
        <f t="shared" si="3"/>
        <v>184956003</v>
      </c>
      <c r="G34" s="31">
        <f t="shared" si="3"/>
        <v>1309900767</v>
      </c>
      <c r="H34" s="31">
        <f t="shared" si="3"/>
        <v>399759416</v>
      </c>
      <c r="I34" s="31">
        <f t="shared" si="3"/>
        <v>439748582</v>
      </c>
      <c r="J34" s="31">
        <f t="shared" si="3"/>
        <v>439748582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439748582</v>
      </c>
      <c r="X34" s="31">
        <f t="shared" si="3"/>
        <v>46239001</v>
      </c>
      <c r="Y34" s="31">
        <f t="shared" si="3"/>
        <v>393509581</v>
      </c>
      <c r="Z34" s="32">
        <f>+IF(X34&lt;&gt;0,+(Y34/X34)*100,0)</f>
        <v>851.0339161522975</v>
      </c>
      <c r="AA34" s="33">
        <f>SUM(AA29:AA33)</f>
        <v>184956003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458528404</v>
      </c>
      <c r="D37" s="18">
        <v>458528404</v>
      </c>
      <c r="E37" s="19">
        <v>528189514</v>
      </c>
      <c r="F37" s="20">
        <v>528189514</v>
      </c>
      <c r="G37" s="20"/>
      <c r="H37" s="20">
        <v>451145435</v>
      </c>
      <c r="I37" s="20">
        <v>458528404</v>
      </c>
      <c r="J37" s="20">
        <v>458528404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458528404</v>
      </c>
      <c r="X37" s="20">
        <v>132047379</v>
      </c>
      <c r="Y37" s="20">
        <v>326481025</v>
      </c>
      <c r="Z37" s="21">
        <v>247.25</v>
      </c>
      <c r="AA37" s="22">
        <v>528189514</v>
      </c>
    </row>
    <row r="38" spans="1:27" ht="13.5">
      <c r="A38" s="23" t="s">
        <v>58</v>
      </c>
      <c r="B38" s="17"/>
      <c r="C38" s="18">
        <v>146890295</v>
      </c>
      <c r="D38" s="18">
        <v>146890295</v>
      </c>
      <c r="E38" s="19">
        <v>147854626</v>
      </c>
      <c r="F38" s="20">
        <v>147854626</v>
      </c>
      <c r="G38" s="20"/>
      <c r="H38" s="20">
        <v>146890295</v>
      </c>
      <c r="I38" s="20">
        <v>146890295</v>
      </c>
      <c r="J38" s="20">
        <v>146890295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146890295</v>
      </c>
      <c r="X38" s="20">
        <v>36963657</v>
      </c>
      <c r="Y38" s="20">
        <v>109926638</v>
      </c>
      <c r="Z38" s="21">
        <v>297.39</v>
      </c>
      <c r="AA38" s="22">
        <v>147854626</v>
      </c>
    </row>
    <row r="39" spans="1:27" ht="13.5">
      <c r="A39" s="27" t="s">
        <v>61</v>
      </c>
      <c r="B39" s="35"/>
      <c r="C39" s="29">
        <f aca="true" t="shared" si="4" ref="C39:Y39">SUM(C37:C38)</f>
        <v>605418699</v>
      </c>
      <c r="D39" s="29">
        <f>SUM(D37:D38)</f>
        <v>605418699</v>
      </c>
      <c r="E39" s="36">
        <f t="shared" si="4"/>
        <v>676044140</v>
      </c>
      <c r="F39" s="37">
        <f t="shared" si="4"/>
        <v>676044140</v>
      </c>
      <c r="G39" s="37">
        <f t="shared" si="4"/>
        <v>0</v>
      </c>
      <c r="H39" s="37">
        <f t="shared" si="4"/>
        <v>598035730</v>
      </c>
      <c r="I39" s="37">
        <f t="shared" si="4"/>
        <v>605418699</v>
      </c>
      <c r="J39" s="37">
        <f t="shared" si="4"/>
        <v>605418699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605418699</v>
      </c>
      <c r="X39" s="37">
        <f t="shared" si="4"/>
        <v>169011036</v>
      </c>
      <c r="Y39" s="37">
        <f t="shared" si="4"/>
        <v>436407663</v>
      </c>
      <c r="Z39" s="38">
        <f>+IF(X39&lt;&gt;0,+(Y39/X39)*100,0)</f>
        <v>258.2125246543072</v>
      </c>
      <c r="AA39" s="39">
        <f>SUM(AA37:AA38)</f>
        <v>676044140</v>
      </c>
    </row>
    <row r="40" spans="1:27" ht="13.5">
      <c r="A40" s="27" t="s">
        <v>62</v>
      </c>
      <c r="B40" s="28"/>
      <c r="C40" s="29">
        <f aca="true" t="shared" si="5" ref="C40:Y40">+C34+C39</f>
        <v>1045167281</v>
      </c>
      <c r="D40" s="29">
        <f>+D34+D39</f>
        <v>1045167281</v>
      </c>
      <c r="E40" s="30">
        <f t="shared" si="5"/>
        <v>861000143</v>
      </c>
      <c r="F40" s="31">
        <f t="shared" si="5"/>
        <v>861000143</v>
      </c>
      <c r="G40" s="31">
        <f t="shared" si="5"/>
        <v>1309900767</v>
      </c>
      <c r="H40" s="31">
        <f t="shared" si="5"/>
        <v>997795146</v>
      </c>
      <c r="I40" s="31">
        <f t="shared" si="5"/>
        <v>1045167281</v>
      </c>
      <c r="J40" s="31">
        <f t="shared" si="5"/>
        <v>1045167281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1045167281</v>
      </c>
      <c r="X40" s="31">
        <f t="shared" si="5"/>
        <v>215250037</v>
      </c>
      <c r="Y40" s="31">
        <f t="shared" si="5"/>
        <v>829917244</v>
      </c>
      <c r="Z40" s="32">
        <f>+IF(X40&lt;&gt;0,+(Y40/X40)*100,0)</f>
        <v>385.5596289630371</v>
      </c>
      <c r="AA40" s="33">
        <f>+AA34+AA39</f>
        <v>861000143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8075375097</v>
      </c>
      <c r="D42" s="43">
        <f>+D25-D40</f>
        <v>8075375097</v>
      </c>
      <c r="E42" s="44">
        <f t="shared" si="6"/>
        <v>4371528003</v>
      </c>
      <c r="F42" s="45">
        <f t="shared" si="6"/>
        <v>4371528003</v>
      </c>
      <c r="G42" s="45">
        <f t="shared" si="6"/>
        <v>4448779618</v>
      </c>
      <c r="H42" s="45">
        <f t="shared" si="6"/>
        <v>8149460908</v>
      </c>
      <c r="I42" s="45">
        <f t="shared" si="6"/>
        <v>8075363754</v>
      </c>
      <c r="J42" s="45">
        <f t="shared" si="6"/>
        <v>8075363754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8075363754</v>
      </c>
      <c r="X42" s="45">
        <f t="shared" si="6"/>
        <v>1092882000</v>
      </c>
      <c r="Y42" s="45">
        <f t="shared" si="6"/>
        <v>6982481754</v>
      </c>
      <c r="Z42" s="46">
        <f>+IF(X42&lt;&gt;0,+(Y42/X42)*100,0)</f>
        <v>638.9053670936112</v>
      </c>
      <c r="AA42" s="47">
        <f>+AA25-AA40</f>
        <v>4371528003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8048629308</v>
      </c>
      <c r="D45" s="18">
        <v>8048629308</v>
      </c>
      <c r="E45" s="19">
        <v>4333045510</v>
      </c>
      <c r="F45" s="20">
        <v>4333045510</v>
      </c>
      <c r="G45" s="20">
        <v>4422061829</v>
      </c>
      <c r="H45" s="20">
        <v>8122452207</v>
      </c>
      <c r="I45" s="20">
        <v>8048617965</v>
      </c>
      <c r="J45" s="20">
        <v>8048617965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8048617965</v>
      </c>
      <c r="X45" s="20">
        <v>1083261378</v>
      </c>
      <c r="Y45" s="20">
        <v>6965356587</v>
      </c>
      <c r="Z45" s="48">
        <v>643</v>
      </c>
      <c r="AA45" s="22">
        <v>4333045510</v>
      </c>
    </row>
    <row r="46" spans="1:27" ht="13.5">
      <c r="A46" s="23" t="s">
        <v>67</v>
      </c>
      <c r="B46" s="17"/>
      <c r="C46" s="18">
        <v>26745789</v>
      </c>
      <c r="D46" s="18">
        <v>26745789</v>
      </c>
      <c r="E46" s="19">
        <v>38482494</v>
      </c>
      <c r="F46" s="20">
        <v>38482494</v>
      </c>
      <c r="G46" s="20">
        <v>26717789</v>
      </c>
      <c r="H46" s="20">
        <v>27008701</v>
      </c>
      <c r="I46" s="20">
        <v>26745789</v>
      </c>
      <c r="J46" s="20">
        <v>26745789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26745789</v>
      </c>
      <c r="X46" s="20">
        <v>9620624</v>
      </c>
      <c r="Y46" s="20">
        <v>17125165</v>
      </c>
      <c r="Z46" s="48">
        <v>178</v>
      </c>
      <c r="AA46" s="22">
        <v>38482494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8075375097</v>
      </c>
      <c r="D48" s="51">
        <f>SUM(D45:D47)</f>
        <v>8075375097</v>
      </c>
      <c r="E48" s="52">
        <f t="shared" si="7"/>
        <v>4371528004</v>
      </c>
      <c r="F48" s="53">
        <f t="shared" si="7"/>
        <v>4371528004</v>
      </c>
      <c r="G48" s="53">
        <f t="shared" si="7"/>
        <v>4448779618</v>
      </c>
      <c r="H48" s="53">
        <f t="shared" si="7"/>
        <v>8149460908</v>
      </c>
      <c r="I48" s="53">
        <f t="shared" si="7"/>
        <v>8075363754</v>
      </c>
      <c r="J48" s="53">
        <f t="shared" si="7"/>
        <v>8075363754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8075363754</v>
      </c>
      <c r="X48" s="53">
        <f t="shared" si="7"/>
        <v>1092882002</v>
      </c>
      <c r="Y48" s="53">
        <f t="shared" si="7"/>
        <v>6982481752</v>
      </c>
      <c r="Z48" s="54">
        <f>+IF(X48&lt;&gt;0,+(Y48/X48)*100,0)</f>
        <v>638.9053657413968</v>
      </c>
      <c r="AA48" s="55">
        <f>SUM(AA45:AA47)</f>
        <v>4371528004</v>
      </c>
    </row>
    <row r="49" spans="1:27" ht="13.5">
      <c r="A49" s="56" t="s">
        <v>124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125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126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93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127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21028481</v>
      </c>
      <c r="D6" s="18">
        <v>21028481</v>
      </c>
      <c r="E6" s="19">
        <v>29932000</v>
      </c>
      <c r="F6" s="20">
        <v>29932000</v>
      </c>
      <c r="G6" s="20">
        <v>30138269</v>
      </c>
      <c r="H6" s="20">
        <v>23440815</v>
      </c>
      <c r="I6" s="20">
        <v>24405697</v>
      </c>
      <c r="J6" s="20">
        <v>24405697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24405697</v>
      </c>
      <c r="X6" s="20">
        <v>7483000</v>
      </c>
      <c r="Y6" s="20">
        <v>16922697</v>
      </c>
      <c r="Z6" s="21">
        <v>226.15</v>
      </c>
      <c r="AA6" s="22">
        <v>29932000</v>
      </c>
    </row>
    <row r="7" spans="1:27" ht="13.5">
      <c r="A7" s="23" t="s">
        <v>34</v>
      </c>
      <c r="B7" s="17"/>
      <c r="C7" s="18">
        <v>300000</v>
      </c>
      <c r="D7" s="18">
        <v>300000</v>
      </c>
      <c r="E7" s="19">
        <v>300000</v>
      </c>
      <c r="F7" s="20">
        <v>300000</v>
      </c>
      <c r="G7" s="20">
        <v>300000</v>
      </c>
      <c r="H7" s="20">
        <v>300000</v>
      </c>
      <c r="I7" s="20">
        <v>300000</v>
      </c>
      <c r="J7" s="20">
        <v>300000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300000</v>
      </c>
      <c r="X7" s="20">
        <v>75000</v>
      </c>
      <c r="Y7" s="20">
        <v>225000</v>
      </c>
      <c r="Z7" s="21">
        <v>300</v>
      </c>
      <c r="AA7" s="22">
        <v>300000</v>
      </c>
    </row>
    <row r="8" spans="1:27" ht="13.5">
      <c r="A8" s="23" t="s">
        <v>35</v>
      </c>
      <c r="B8" s="17"/>
      <c r="C8" s="18">
        <v>8695284</v>
      </c>
      <c r="D8" s="18">
        <v>8695284</v>
      </c>
      <c r="E8" s="19">
        <v>22669000</v>
      </c>
      <c r="F8" s="20">
        <v>22669000</v>
      </c>
      <c r="G8" s="20">
        <v>12571283</v>
      </c>
      <c r="H8" s="20">
        <v>13946496</v>
      </c>
      <c r="I8" s="20">
        <v>12872069</v>
      </c>
      <c r="J8" s="20">
        <v>12872069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12872069</v>
      </c>
      <c r="X8" s="20">
        <v>5667250</v>
      </c>
      <c r="Y8" s="20">
        <v>7204819</v>
      </c>
      <c r="Z8" s="21">
        <v>127.13</v>
      </c>
      <c r="AA8" s="22">
        <v>22669000</v>
      </c>
    </row>
    <row r="9" spans="1:27" ht="13.5">
      <c r="A9" s="23" t="s">
        <v>36</v>
      </c>
      <c r="B9" s="17"/>
      <c r="C9" s="18">
        <v>8916083</v>
      </c>
      <c r="D9" s="18">
        <v>8916083</v>
      </c>
      <c r="E9" s="19">
        <v>1200000</v>
      </c>
      <c r="F9" s="20">
        <v>1200000</v>
      </c>
      <c r="G9" s="20">
        <v>437252</v>
      </c>
      <c r="H9" s="20">
        <v>503204</v>
      </c>
      <c r="I9" s="20">
        <v>175601</v>
      </c>
      <c r="J9" s="20">
        <v>175601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175601</v>
      </c>
      <c r="X9" s="20">
        <v>300000</v>
      </c>
      <c r="Y9" s="20">
        <v>-124399</v>
      </c>
      <c r="Z9" s="21">
        <v>-41.47</v>
      </c>
      <c r="AA9" s="22">
        <v>1200000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38939848</v>
      </c>
      <c r="D12" s="29">
        <f>SUM(D6:D11)</f>
        <v>38939848</v>
      </c>
      <c r="E12" s="30">
        <f t="shared" si="0"/>
        <v>54101000</v>
      </c>
      <c r="F12" s="31">
        <f t="shared" si="0"/>
        <v>54101000</v>
      </c>
      <c r="G12" s="31">
        <f t="shared" si="0"/>
        <v>43446804</v>
      </c>
      <c r="H12" s="31">
        <f t="shared" si="0"/>
        <v>38190515</v>
      </c>
      <c r="I12" s="31">
        <f t="shared" si="0"/>
        <v>37753367</v>
      </c>
      <c r="J12" s="31">
        <f t="shared" si="0"/>
        <v>37753367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37753367</v>
      </c>
      <c r="X12" s="31">
        <f t="shared" si="0"/>
        <v>13525250</v>
      </c>
      <c r="Y12" s="31">
        <f t="shared" si="0"/>
        <v>24228117</v>
      </c>
      <c r="Z12" s="32">
        <f>+IF(X12&lt;&gt;0,+(Y12/X12)*100,0)</f>
        <v>179.13248923310107</v>
      </c>
      <c r="AA12" s="33">
        <f>SUM(AA6:AA11)</f>
        <v>54101000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42982792</v>
      </c>
      <c r="D17" s="18">
        <v>42982792</v>
      </c>
      <c r="E17" s="19">
        <v>41237000</v>
      </c>
      <c r="F17" s="20">
        <v>41237000</v>
      </c>
      <c r="G17" s="20">
        <v>42982792</v>
      </c>
      <c r="H17" s="20">
        <v>42982792</v>
      </c>
      <c r="I17" s="20">
        <v>42982792</v>
      </c>
      <c r="J17" s="20">
        <v>42982792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42982792</v>
      </c>
      <c r="X17" s="20">
        <v>10309250</v>
      </c>
      <c r="Y17" s="20">
        <v>32673542</v>
      </c>
      <c r="Z17" s="21">
        <v>316.93</v>
      </c>
      <c r="AA17" s="22">
        <v>41237000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87836188</v>
      </c>
      <c r="D19" s="18">
        <v>87836188</v>
      </c>
      <c r="E19" s="19">
        <v>109116000</v>
      </c>
      <c r="F19" s="20">
        <v>109116000</v>
      </c>
      <c r="G19" s="20">
        <v>89736768</v>
      </c>
      <c r="H19" s="20">
        <v>93542370</v>
      </c>
      <c r="I19" s="20">
        <v>93797881</v>
      </c>
      <c r="J19" s="20">
        <v>93797881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93797881</v>
      </c>
      <c r="X19" s="20">
        <v>27279000</v>
      </c>
      <c r="Y19" s="20">
        <v>66518881</v>
      </c>
      <c r="Z19" s="21">
        <v>243.85</v>
      </c>
      <c r="AA19" s="22">
        <v>109116000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304315</v>
      </c>
      <c r="D22" s="18">
        <v>304315</v>
      </c>
      <c r="E22" s="19">
        <v>159000</v>
      </c>
      <c r="F22" s="20">
        <v>159000</v>
      </c>
      <c r="G22" s="20">
        <v>304315</v>
      </c>
      <c r="H22" s="20">
        <v>304315</v>
      </c>
      <c r="I22" s="20">
        <v>1075602</v>
      </c>
      <c r="J22" s="20">
        <v>1075602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1075602</v>
      </c>
      <c r="X22" s="20">
        <v>39750</v>
      </c>
      <c r="Y22" s="20">
        <v>1035852</v>
      </c>
      <c r="Z22" s="21">
        <v>2605.92</v>
      </c>
      <c r="AA22" s="22">
        <v>159000</v>
      </c>
    </row>
    <row r="23" spans="1:27" ht="13.5">
      <c r="A23" s="23" t="s">
        <v>49</v>
      </c>
      <c r="B23" s="17"/>
      <c r="C23" s="18">
        <v>1115001</v>
      </c>
      <c r="D23" s="18">
        <v>1115001</v>
      </c>
      <c r="E23" s="19">
        <v>1490000</v>
      </c>
      <c r="F23" s="20">
        <v>1490000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372500</v>
      </c>
      <c r="Y23" s="24">
        <v>-372500</v>
      </c>
      <c r="Z23" s="25">
        <v>-100</v>
      </c>
      <c r="AA23" s="26">
        <v>1490000</v>
      </c>
    </row>
    <row r="24" spans="1:27" ht="13.5">
      <c r="A24" s="27" t="s">
        <v>50</v>
      </c>
      <c r="B24" s="35"/>
      <c r="C24" s="29">
        <f aca="true" t="shared" si="1" ref="C24:Y24">SUM(C15:C23)</f>
        <v>132238296</v>
      </c>
      <c r="D24" s="29">
        <f>SUM(D15:D23)</f>
        <v>132238296</v>
      </c>
      <c r="E24" s="36">
        <f t="shared" si="1"/>
        <v>152002000</v>
      </c>
      <c r="F24" s="37">
        <f t="shared" si="1"/>
        <v>152002000</v>
      </c>
      <c r="G24" s="37">
        <f t="shared" si="1"/>
        <v>133023875</v>
      </c>
      <c r="H24" s="37">
        <f t="shared" si="1"/>
        <v>136829477</v>
      </c>
      <c r="I24" s="37">
        <f t="shared" si="1"/>
        <v>137856275</v>
      </c>
      <c r="J24" s="37">
        <f t="shared" si="1"/>
        <v>137856275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137856275</v>
      </c>
      <c r="X24" s="37">
        <f t="shared" si="1"/>
        <v>38000500</v>
      </c>
      <c r="Y24" s="37">
        <f t="shared" si="1"/>
        <v>99855775</v>
      </c>
      <c r="Z24" s="38">
        <f>+IF(X24&lt;&gt;0,+(Y24/X24)*100,0)</f>
        <v>262.7748976987145</v>
      </c>
      <c r="AA24" s="39">
        <f>SUM(AA15:AA23)</f>
        <v>152002000</v>
      </c>
    </row>
    <row r="25" spans="1:27" ht="13.5">
      <c r="A25" s="27" t="s">
        <v>51</v>
      </c>
      <c r="B25" s="28"/>
      <c r="C25" s="29">
        <f aca="true" t="shared" si="2" ref="C25:Y25">+C12+C24</f>
        <v>171178144</v>
      </c>
      <c r="D25" s="29">
        <f>+D12+D24</f>
        <v>171178144</v>
      </c>
      <c r="E25" s="30">
        <f t="shared" si="2"/>
        <v>206103000</v>
      </c>
      <c r="F25" s="31">
        <f t="shared" si="2"/>
        <v>206103000</v>
      </c>
      <c r="G25" s="31">
        <f t="shared" si="2"/>
        <v>176470679</v>
      </c>
      <c r="H25" s="31">
        <f t="shared" si="2"/>
        <v>175019992</v>
      </c>
      <c r="I25" s="31">
        <f t="shared" si="2"/>
        <v>175609642</v>
      </c>
      <c r="J25" s="31">
        <f t="shared" si="2"/>
        <v>175609642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175609642</v>
      </c>
      <c r="X25" s="31">
        <f t="shared" si="2"/>
        <v>51525750</v>
      </c>
      <c r="Y25" s="31">
        <f t="shared" si="2"/>
        <v>124083892</v>
      </c>
      <c r="Z25" s="32">
        <f>+IF(X25&lt;&gt;0,+(Y25/X25)*100,0)</f>
        <v>240.81918652324325</v>
      </c>
      <c r="AA25" s="33">
        <f>+AA12+AA24</f>
        <v>206103000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61976</v>
      </c>
      <c r="D30" s="18">
        <v>61976</v>
      </c>
      <c r="E30" s="19">
        <v>52000</v>
      </c>
      <c r="F30" s="20">
        <v>52000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13000</v>
      </c>
      <c r="Y30" s="20">
        <v>-13000</v>
      </c>
      <c r="Z30" s="21">
        <v>-100</v>
      </c>
      <c r="AA30" s="22">
        <v>52000</v>
      </c>
    </row>
    <row r="31" spans="1:27" ht="13.5">
      <c r="A31" s="23" t="s">
        <v>56</v>
      </c>
      <c r="B31" s="17"/>
      <c r="C31" s="18">
        <v>164487</v>
      </c>
      <c r="D31" s="18">
        <v>164487</v>
      </c>
      <c r="E31" s="19">
        <v>189000</v>
      </c>
      <c r="F31" s="20">
        <v>189000</v>
      </c>
      <c r="G31" s="20">
        <v>164487</v>
      </c>
      <c r="H31" s="20">
        <v>162228</v>
      </c>
      <c r="I31" s="20">
        <v>162228</v>
      </c>
      <c r="J31" s="20">
        <v>162228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162228</v>
      </c>
      <c r="X31" s="20">
        <v>47250</v>
      </c>
      <c r="Y31" s="20">
        <v>114978</v>
      </c>
      <c r="Z31" s="21">
        <v>243.34</v>
      </c>
      <c r="AA31" s="22">
        <v>189000</v>
      </c>
    </row>
    <row r="32" spans="1:27" ht="13.5">
      <c r="A32" s="23" t="s">
        <v>57</v>
      </c>
      <c r="B32" s="17"/>
      <c r="C32" s="18">
        <v>13380002</v>
      </c>
      <c r="D32" s="18">
        <v>13380002</v>
      </c>
      <c r="E32" s="19">
        <v>6337000</v>
      </c>
      <c r="F32" s="20">
        <v>6337000</v>
      </c>
      <c r="G32" s="20">
        <v>11118436</v>
      </c>
      <c r="H32" s="20">
        <v>7247946</v>
      </c>
      <c r="I32" s="20">
        <v>9438417</v>
      </c>
      <c r="J32" s="20">
        <v>9438417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9438417</v>
      </c>
      <c r="X32" s="20">
        <v>1584250</v>
      </c>
      <c r="Y32" s="20">
        <v>7854167</v>
      </c>
      <c r="Z32" s="21">
        <v>495.77</v>
      </c>
      <c r="AA32" s="22">
        <v>6337000</v>
      </c>
    </row>
    <row r="33" spans="1:27" ht="13.5">
      <c r="A33" s="23" t="s">
        <v>58</v>
      </c>
      <c r="B33" s="17"/>
      <c r="C33" s="18">
        <v>1771507</v>
      </c>
      <c r="D33" s="18">
        <v>1771507</v>
      </c>
      <c r="E33" s="19"/>
      <c r="F33" s="20"/>
      <c r="G33" s="20">
        <v>1771507</v>
      </c>
      <c r="H33" s="20">
        <v>1748492</v>
      </c>
      <c r="I33" s="20">
        <v>1748492</v>
      </c>
      <c r="J33" s="20">
        <v>1748492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1748492</v>
      </c>
      <c r="X33" s="20"/>
      <c r="Y33" s="20">
        <v>1748492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15377972</v>
      </c>
      <c r="D34" s="29">
        <f>SUM(D29:D33)</f>
        <v>15377972</v>
      </c>
      <c r="E34" s="30">
        <f t="shared" si="3"/>
        <v>6578000</v>
      </c>
      <c r="F34" s="31">
        <f t="shared" si="3"/>
        <v>6578000</v>
      </c>
      <c r="G34" s="31">
        <f t="shared" si="3"/>
        <v>13054430</v>
      </c>
      <c r="H34" s="31">
        <f t="shared" si="3"/>
        <v>9158666</v>
      </c>
      <c r="I34" s="31">
        <f t="shared" si="3"/>
        <v>11349137</v>
      </c>
      <c r="J34" s="31">
        <f t="shared" si="3"/>
        <v>11349137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11349137</v>
      </c>
      <c r="X34" s="31">
        <f t="shared" si="3"/>
        <v>1644500</v>
      </c>
      <c r="Y34" s="31">
        <f t="shared" si="3"/>
        <v>9704637</v>
      </c>
      <c r="Z34" s="32">
        <f>+IF(X34&lt;&gt;0,+(Y34/X34)*100,0)</f>
        <v>590.1269078747339</v>
      </c>
      <c r="AA34" s="33">
        <f>SUM(AA29:AA33)</f>
        <v>6578000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745846</v>
      </c>
      <c r="D37" s="18">
        <v>745846</v>
      </c>
      <c r="E37" s="19">
        <v>703000</v>
      </c>
      <c r="F37" s="20">
        <v>703000</v>
      </c>
      <c r="G37" s="20">
        <v>807822</v>
      </c>
      <c r="H37" s="20">
        <v>807822</v>
      </c>
      <c r="I37" s="20">
        <v>807822</v>
      </c>
      <c r="J37" s="20">
        <v>807822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807822</v>
      </c>
      <c r="X37" s="20">
        <v>175750</v>
      </c>
      <c r="Y37" s="20">
        <v>632072</v>
      </c>
      <c r="Z37" s="21">
        <v>359.64</v>
      </c>
      <c r="AA37" s="22">
        <v>703000</v>
      </c>
    </row>
    <row r="38" spans="1:27" ht="13.5">
      <c r="A38" s="23" t="s">
        <v>58</v>
      </c>
      <c r="B38" s="17"/>
      <c r="C38" s="18">
        <v>10834560</v>
      </c>
      <c r="D38" s="18">
        <v>10834560</v>
      </c>
      <c r="E38" s="19">
        <v>9981000</v>
      </c>
      <c r="F38" s="20">
        <v>9981000</v>
      </c>
      <c r="G38" s="20">
        <v>10834560</v>
      </c>
      <c r="H38" s="20">
        <v>10834560</v>
      </c>
      <c r="I38" s="20">
        <v>10834560</v>
      </c>
      <c r="J38" s="20">
        <v>10834560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10834560</v>
      </c>
      <c r="X38" s="20">
        <v>2495250</v>
      </c>
      <c r="Y38" s="20">
        <v>8339310</v>
      </c>
      <c r="Z38" s="21">
        <v>334.21</v>
      </c>
      <c r="AA38" s="22">
        <v>9981000</v>
      </c>
    </row>
    <row r="39" spans="1:27" ht="13.5">
      <c r="A39" s="27" t="s">
        <v>61</v>
      </c>
      <c r="B39" s="35"/>
      <c r="C39" s="29">
        <f aca="true" t="shared" si="4" ref="C39:Y39">SUM(C37:C38)</f>
        <v>11580406</v>
      </c>
      <c r="D39" s="29">
        <f>SUM(D37:D38)</f>
        <v>11580406</v>
      </c>
      <c r="E39" s="36">
        <f t="shared" si="4"/>
        <v>10684000</v>
      </c>
      <c r="F39" s="37">
        <f t="shared" si="4"/>
        <v>10684000</v>
      </c>
      <c r="G39" s="37">
        <f t="shared" si="4"/>
        <v>11642382</v>
      </c>
      <c r="H39" s="37">
        <f t="shared" si="4"/>
        <v>11642382</v>
      </c>
      <c r="I39" s="37">
        <f t="shared" si="4"/>
        <v>11642382</v>
      </c>
      <c r="J39" s="37">
        <f t="shared" si="4"/>
        <v>11642382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11642382</v>
      </c>
      <c r="X39" s="37">
        <f t="shared" si="4"/>
        <v>2671000</v>
      </c>
      <c r="Y39" s="37">
        <f t="shared" si="4"/>
        <v>8971382</v>
      </c>
      <c r="Z39" s="38">
        <f>+IF(X39&lt;&gt;0,+(Y39/X39)*100,0)</f>
        <v>335.8810183451891</v>
      </c>
      <c r="AA39" s="39">
        <f>SUM(AA37:AA38)</f>
        <v>10684000</v>
      </c>
    </row>
    <row r="40" spans="1:27" ht="13.5">
      <c r="A40" s="27" t="s">
        <v>62</v>
      </c>
      <c r="B40" s="28"/>
      <c r="C40" s="29">
        <f aca="true" t="shared" si="5" ref="C40:Y40">+C34+C39</f>
        <v>26958378</v>
      </c>
      <c r="D40" s="29">
        <f>+D34+D39</f>
        <v>26958378</v>
      </c>
      <c r="E40" s="30">
        <f t="shared" si="5"/>
        <v>17262000</v>
      </c>
      <c r="F40" s="31">
        <f t="shared" si="5"/>
        <v>17262000</v>
      </c>
      <c r="G40" s="31">
        <f t="shared" si="5"/>
        <v>24696812</v>
      </c>
      <c r="H40" s="31">
        <f t="shared" si="5"/>
        <v>20801048</v>
      </c>
      <c r="I40" s="31">
        <f t="shared" si="5"/>
        <v>22991519</v>
      </c>
      <c r="J40" s="31">
        <f t="shared" si="5"/>
        <v>22991519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22991519</v>
      </c>
      <c r="X40" s="31">
        <f t="shared" si="5"/>
        <v>4315500</v>
      </c>
      <c r="Y40" s="31">
        <f t="shared" si="5"/>
        <v>18676019</v>
      </c>
      <c r="Z40" s="32">
        <f>+IF(X40&lt;&gt;0,+(Y40/X40)*100,0)</f>
        <v>432.7660526010891</v>
      </c>
      <c r="AA40" s="33">
        <f>+AA34+AA39</f>
        <v>17262000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144219766</v>
      </c>
      <c r="D42" s="43">
        <f>+D25-D40</f>
        <v>144219766</v>
      </c>
      <c r="E42" s="44">
        <f t="shared" si="6"/>
        <v>188841000</v>
      </c>
      <c r="F42" s="45">
        <f t="shared" si="6"/>
        <v>188841000</v>
      </c>
      <c r="G42" s="45">
        <f t="shared" si="6"/>
        <v>151773867</v>
      </c>
      <c r="H42" s="45">
        <f t="shared" si="6"/>
        <v>154218944</v>
      </c>
      <c r="I42" s="45">
        <f t="shared" si="6"/>
        <v>152618123</v>
      </c>
      <c r="J42" s="45">
        <f t="shared" si="6"/>
        <v>152618123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152618123</v>
      </c>
      <c r="X42" s="45">
        <f t="shared" si="6"/>
        <v>47210250</v>
      </c>
      <c r="Y42" s="45">
        <f t="shared" si="6"/>
        <v>105407873</v>
      </c>
      <c r="Z42" s="46">
        <f>+IF(X42&lt;&gt;0,+(Y42/X42)*100,0)</f>
        <v>223.27327857827487</v>
      </c>
      <c r="AA42" s="47">
        <f>+AA25-AA40</f>
        <v>188841000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144219766</v>
      </c>
      <c r="D45" s="18">
        <v>144219766</v>
      </c>
      <c r="E45" s="19">
        <v>188841000</v>
      </c>
      <c r="F45" s="20">
        <v>188841000</v>
      </c>
      <c r="G45" s="20">
        <v>151773867</v>
      </c>
      <c r="H45" s="20">
        <v>154218944</v>
      </c>
      <c r="I45" s="20">
        <v>152618123</v>
      </c>
      <c r="J45" s="20">
        <v>152618123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152618123</v>
      </c>
      <c r="X45" s="20">
        <v>47210250</v>
      </c>
      <c r="Y45" s="20">
        <v>105407873</v>
      </c>
      <c r="Z45" s="48">
        <v>223.27</v>
      </c>
      <c r="AA45" s="22">
        <v>188841000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144219766</v>
      </c>
      <c r="D48" s="51">
        <f>SUM(D45:D47)</f>
        <v>144219766</v>
      </c>
      <c r="E48" s="52">
        <f t="shared" si="7"/>
        <v>188841000</v>
      </c>
      <c r="F48" s="53">
        <f t="shared" si="7"/>
        <v>188841000</v>
      </c>
      <c r="G48" s="53">
        <f t="shared" si="7"/>
        <v>151773867</v>
      </c>
      <c r="H48" s="53">
        <f t="shared" si="7"/>
        <v>154218944</v>
      </c>
      <c r="I48" s="53">
        <f t="shared" si="7"/>
        <v>152618123</v>
      </c>
      <c r="J48" s="53">
        <f t="shared" si="7"/>
        <v>152618123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152618123</v>
      </c>
      <c r="X48" s="53">
        <f t="shared" si="7"/>
        <v>47210250</v>
      </c>
      <c r="Y48" s="53">
        <f t="shared" si="7"/>
        <v>105407873</v>
      </c>
      <c r="Z48" s="54">
        <f>+IF(X48&lt;&gt;0,+(Y48/X48)*100,0)</f>
        <v>223.27327857827487</v>
      </c>
      <c r="AA48" s="55">
        <f>SUM(AA45:AA47)</f>
        <v>188841000</v>
      </c>
    </row>
    <row r="49" spans="1:27" ht="13.5">
      <c r="A49" s="56" t="s">
        <v>124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125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126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94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127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2815300</v>
      </c>
      <c r="F6" s="20">
        <v>2815300</v>
      </c>
      <c r="G6" s="20">
        <v>47140541</v>
      </c>
      <c r="H6" s="20">
        <v>47140541</v>
      </c>
      <c r="I6" s="20"/>
      <c r="J6" s="20">
        <v>47140541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47140541</v>
      </c>
      <c r="X6" s="20">
        <v>703825</v>
      </c>
      <c r="Y6" s="20">
        <v>46436716</v>
      </c>
      <c r="Z6" s="21">
        <v>6597.76</v>
      </c>
      <c r="AA6" s="22">
        <v>2815300</v>
      </c>
    </row>
    <row r="7" spans="1:27" ht="13.5">
      <c r="A7" s="23" t="s">
        <v>34</v>
      </c>
      <c r="B7" s="17"/>
      <c r="C7" s="18"/>
      <c r="D7" s="18"/>
      <c r="E7" s="19">
        <v>25337700</v>
      </c>
      <c r="F7" s="20">
        <v>25337700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6334425</v>
      </c>
      <c r="Y7" s="20">
        <v>-6334425</v>
      </c>
      <c r="Z7" s="21">
        <v>-100</v>
      </c>
      <c r="AA7" s="22">
        <v>25337700</v>
      </c>
    </row>
    <row r="8" spans="1:27" ht="13.5">
      <c r="A8" s="23" t="s">
        <v>35</v>
      </c>
      <c r="B8" s="17"/>
      <c r="C8" s="18"/>
      <c r="D8" s="18"/>
      <c r="E8" s="19">
        <v>1827068</v>
      </c>
      <c r="F8" s="20">
        <v>1827068</v>
      </c>
      <c r="G8" s="20">
        <v>10020919</v>
      </c>
      <c r="H8" s="20">
        <v>10020919</v>
      </c>
      <c r="I8" s="20"/>
      <c r="J8" s="20">
        <v>10020919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10020919</v>
      </c>
      <c r="X8" s="20">
        <v>456767</v>
      </c>
      <c r="Y8" s="20">
        <v>9564152</v>
      </c>
      <c r="Z8" s="21">
        <v>2093.88</v>
      </c>
      <c r="AA8" s="22">
        <v>1827068</v>
      </c>
    </row>
    <row r="9" spans="1:27" ht="13.5">
      <c r="A9" s="23" t="s">
        <v>36</v>
      </c>
      <c r="B9" s="17"/>
      <c r="C9" s="18"/>
      <c r="D9" s="18"/>
      <c r="E9" s="19">
        <v>3324738</v>
      </c>
      <c r="F9" s="20">
        <v>3324738</v>
      </c>
      <c r="G9" s="20">
        <v>3637376</v>
      </c>
      <c r="H9" s="20">
        <v>3637376</v>
      </c>
      <c r="I9" s="20"/>
      <c r="J9" s="20">
        <v>3637376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3637376</v>
      </c>
      <c r="X9" s="20">
        <v>831185</v>
      </c>
      <c r="Y9" s="20">
        <v>2806191</v>
      </c>
      <c r="Z9" s="21">
        <v>337.61</v>
      </c>
      <c r="AA9" s="22">
        <v>3324738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33304806</v>
      </c>
      <c r="F12" s="31">
        <f t="shared" si="0"/>
        <v>33304806</v>
      </c>
      <c r="G12" s="31">
        <f t="shared" si="0"/>
        <v>60798836</v>
      </c>
      <c r="H12" s="31">
        <f t="shared" si="0"/>
        <v>60798836</v>
      </c>
      <c r="I12" s="31">
        <f t="shared" si="0"/>
        <v>0</v>
      </c>
      <c r="J12" s="31">
        <f t="shared" si="0"/>
        <v>60798836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60798836</v>
      </c>
      <c r="X12" s="31">
        <f t="shared" si="0"/>
        <v>8326202</v>
      </c>
      <c r="Y12" s="31">
        <f t="shared" si="0"/>
        <v>52472634</v>
      </c>
      <c r="Z12" s="32">
        <f>+IF(X12&lt;&gt;0,+(Y12/X12)*100,0)</f>
        <v>630.2109172945841</v>
      </c>
      <c r="AA12" s="33">
        <f>SUM(AA6:AA11)</f>
        <v>33304806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>
        <v>8662000</v>
      </c>
      <c r="F17" s="20">
        <v>8662000</v>
      </c>
      <c r="G17" s="20">
        <v>29631712</v>
      </c>
      <c r="H17" s="20">
        <v>29631712</v>
      </c>
      <c r="I17" s="20"/>
      <c r="J17" s="20">
        <v>29631712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29631712</v>
      </c>
      <c r="X17" s="20">
        <v>2165500</v>
      </c>
      <c r="Y17" s="20">
        <v>27466212</v>
      </c>
      <c r="Z17" s="21">
        <v>1268.35</v>
      </c>
      <c r="AA17" s="22">
        <v>8662000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234633398</v>
      </c>
      <c r="F19" s="20">
        <v>234633398</v>
      </c>
      <c r="G19" s="20">
        <v>312756986</v>
      </c>
      <c r="H19" s="20">
        <v>312756986</v>
      </c>
      <c r="I19" s="20"/>
      <c r="J19" s="20">
        <v>312756986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312756986</v>
      </c>
      <c r="X19" s="20">
        <v>58658350</v>
      </c>
      <c r="Y19" s="20">
        <v>254098636</v>
      </c>
      <c r="Z19" s="21">
        <v>433.18</v>
      </c>
      <c r="AA19" s="22">
        <v>234633398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24934</v>
      </c>
      <c r="F22" s="20">
        <v>24934</v>
      </c>
      <c r="G22" s="20">
        <v>101447</v>
      </c>
      <c r="H22" s="20">
        <v>101447</v>
      </c>
      <c r="I22" s="20"/>
      <c r="J22" s="20">
        <v>101447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101447</v>
      </c>
      <c r="X22" s="20">
        <v>6234</v>
      </c>
      <c r="Y22" s="20">
        <v>95213</v>
      </c>
      <c r="Z22" s="21">
        <v>1527.32</v>
      </c>
      <c r="AA22" s="22">
        <v>24934</v>
      </c>
    </row>
    <row r="23" spans="1:27" ht="13.5">
      <c r="A23" s="23" t="s">
        <v>49</v>
      </c>
      <c r="B23" s="17"/>
      <c r="C23" s="18"/>
      <c r="D23" s="18"/>
      <c r="E23" s="19">
        <v>55576</v>
      </c>
      <c r="F23" s="20">
        <v>55576</v>
      </c>
      <c r="G23" s="24">
        <v>55576</v>
      </c>
      <c r="H23" s="24">
        <v>55576</v>
      </c>
      <c r="I23" s="24"/>
      <c r="J23" s="20">
        <v>55576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55576</v>
      </c>
      <c r="X23" s="20">
        <v>13894</v>
      </c>
      <c r="Y23" s="24">
        <v>41682</v>
      </c>
      <c r="Z23" s="25">
        <v>300</v>
      </c>
      <c r="AA23" s="26">
        <v>55576</v>
      </c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243375908</v>
      </c>
      <c r="F24" s="37">
        <f t="shared" si="1"/>
        <v>243375908</v>
      </c>
      <c r="G24" s="37">
        <f t="shared" si="1"/>
        <v>342545721</v>
      </c>
      <c r="H24" s="37">
        <f t="shared" si="1"/>
        <v>342545721</v>
      </c>
      <c r="I24" s="37">
        <f t="shared" si="1"/>
        <v>0</v>
      </c>
      <c r="J24" s="37">
        <f t="shared" si="1"/>
        <v>342545721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342545721</v>
      </c>
      <c r="X24" s="37">
        <f t="shared" si="1"/>
        <v>60843978</v>
      </c>
      <c r="Y24" s="37">
        <f t="shared" si="1"/>
        <v>281701743</v>
      </c>
      <c r="Z24" s="38">
        <f>+IF(X24&lt;&gt;0,+(Y24/X24)*100,0)</f>
        <v>462.9903439252443</v>
      </c>
      <c r="AA24" s="39">
        <f>SUM(AA15:AA23)</f>
        <v>243375908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276680714</v>
      </c>
      <c r="F25" s="31">
        <f t="shared" si="2"/>
        <v>276680714</v>
      </c>
      <c r="G25" s="31">
        <f t="shared" si="2"/>
        <v>403344557</v>
      </c>
      <c r="H25" s="31">
        <f t="shared" si="2"/>
        <v>403344557</v>
      </c>
      <c r="I25" s="31">
        <f t="shared" si="2"/>
        <v>0</v>
      </c>
      <c r="J25" s="31">
        <f t="shared" si="2"/>
        <v>403344557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403344557</v>
      </c>
      <c r="X25" s="31">
        <f t="shared" si="2"/>
        <v>69170180</v>
      </c>
      <c r="Y25" s="31">
        <f t="shared" si="2"/>
        <v>334174377</v>
      </c>
      <c r="Z25" s="32">
        <f>+IF(X25&lt;&gt;0,+(Y25/X25)*100,0)</f>
        <v>483.11913746646314</v>
      </c>
      <c r="AA25" s="33">
        <f>+AA12+AA24</f>
        <v>276680714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/>
      <c r="D32" s="18"/>
      <c r="E32" s="19">
        <v>19426372</v>
      </c>
      <c r="F32" s="20">
        <v>19426372</v>
      </c>
      <c r="G32" s="20">
        <v>32249405</v>
      </c>
      <c r="H32" s="20">
        <v>32249405</v>
      </c>
      <c r="I32" s="20"/>
      <c r="J32" s="20">
        <v>32249405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32249405</v>
      </c>
      <c r="X32" s="20">
        <v>4856593</v>
      </c>
      <c r="Y32" s="20">
        <v>27392812</v>
      </c>
      <c r="Z32" s="21">
        <v>564.03</v>
      </c>
      <c r="AA32" s="22">
        <v>19426372</v>
      </c>
    </row>
    <row r="33" spans="1:27" ht="13.5">
      <c r="A33" s="23" t="s">
        <v>58</v>
      </c>
      <c r="B33" s="17"/>
      <c r="C33" s="18"/>
      <c r="D33" s="18"/>
      <c r="E33" s="19">
        <v>3588638</v>
      </c>
      <c r="F33" s="20">
        <v>3588638</v>
      </c>
      <c r="G33" s="20">
        <v>988031</v>
      </c>
      <c r="H33" s="20">
        <v>988031</v>
      </c>
      <c r="I33" s="20"/>
      <c r="J33" s="20">
        <v>988031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988031</v>
      </c>
      <c r="X33" s="20">
        <v>897160</v>
      </c>
      <c r="Y33" s="20">
        <v>90871</v>
      </c>
      <c r="Z33" s="21">
        <v>10.13</v>
      </c>
      <c r="AA33" s="22">
        <v>3588638</v>
      </c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23015010</v>
      </c>
      <c r="F34" s="31">
        <f t="shared" si="3"/>
        <v>23015010</v>
      </c>
      <c r="G34" s="31">
        <f t="shared" si="3"/>
        <v>33237436</v>
      </c>
      <c r="H34" s="31">
        <f t="shared" si="3"/>
        <v>33237436</v>
      </c>
      <c r="I34" s="31">
        <f t="shared" si="3"/>
        <v>0</v>
      </c>
      <c r="J34" s="31">
        <f t="shared" si="3"/>
        <v>33237436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33237436</v>
      </c>
      <c r="X34" s="31">
        <f t="shared" si="3"/>
        <v>5753753</v>
      </c>
      <c r="Y34" s="31">
        <f t="shared" si="3"/>
        <v>27483683</v>
      </c>
      <c r="Z34" s="32">
        <f>+IF(X34&lt;&gt;0,+(Y34/X34)*100,0)</f>
        <v>477.6653255709795</v>
      </c>
      <c r="AA34" s="33">
        <f>SUM(AA29:AA33)</f>
        <v>23015010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/>
      <c r="D38" s="18"/>
      <c r="E38" s="19">
        <v>3926000</v>
      </c>
      <c r="F38" s="20">
        <v>3926000</v>
      </c>
      <c r="G38" s="20">
        <v>3926000</v>
      </c>
      <c r="H38" s="20">
        <v>3926000</v>
      </c>
      <c r="I38" s="20"/>
      <c r="J38" s="20">
        <v>3926000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3926000</v>
      </c>
      <c r="X38" s="20">
        <v>981500</v>
      </c>
      <c r="Y38" s="20">
        <v>2944500</v>
      </c>
      <c r="Z38" s="21">
        <v>300</v>
      </c>
      <c r="AA38" s="22">
        <v>3926000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3926000</v>
      </c>
      <c r="F39" s="37">
        <f t="shared" si="4"/>
        <v>3926000</v>
      </c>
      <c r="G39" s="37">
        <f t="shared" si="4"/>
        <v>3926000</v>
      </c>
      <c r="H39" s="37">
        <f t="shared" si="4"/>
        <v>3926000</v>
      </c>
      <c r="I39" s="37">
        <f t="shared" si="4"/>
        <v>0</v>
      </c>
      <c r="J39" s="37">
        <f t="shared" si="4"/>
        <v>3926000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3926000</v>
      </c>
      <c r="X39" s="37">
        <f t="shared" si="4"/>
        <v>981500</v>
      </c>
      <c r="Y39" s="37">
        <f t="shared" si="4"/>
        <v>2944500</v>
      </c>
      <c r="Z39" s="38">
        <f>+IF(X39&lt;&gt;0,+(Y39/X39)*100,0)</f>
        <v>300</v>
      </c>
      <c r="AA39" s="39">
        <f>SUM(AA37:AA38)</f>
        <v>3926000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26941010</v>
      </c>
      <c r="F40" s="31">
        <f t="shared" si="5"/>
        <v>26941010</v>
      </c>
      <c r="G40" s="31">
        <f t="shared" si="5"/>
        <v>37163436</v>
      </c>
      <c r="H40" s="31">
        <f t="shared" si="5"/>
        <v>37163436</v>
      </c>
      <c r="I40" s="31">
        <f t="shared" si="5"/>
        <v>0</v>
      </c>
      <c r="J40" s="31">
        <f t="shared" si="5"/>
        <v>37163436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37163436</v>
      </c>
      <c r="X40" s="31">
        <f t="shared" si="5"/>
        <v>6735253</v>
      </c>
      <c r="Y40" s="31">
        <f t="shared" si="5"/>
        <v>30428183</v>
      </c>
      <c r="Z40" s="32">
        <f>+IF(X40&lt;&gt;0,+(Y40/X40)*100,0)</f>
        <v>451.77490734201075</v>
      </c>
      <c r="AA40" s="33">
        <f>+AA34+AA39</f>
        <v>26941010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249739704</v>
      </c>
      <c r="F42" s="45">
        <f t="shared" si="6"/>
        <v>249739704</v>
      </c>
      <c r="G42" s="45">
        <f t="shared" si="6"/>
        <v>366181121</v>
      </c>
      <c r="H42" s="45">
        <f t="shared" si="6"/>
        <v>366181121</v>
      </c>
      <c r="I42" s="45">
        <f t="shared" si="6"/>
        <v>0</v>
      </c>
      <c r="J42" s="45">
        <f t="shared" si="6"/>
        <v>366181121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366181121</v>
      </c>
      <c r="X42" s="45">
        <f t="shared" si="6"/>
        <v>62434927</v>
      </c>
      <c r="Y42" s="45">
        <f t="shared" si="6"/>
        <v>303746194</v>
      </c>
      <c r="Z42" s="46">
        <f>+IF(X42&lt;&gt;0,+(Y42/X42)*100,0)</f>
        <v>486.5004390891656</v>
      </c>
      <c r="AA42" s="47">
        <f>+AA25-AA40</f>
        <v>249739704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249739704</v>
      </c>
      <c r="F45" s="20">
        <v>249739704</v>
      </c>
      <c r="G45" s="20">
        <v>366181121</v>
      </c>
      <c r="H45" s="20">
        <v>366181121</v>
      </c>
      <c r="I45" s="20"/>
      <c r="J45" s="20">
        <v>366181121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366181121</v>
      </c>
      <c r="X45" s="20">
        <v>62434926</v>
      </c>
      <c r="Y45" s="20">
        <v>303746195</v>
      </c>
      <c r="Z45" s="48">
        <v>486.5</v>
      </c>
      <c r="AA45" s="22">
        <v>249739704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249739704</v>
      </c>
      <c r="F48" s="53">
        <f t="shared" si="7"/>
        <v>249739704</v>
      </c>
      <c r="G48" s="53">
        <f t="shared" si="7"/>
        <v>366181121</v>
      </c>
      <c r="H48" s="53">
        <f t="shared" si="7"/>
        <v>366181121</v>
      </c>
      <c r="I48" s="53">
        <f t="shared" si="7"/>
        <v>0</v>
      </c>
      <c r="J48" s="53">
        <f t="shared" si="7"/>
        <v>366181121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366181121</v>
      </c>
      <c r="X48" s="53">
        <f t="shared" si="7"/>
        <v>62434926</v>
      </c>
      <c r="Y48" s="53">
        <f t="shared" si="7"/>
        <v>303746195</v>
      </c>
      <c r="Z48" s="54">
        <f>+IF(X48&lt;&gt;0,+(Y48/X48)*100,0)</f>
        <v>486.5004484829533</v>
      </c>
      <c r="AA48" s="55">
        <f>SUM(AA45:AA47)</f>
        <v>249739704</v>
      </c>
    </row>
    <row r="49" spans="1:27" ht="13.5">
      <c r="A49" s="56" t="s">
        <v>124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125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126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95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127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658189</v>
      </c>
      <c r="D6" s="18">
        <v>658189</v>
      </c>
      <c r="E6" s="19">
        <v>1000000</v>
      </c>
      <c r="F6" s="20">
        <v>1000000</v>
      </c>
      <c r="G6" s="20">
        <v>1409943</v>
      </c>
      <c r="H6" s="20">
        <v>1445400</v>
      </c>
      <c r="I6" s="20">
        <v>46019834</v>
      </c>
      <c r="J6" s="20">
        <v>46019834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46019834</v>
      </c>
      <c r="X6" s="20">
        <v>250000</v>
      </c>
      <c r="Y6" s="20">
        <v>45769834</v>
      </c>
      <c r="Z6" s="21">
        <v>18307.93</v>
      </c>
      <c r="AA6" s="22">
        <v>1000000</v>
      </c>
    </row>
    <row r="7" spans="1:27" ht="13.5">
      <c r="A7" s="23" t="s">
        <v>34</v>
      </c>
      <c r="B7" s="17"/>
      <c r="C7" s="18">
        <v>17331483</v>
      </c>
      <c r="D7" s="18">
        <v>17331483</v>
      </c>
      <c r="E7" s="19">
        <v>6000000</v>
      </c>
      <c r="F7" s="20">
        <v>6000000</v>
      </c>
      <c r="G7" s="20">
        <v>67705642</v>
      </c>
      <c r="H7" s="20">
        <v>52008495</v>
      </c>
      <c r="I7" s="20">
        <v>460572208</v>
      </c>
      <c r="J7" s="20">
        <v>460572208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460572208</v>
      </c>
      <c r="X7" s="20">
        <v>1500000</v>
      </c>
      <c r="Y7" s="20">
        <v>459072208</v>
      </c>
      <c r="Z7" s="21">
        <v>30604.81</v>
      </c>
      <c r="AA7" s="22">
        <v>6000000</v>
      </c>
    </row>
    <row r="8" spans="1:27" ht="13.5">
      <c r="A8" s="23" t="s">
        <v>35</v>
      </c>
      <c r="B8" s="17"/>
      <c r="C8" s="18">
        <v>11889959</v>
      </c>
      <c r="D8" s="18">
        <v>11889959</v>
      </c>
      <c r="E8" s="19">
        <v>22004821</v>
      </c>
      <c r="F8" s="20">
        <v>22004821</v>
      </c>
      <c r="G8" s="20">
        <v>33980154</v>
      </c>
      <c r="H8" s="20">
        <v>33980154</v>
      </c>
      <c r="I8" s="20">
        <v>34661000</v>
      </c>
      <c r="J8" s="20">
        <v>34661000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34661000</v>
      </c>
      <c r="X8" s="20">
        <v>5501205</v>
      </c>
      <c r="Y8" s="20">
        <v>29159795</v>
      </c>
      <c r="Z8" s="21">
        <v>530.06</v>
      </c>
      <c r="AA8" s="22">
        <v>22004821</v>
      </c>
    </row>
    <row r="9" spans="1:27" ht="13.5">
      <c r="A9" s="23" t="s">
        <v>36</v>
      </c>
      <c r="B9" s="17"/>
      <c r="C9" s="18">
        <v>8040076</v>
      </c>
      <c r="D9" s="18">
        <v>8040076</v>
      </c>
      <c r="E9" s="19">
        <v>2500000</v>
      </c>
      <c r="F9" s="20">
        <v>2500000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625000</v>
      </c>
      <c r="Y9" s="20">
        <v>-625000</v>
      </c>
      <c r="Z9" s="21">
        <v>-100</v>
      </c>
      <c r="AA9" s="22">
        <v>2500000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5483245</v>
      </c>
      <c r="D11" s="18">
        <v>5483245</v>
      </c>
      <c r="E11" s="19">
        <v>5793653</v>
      </c>
      <c r="F11" s="20">
        <v>5793653</v>
      </c>
      <c r="G11" s="20">
        <v>5483245</v>
      </c>
      <c r="H11" s="20">
        <v>5483245</v>
      </c>
      <c r="I11" s="20">
        <v>5483245</v>
      </c>
      <c r="J11" s="20">
        <v>5483245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5483245</v>
      </c>
      <c r="X11" s="20">
        <v>1448413</v>
      </c>
      <c r="Y11" s="20">
        <v>4034832</v>
      </c>
      <c r="Z11" s="21">
        <v>278.57</v>
      </c>
      <c r="AA11" s="22">
        <v>5793653</v>
      </c>
    </row>
    <row r="12" spans="1:27" ht="13.5">
      <c r="A12" s="27" t="s">
        <v>39</v>
      </c>
      <c r="B12" s="28"/>
      <c r="C12" s="29">
        <f aca="true" t="shared" si="0" ref="C12:Y12">SUM(C6:C11)</f>
        <v>43402952</v>
      </c>
      <c r="D12" s="29">
        <f>SUM(D6:D11)</f>
        <v>43402952</v>
      </c>
      <c r="E12" s="30">
        <f t="shared" si="0"/>
        <v>37298474</v>
      </c>
      <c r="F12" s="31">
        <f t="shared" si="0"/>
        <v>37298474</v>
      </c>
      <c r="G12" s="31">
        <f t="shared" si="0"/>
        <v>108578984</v>
      </c>
      <c r="H12" s="31">
        <f t="shared" si="0"/>
        <v>92917294</v>
      </c>
      <c r="I12" s="31">
        <f t="shared" si="0"/>
        <v>546736287</v>
      </c>
      <c r="J12" s="31">
        <f t="shared" si="0"/>
        <v>546736287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546736287</v>
      </c>
      <c r="X12" s="31">
        <f t="shared" si="0"/>
        <v>9324618</v>
      </c>
      <c r="Y12" s="31">
        <f t="shared" si="0"/>
        <v>537411669</v>
      </c>
      <c r="Z12" s="32">
        <f>+IF(X12&lt;&gt;0,+(Y12/X12)*100,0)</f>
        <v>5763.363914746964</v>
      </c>
      <c r="AA12" s="33">
        <f>SUM(AA6:AA11)</f>
        <v>37298474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485045</v>
      </c>
      <c r="D17" s="18">
        <v>485045</v>
      </c>
      <c r="E17" s="19"/>
      <c r="F17" s="20"/>
      <c r="G17" s="20">
        <v>485045</v>
      </c>
      <c r="H17" s="20">
        <v>485045</v>
      </c>
      <c r="I17" s="20">
        <v>485045</v>
      </c>
      <c r="J17" s="20">
        <v>485045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485045</v>
      </c>
      <c r="X17" s="20"/>
      <c r="Y17" s="20">
        <v>485045</v>
      </c>
      <c r="Z17" s="21"/>
      <c r="AA17" s="22"/>
    </row>
    <row r="18" spans="1:27" ht="13.5">
      <c r="A18" s="23" t="s">
        <v>44</v>
      </c>
      <c r="B18" s="17"/>
      <c r="C18" s="18">
        <v>289848367</v>
      </c>
      <c r="D18" s="18">
        <v>289848367</v>
      </c>
      <c r="E18" s="19">
        <v>355636131</v>
      </c>
      <c r="F18" s="20">
        <v>355636131</v>
      </c>
      <c r="G18" s="20">
        <v>355636131</v>
      </c>
      <c r="H18" s="20">
        <v>355636131</v>
      </c>
      <c r="I18" s="20">
        <v>355636131</v>
      </c>
      <c r="J18" s="20">
        <v>355636131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>
        <v>355636131</v>
      </c>
      <c r="X18" s="20">
        <v>88909033</v>
      </c>
      <c r="Y18" s="20">
        <v>266727098</v>
      </c>
      <c r="Z18" s="21">
        <v>300</v>
      </c>
      <c r="AA18" s="22">
        <v>355636131</v>
      </c>
    </row>
    <row r="19" spans="1:27" ht="13.5">
      <c r="A19" s="23" t="s">
        <v>45</v>
      </c>
      <c r="B19" s="17"/>
      <c r="C19" s="18">
        <v>319879438</v>
      </c>
      <c r="D19" s="18">
        <v>319879438</v>
      </c>
      <c r="E19" s="19">
        <v>420953756</v>
      </c>
      <c r="F19" s="20">
        <v>420953756</v>
      </c>
      <c r="G19" s="20">
        <v>319879438</v>
      </c>
      <c r="H19" s="20">
        <v>319879438</v>
      </c>
      <c r="I19" s="20">
        <v>319879438</v>
      </c>
      <c r="J19" s="20">
        <v>319879438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319879438</v>
      </c>
      <c r="X19" s="20">
        <v>105238439</v>
      </c>
      <c r="Y19" s="20">
        <v>214640999</v>
      </c>
      <c r="Z19" s="21">
        <v>203.96</v>
      </c>
      <c r="AA19" s="22">
        <v>420953756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1592909</v>
      </c>
      <c r="D22" s="18">
        <v>1592909</v>
      </c>
      <c r="E22" s="19">
        <v>7241290</v>
      </c>
      <c r="F22" s="20">
        <v>7241290</v>
      </c>
      <c r="G22" s="20">
        <v>1592909</v>
      </c>
      <c r="H22" s="20">
        <v>1592909</v>
      </c>
      <c r="I22" s="20">
        <v>1592909</v>
      </c>
      <c r="J22" s="20">
        <v>1592909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1592909</v>
      </c>
      <c r="X22" s="20">
        <v>1810323</v>
      </c>
      <c r="Y22" s="20">
        <v>-217414</v>
      </c>
      <c r="Z22" s="21">
        <v>-12.01</v>
      </c>
      <c r="AA22" s="22">
        <v>7241290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611805759</v>
      </c>
      <c r="D24" s="29">
        <f>SUM(D15:D23)</f>
        <v>611805759</v>
      </c>
      <c r="E24" s="36">
        <f t="shared" si="1"/>
        <v>783831177</v>
      </c>
      <c r="F24" s="37">
        <f t="shared" si="1"/>
        <v>783831177</v>
      </c>
      <c r="G24" s="37">
        <f t="shared" si="1"/>
        <v>677593523</v>
      </c>
      <c r="H24" s="37">
        <f t="shared" si="1"/>
        <v>677593523</v>
      </c>
      <c r="I24" s="37">
        <f t="shared" si="1"/>
        <v>677593523</v>
      </c>
      <c r="J24" s="37">
        <f t="shared" si="1"/>
        <v>677593523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677593523</v>
      </c>
      <c r="X24" s="37">
        <f t="shared" si="1"/>
        <v>195957795</v>
      </c>
      <c r="Y24" s="37">
        <f t="shared" si="1"/>
        <v>481635728</v>
      </c>
      <c r="Z24" s="38">
        <f>+IF(X24&lt;&gt;0,+(Y24/X24)*100,0)</f>
        <v>245.78543966571985</v>
      </c>
      <c r="AA24" s="39">
        <f>SUM(AA15:AA23)</f>
        <v>783831177</v>
      </c>
    </row>
    <row r="25" spans="1:27" ht="13.5">
      <c r="A25" s="27" t="s">
        <v>51</v>
      </c>
      <c r="B25" s="28"/>
      <c r="C25" s="29">
        <f aca="true" t="shared" si="2" ref="C25:Y25">+C12+C24</f>
        <v>655208711</v>
      </c>
      <c r="D25" s="29">
        <f>+D12+D24</f>
        <v>655208711</v>
      </c>
      <c r="E25" s="30">
        <f t="shared" si="2"/>
        <v>821129651</v>
      </c>
      <c r="F25" s="31">
        <f t="shared" si="2"/>
        <v>821129651</v>
      </c>
      <c r="G25" s="31">
        <f t="shared" si="2"/>
        <v>786172507</v>
      </c>
      <c r="H25" s="31">
        <f t="shared" si="2"/>
        <v>770510817</v>
      </c>
      <c r="I25" s="31">
        <f t="shared" si="2"/>
        <v>1224329810</v>
      </c>
      <c r="J25" s="31">
        <f t="shared" si="2"/>
        <v>1224329810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1224329810</v>
      </c>
      <c r="X25" s="31">
        <f t="shared" si="2"/>
        <v>205282413</v>
      </c>
      <c r="Y25" s="31">
        <f t="shared" si="2"/>
        <v>1019047397</v>
      </c>
      <c r="Z25" s="32">
        <f>+IF(X25&lt;&gt;0,+(Y25/X25)*100,0)</f>
        <v>496.4124213602263</v>
      </c>
      <c r="AA25" s="33">
        <f>+AA12+AA24</f>
        <v>821129651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>
        <v>16933630</v>
      </c>
      <c r="F29" s="20">
        <v>16933630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>
        <v>4233408</v>
      </c>
      <c r="Y29" s="20">
        <v>-4233408</v>
      </c>
      <c r="Z29" s="21">
        <v>-100</v>
      </c>
      <c r="AA29" s="22">
        <v>16933630</v>
      </c>
    </row>
    <row r="30" spans="1:27" ht="13.5">
      <c r="A30" s="23" t="s">
        <v>55</v>
      </c>
      <c r="B30" s="17"/>
      <c r="C30" s="18">
        <v>1445548</v>
      </c>
      <c r="D30" s="18">
        <v>1445548</v>
      </c>
      <c r="E30" s="19">
        <v>1432486</v>
      </c>
      <c r="F30" s="20">
        <v>1432486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358122</v>
      </c>
      <c r="Y30" s="20">
        <v>-358122</v>
      </c>
      <c r="Z30" s="21">
        <v>-100</v>
      </c>
      <c r="AA30" s="22">
        <v>1432486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88784931</v>
      </c>
      <c r="D32" s="18">
        <v>88784931</v>
      </c>
      <c r="E32" s="19">
        <v>26507837</v>
      </c>
      <c r="F32" s="20">
        <v>26507837</v>
      </c>
      <c r="G32" s="20">
        <v>37084883</v>
      </c>
      <c r="H32" s="20">
        <v>30687371</v>
      </c>
      <c r="I32" s="20">
        <v>32418003</v>
      </c>
      <c r="J32" s="20">
        <v>32418003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32418003</v>
      </c>
      <c r="X32" s="20">
        <v>6626959</v>
      </c>
      <c r="Y32" s="20">
        <v>25791044</v>
      </c>
      <c r="Z32" s="21">
        <v>389.18</v>
      </c>
      <c r="AA32" s="22">
        <v>26507837</v>
      </c>
    </row>
    <row r="33" spans="1:27" ht="13.5">
      <c r="A33" s="23" t="s">
        <v>58</v>
      </c>
      <c r="B33" s="17"/>
      <c r="C33" s="18">
        <v>16170868</v>
      </c>
      <c r="D33" s="18">
        <v>16170868</v>
      </c>
      <c r="E33" s="19">
        <v>1781435</v>
      </c>
      <c r="F33" s="20">
        <v>1781435</v>
      </c>
      <c r="G33" s="20">
        <v>16170868</v>
      </c>
      <c r="H33" s="20">
        <v>16170868</v>
      </c>
      <c r="I33" s="20">
        <v>16170868</v>
      </c>
      <c r="J33" s="20">
        <v>16170868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16170868</v>
      </c>
      <c r="X33" s="20">
        <v>445359</v>
      </c>
      <c r="Y33" s="20">
        <v>15725509</v>
      </c>
      <c r="Z33" s="21">
        <v>3530.97</v>
      </c>
      <c r="AA33" s="22">
        <v>1781435</v>
      </c>
    </row>
    <row r="34" spans="1:27" ht="13.5">
      <c r="A34" s="27" t="s">
        <v>59</v>
      </c>
      <c r="B34" s="28"/>
      <c r="C34" s="29">
        <f aca="true" t="shared" si="3" ref="C34:Y34">SUM(C29:C33)</f>
        <v>106401347</v>
      </c>
      <c r="D34" s="29">
        <f>SUM(D29:D33)</f>
        <v>106401347</v>
      </c>
      <c r="E34" s="30">
        <f t="shared" si="3"/>
        <v>46655388</v>
      </c>
      <c r="F34" s="31">
        <f t="shared" si="3"/>
        <v>46655388</v>
      </c>
      <c r="G34" s="31">
        <f t="shared" si="3"/>
        <v>53255751</v>
      </c>
      <c r="H34" s="31">
        <f t="shared" si="3"/>
        <v>46858239</v>
      </c>
      <c r="I34" s="31">
        <f t="shared" si="3"/>
        <v>48588871</v>
      </c>
      <c r="J34" s="31">
        <f t="shared" si="3"/>
        <v>48588871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48588871</v>
      </c>
      <c r="X34" s="31">
        <f t="shared" si="3"/>
        <v>11663848</v>
      </c>
      <c r="Y34" s="31">
        <f t="shared" si="3"/>
        <v>36925023</v>
      </c>
      <c r="Z34" s="32">
        <f>+IF(X34&lt;&gt;0,+(Y34/X34)*100,0)</f>
        <v>316.57668206924507</v>
      </c>
      <c r="AA34" s="33">
        <f>SUM(AA29:AA33)</f>
        <v>46655388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8162341</v>
      </c>
      <c r="D37" s="18">
        <v>8162341</v>
      </c>
      <c r="E37" s="19">
        <v>9225503</v>
      </c>
      <c r="F37" s="20">
        <v>9225503</v>
      </c>
      <c r="G37" s="20">
        <v>8164341</v>
      </c>
      <c r="H37" s="20">
        <v>8164341</v>
      </c>
      <c r="I37" s="20">
        <v>8164341</v>
      </c>
      <c r="J37" s="20">
        <v>8164341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8164341</v>
      </c>
      <c r="X37" s="20">
        <v>2306376</v>
      </c>
      <c r="Y37" s="20">
        <v>5857965</v>
      </c>
      <c r="Z37" s="21">
        <v>253.99</v>
      </c>
      <c r="AA37" s="22">
        <v>9225503</v>
      </c>
    </row>
    <row r="38" spans="1:27" ht="13.5">
      <c r="A38" s="23" t="s">
        <v>58</v>
      </c>
      <c r="B38" s="17"/>
      <c r="C38" s="18"/>
      <c r="D38" s="18"/>
      <c r="E38" s="19">
        <v>1304814</v>
      </c>
      <c r="F38" s="20">
        <v>1304814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326204</v>
      </c>
      <c r="Y38" s="20">
        <v>-326204</v>
      </c>
      <c r="Z38" s="21">
        <v>-100</v>
      </c>
      <c r="AA38" s="22">
        <v>1304814</v>
      </c>
    </row>
    <row r="39" spans="1:27" ht="13.5">
      <c r="A39" s="27" t="s">
        <v>61</v>
      </c>
      <c r="B39" s="35"/>
      <c r="C39" s="29">
        <f aca="true" t="shared" si="4" ref="C39:Y39">SUM(C37:C38)</f>
        <v>8162341</v>
      </c>
      <c r="D39" s="29">
        <f>SUM(D37:D38)</f>
        <v>8162341</v>
      </c>
      <c r="E39" s="36">
        <f t="shared" si="4"/>
        <v>10530317</v>
      </c>
      <c r="F39" s="37">
        <f t="shared" si="4"/>
        <v>10530317</v>
      </c>
      <c r="G39" s="37">
        <f t="shared" si="4"/>
        <v>8164341</v>
      </c>
      <c r="H39" s="37">
        <f t="shared" si="4"/>
        <v>8164341</v>
      </c>
      <c r="I39" s="37">
        <f t="shared" si="4"/>
        <v>8164341</v>
      </c>
      <c r="J39" s="37">
        <f t="shared" si="4"/>
        <v>8164341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8164341</v>
      </c>
      <c r="X39" s="37">
        <f t="shared" si="4"/>
        <v>2632580</v>
      </c>
      <c r="Y39" s="37">
        <f t="shared" si="4"/>
        <v>5531761</v>
      </c>
      <c r="Z39" s="38">
        <f>+IF(X39&lt;&gt;0,+(Y39/X39)*100,0)</f>
        <v>210.12698569464177</v>
      </c>
      <c r="AA39" s="39">
        <f>SUM(AA37:AA38)</f>
        <v>10530317</v>
      </c>
    </row>
    <row r="40" spans="1:27" ht="13.5">
      <c r="A40" s="27" t="s">
        <v>62</v>
      </c>
      <c r="B40" s="28"/>
      <c r="C40" s="29">
        <f aca="true" t="shared" si="5" ref="C40:Y40">+C34+C39</f>
        <v>114563688</v>
      </c>
      <c r="D40" s="29">
        <f>+D34+D39</f>
        <v>114563688</v>
      </c>
      <c r="E40" s="30">
        <f t="shared" si="5"/>
        <v>57185705</v>
      </c>
      <c r="F40" s="31">
        <f t="shared" si="5"/>
        <v>57185705</v>
      </c>
      <c r="G40" s="31">
        <f t="shared" si="5"/>
        <v>61420092</v>
      </c>
      <c r="H40" s="31">
        <f t="shared" si="5"/>
        <v>55022580</v>
      </c>
      <c r="I40" s="31">
        <f t="shared" si="5"/>
        <v>56753212</v>
      </c>
      <c r="J40" s="31">
        <f t="shared" si="5"/>
        <v>56753212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56753212</v>
      </c>
      <c r="X40" s="31">
        <f t="shared" si="5"/>
        <v>14296428</v>
      </c>
      <c r="Y40" s="31">
        <f t="shared" si="5"/>
        <v>42456784</v>
      </c>
      <c r="Z40" s="32">
        <f>+IF(X40&lt;&gt;0,+(Y40/X40)*100,0)</f>
        <v>296.97476880238895</v>
      </c>
      <c r="AA40" s="33">
        <f>+AA34+AA39</f>
        <v>57185705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540645023</v>
      </c>
      <c r="D42" s="43">
        <f>+D25-D40</f>
        <v>540645023</v>
      </c>
      <c r="E42" s="44">
        <f t="shared" si="6"/>
        <v>763943946</v>
      </c>
      <c r="F42" s="45">
        <f t="shared" si="6"/>
        <v>763943946</v>
      </c>
      <c r="G42" s="45">
        <f t="shared" si="6"/>
        <v>724752415</v>
      </c>
      <c r="H42" s="45">
        <f t="shared" si="6"/>
        <v>715488237</v>
      </c>
      <c r="I42" s="45">
        <f t="shared" si="6"/>
        <v>1167576598</v>
      </c>
      <c r="J42" s="45">
        <f t="shared" si="6"/>
        <v>1167576598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1167576598</v>
      </c>
      <c r="X42" s="45">
        <f t="shared" si="6"/>
        <v>190985985</v>
      </c>
      <c r="Y42" s="45">
        <f t="shared" si="6"/>
        <v>976590613</v>
      </c>
      <c r="Z42" s="46">
        <f>+IF(X42&lt;&gt;0,+(Y42/X42)*100,0)</f>
        <v>511.3415065508603</v>
      </c>
      <c r="AA42" s="47">
        <f>+AA25-AA40</f>
        <v>763943946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540645023</v>
      </c>
      <c r="D45" s="18">
        <v>540645023</v>
      </c>
      <c r="E45" s="19">
        <v>763943945</v>
      </c>
      <c r="F45" s="20">
        <v>763943945</v>
      </c>
      <c r="G45" s="20">
        <v>724752415</v>
      </c>
      <c r="H45" s="20">
        <v>715488237</v>
      </c>
      <c r="I45" s="20">
        <v>1167576598</v>
      </c>
      <c r="J45" s="20">
        <v>1167576598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1167576598</v>
      </c>
      <c r="X45" s="20">
        <v>190985986</v>
      </c>
      <c r="Y45" s="20">
        <v>976590612</v>
      </c>
      <c r="Z45" s="48">
        <v>511.34</v>
      </c>
      <c r="AA45" s="22">
        <v>763943945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540645023</v>
      </c>
      <c r="D48" s="51">
        <f>SUM(D45:D47)</f>
        <v>540645023</v>
      </c>
      <c r="E48" s="52">
        <f t="shared" si="7"/>
        <v>763943945</v>
      </c>
      <c r="F48" s="53">
        <f t="shared" si="7"/>
        <v>763943945</v>
      </c>
      <c r="G48" s="53">
        <f t="shared" si="7"/>
        <v>724752415</v>
      </c>
      <c r="H48" s="53">
        <f t="shared" si="7"/>
        <v>715488237</v>
      </c>
      <c r="I48" s="53">
        <f t="shared" si="7"/>
        <v>1167576598</v>
      </c>
      <c r="J48" s="53">
        <f t="shared" si="7"/>
        <v>1167576598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1167576598</v>
      </c>
      <c r="X48" s="53">
        <f t="shared" si="7"/>
        <v>190985986</v>
      </c>
      <c r="Y48" s="53">
        <f t="shared" si="7"/>
        <v>976590612</v>
      </c>
      <c r="Z48" s="54">
        <f>+IF(X48&lt;&gt;0,+(Y48/X48)*100,0)</f>
        <v>511.34150334988453</v>
      </c>
      <c r="AA48" s="55">
        <f>SUM(AA45:AA47)</f>
        <v>763943945</v>
      </c>
    </row>
    <row r="49" spans="1:27" ht="13.5">
      <c r="A49" s="56" t="s">
        <v>124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125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126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96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127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719257</v>
      </c>
      <c r="D6" s="18">
        <v>719257</v>
      </c>
      <c r="E6" s="19">
        <v>1678797</v>
      </c>
      <c r="F6" s="20">
        <v>1678797</v>
      </c>
      <c r="G6" s="20">
        <v>21587664</v>
      </c>
      <c r="H6" s="20">
        <v>13134833</v>
      </c>
      <c r="I6" s="20">
        <v>3921588</v>
      </c>
      <c r="J6" s="20">
        <v>3921588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3921588</v>
      </c>
      <c r="X6" s="20">
        <v>419699</v>
      </c>
      <c r="Y6" s="20">
        <v>3501889</v>
      </c>
      <c r="Z6" s="21">
        <v>834.38</v>
      </c>
      <c r="AA6" s="22">
        <v>1678797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2796095</v>
      </c>
      <c r="D8" s="18">
        <v>2796095</v>
      </c>
      <c r="E8" s="19">
        <v>3500000</v>
      </c>
      <c r="F8" s="20">
        <v>3500000</v>
      </c>
      <c r="G8" s="20">
        <v>91208360</v>
      </c>
      <c r="H8" s="20">
        <v>92290942</v>
      </c>
      <c r="I8" s="20">
        <v>93471074</v>
      </c>
      <c r="J8" s="20">
        <v>93471074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93471074</v>
      </c>
      <c r="X8" s="20">
        <v>875000</v>
      </c>
      <c r="Y8" s="20">
        <v>92596074</v>
      </c>
      <c r="Z8" s="21">
        <v>10582.41</v>
      </c>
      <c r="AA8" s="22">
        <v>3500000</v>
      </c>
    </row>
    <row r="9" spans="1:27" ht="13.5">
      <c r="A9" s="23" t="s">
        <v>36</v>
      </c>
      <c r="B9" s="17"/>
      <c r="C9" s="18">
        <v>7261600</v>
      </c>
      <c r="D9" s="18">
        <v>7261600</v>
      </c>
      <c r="E9" s="19"/>
      <c r="F9" s="20"/>
      <c r="G9" s="20">
        <v>51459981</v>
      </c>
      <c r="H9" s="20">
        <v>51342269</v>
      </c>
      <c r="I9" s="20">
        <v>52443585</v>
      </c>
      <c r="J9" s="20">
        <v>52443585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52443585</v>
      </c>
      <c r="X9" s="20"/>
      <c r="Y9" s="20">
        <v>52443585</v>
      </c>
      <c r="Z9" s="21"/>
      <c r="AA9" s="22"/>
    </row>
    <row r="10" spans="1:27" ht="13.5">
      <c r="A10" s="23" t="s">
        <v>37</v>
      </c>
      <c r="B10" s="17"/>
      <c r="C10" s="18">
        <v>250417</v>
      </c>
      <c r="D10" s="18">
        <v>250417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135897</v>
      </c>
      <c r="D11" s="18">
        <v>135897</v>
      </c>
      <c r="E11" s="19"/>
      <c r="F11" s="20"/>
      <c r="G11" s="20">
        <v>135897</v>
      </c>
      <c r="H11" s="20">
        <v>135897</v>
      </c>
      <c r="I11" s="20">
        <v>135897</v>
      </c>
      <c r="J11" s="20">
        <v>135897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135897</v>
      </c>
      <c r="X11" s="20"/>
      <c r="Y11" s="20">
        <v>135897</v>
      </c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11163266</v>
      </c>
      <c r="D12" s="29">
        <f>SUM(D6:D11)</f>
        <v>11163266</v>
      </c>
      <c r="E12" s="30">
        <f t="shared" si="0"/>
        <v>5178797</v>
      </c>
      <c r="F12" s="31">
        <f t="shared" si="0"/>
        <v>5178797</v>
      </c>
      <c r="G12" s="31">
        <f t="shared" si="0"/>
        <v>164391902</v>
      </c>
      <c r="H12" s="31">
        <f t="shared" si="0"/>
        <v>156903941</v>
      </c>
      <c r="I12" s="31">
        <f t="shared" si="0"/>
        <v>149972144</v>
      </c>
      <c r="J12" s="31">
        <f t="shared" si="0"/>
        <v>149972144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149972144</v>
      </c>
      <c r="X12" s="31">
        <f t="shared" si="0"/>
        <v>1294699</v>
      </c>
      <c r="Y12" s="31">
        <f t="shared" si="0"/>
        <v>148677445</v>
      </c>
      <c r="Z12" s="32">
        <f>+IF(X12&lt;&gt;0,+(Y12/X12)*100,0)</f>
        <v>11483.552933925183</v>
      </c>
      <c r="AA12" s="33">
        <f>SUM(AA6:AA11)</f>
        <v>5178797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10996786</v>
      </c>
      <c r="D17" s="18">
        <v>10996786</v>
      </c>
      <c r="E17" s="19">
        <v>10996786</v>
      </c>
      <c r="F17" s="20">
        <v>10996786</v>
      </c>
      <c r="G17" s="20">
        <v>10996786</v>
      </c>
      <c r="H17" s="20">
        <v>10996786</v>
      </c>
      <c r="I17" s="20">
        <v>10996786</v>
      </c>
      <c r="J17" s="20">
        <v>10996786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10996786</v>
      </c>
      <c r="X17" s="20">
        <v>2749197</v>
      </c>
      <c r="Y17" s="20">
        <v>8247589</v>
      </c>
      <c r="Z17" s="21">
        <v>300</v>
      </c>
      <c r="AA17" s="22">
        <v>10996786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267859526</v>
      </c>
      <c r="D19" s="18">
        <v>267859526</v>
      </c>
      <c r="E19" s="19">
        <v>288689883</v>
      </c>
      <c r="F19" s="20">
        <v>288689883</v>
      </c>
      <c r="G19" s="20">
        <v>269734189</v>
      </c>
      <c r="H19" s="20">
        <v>271769572</v>
      </c>
      <c r="I19" s="20">
        <v>275464168</v>
      </c>
      <c r="J19" s="20">
        <v>275464168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275464168</v>
      </c>
      <c r="X19" s="20">
        <v>72172471</v>
      </c>
      <c r="Y19" s="20">
        <v>203291697</v>
      </c>
      <c r="Z19" s="21">
        <v>281.67</v>
      </c>
      <c r="AA19" s="22">
        <v>288689883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23253</v>
      </c>
      <c r="D22" s="18">
        <v>23253</v>
      </c>
      <c r="E22" s="19">
        <v>35568</v>
      </c>
      <c r="F22" s="20">
        <v>35568</v>
      </c>
      <c r="G22" s="20">
        <v>111092</v>
      </c>
      <c r="H22" s="20">
        <v>111092</v>
      </c>
      <c r="I22" s="20">
        <v>111092</v>
      </c>
      <c r="J22" s="20">
        <v>111092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111092</v>
      </c>
      <c r="X22" s="20">
        <v>8892</v>
      </c>
      <c r="Y22" s="20">
        <v>102200</v>
      </c>
      <c r="Z22" s="21">
        <v>1149.35</v>
      </c>
      <c r="AA22" s="22">
        <v>35568</v>
      </c>
    </row>
    <row r="23" spans="1:27" ht="13.5">
      <c r="A23" s="23" t="s">
        <v>49</v>
      </c>
      <c r="B23" s="17"/>
      <c r="C23" s="18">
        <v>147149</v>
      </c>
      <c r="D23" s="18">
        <v>147149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279026714</v>
      </c>
      <c r="D24" s="29">
        <f>SUM(D15:D23)</f>
        <v>279026714</v>
      </c>
      <c r="E24" s="36">
        <f t="shared" si="1"/>
        <v>299722237</v>
      </c>
      <c r="F24" s="37">
        <f t="shared" si="1"/>
        <v>299722237</v>
      </c>
      <c r="G24" s="37">
        <f t="shared" si="1"/>
        <v>280842067</v>
      </c>
      <c r="H24" s="37">
        <f t="shared" si="1"/>
        <v>282877450</v>
      </c>
      <c r="I24" s="37">
        <f t="shared" si="1"/>
        <v>286572046</v>
      </c>
      <c r="J24" s="37">
        <f t="shared" si="1"/>
        <v>286572046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286572046</v>
      </c>
      <c r="X24" s="37">
        <f t="shared" si="1"/>
        <v>74930560</v>
      </c>
      <c r="Y24" s="37">
        <f t="shared" si="1"/>
        <v>211641486</v>
      </c>
      <c r="Z24" s="38">
        <f>+IF(X24&lt;&gt;0,+(Y24/X24)*100,0)</f>
        <v>282.4501591873863</v>
      </c>
      <c r="AA24" s="39">
        <f>SUM(AA15:AA23)</f>
        <v>299722237</v>
      </c>
    </row>
    <row r="25" spans="1:27" ht="13.5">
      <c r="A25" s="27" t="s">
        <v>51</v>
      </c>
      <c r="B25" s="28"/>
      <c r="C25" s="29">
        <f aca="true" t="shared" si="2" ref="C25:Y25">+C12+C24</f>
        <v>290189980</v>
      </c>
      <c r="D25" s="29">
        <f>+D12+D24</f>
        <v>290189980</v>
      </c>
      <c r="E25" s="30">
        <f t="shared" si="2"/>
        <v>304901034</v>
      </c>
      <c r="F25" s="31">
        <f t="shared" si="2"/>
        <v>304901034</v>
      </c>
      <c r="G25" s="31">
        <f t="shared" si="2"/>
        <v>445233969</v>
      </c>
      <c r="H25" s="31">
        <f t="shared" si="2"/>
        <v>439781391</v>
      </c>
      <c r="I25" s="31">
        <f t="shared" si="2"/>
        <v>436544190</v>
      </c>
      <c r="J25" s="31">
        <f t="shared" si="2"/>
        <v>436544190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436544190</v>
      </c>
      <c r="X25" s="31">
        <f t="shared" si="2"/>
        <v>76225259</v>
      </c>
      <c r="Y25" s="31">
        <f t="shared" si="2"/>
        <v>360318931</v>
      </c>
      <c r="Z25" s="32">
        <f>+IF(X25&lt;&gt;0,+(Y25/X25)*100,0)</f>
        <v>472.7027965887266</v>
      </c>
      <c r="AA25" s="33">
        <f>+AA12+AA24</f>
        <v>304901034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>
        <v>9270</v>
      </c>
      <c r="H29" s="20">
        <v>170</v>
      </c>
      <c r="I29" s="20">
        <v>1267309</v>
      </c>
      <c r="J29" s="20">
        <v>1267309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>
        <v>1267309</v>
      </c>
      <c r="X29" s="20"/>
      <c r="Y29" s="20">
        <v>1267309</v>
      </c>
      <c r="Z29" s="21"/>
      <c r="AA29" s="22"/>
    </row>
    <row r="30" spans="1:27" ht="13.5">
      <c r="A30" s="23" t="s">
        <v>55</v>
      </c>
      <c r="B30" s="17"/>
      <c r="C30" s="18">
        <v>62698</v>
      </c>
      <c r="D30" s="18">
        <v>62698</v>
      </c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231899</v>
      </c>
      <c r="D31" s="18">
        <v>231899</v>
      </c>
      <c r="E31" s="19"/>
      <c r="F31" s="20"/>
      <c r="G31" s="20">
        <v>231899</v>
      </c>
      <c r="H31" s="20">
        <v>231899</v>
      </c>
      <c r="I31" s="20">
        <v>232641</v>
      </c>
      <c r="J31" s="20">
        <v>232641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232641</v>
      </c>
      <c r="X31" s="20"/>
      <c r="Y31" s="20">
        <v>232641</v>
      </c>
      <c r="Z31" s="21"/>
      <c r="AA31" s="22"/>
    </row>
    <row r="32" spans="1:27" ht="13.5">
      <c r="A32" s="23" t="s">
        <v>57</v>
      </c>
      <c r="B32" s="17"/>
      <c r="C32" s="18">
        <v>34486596</v>
      </c>
      <c r="D32" s="18">
        <v>34486596</v>
      </c>
      <c r="E32" s="19">
        <v>4500000</v>
      </c>
      <c r="F32" s="20">
        <v>4500000</v>
      </c>
      <c r="G32" s="20">
        <v>14944208</v>
      </c>
      <c r="H32" s="20">
        <v>24161512</v>
      </c>
      <c r="I32" s="20">
        <v>25371222</v>
      </c>
      <c r="J32" s="20">
        <v>25371222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25371222</v>
      </c>
      <c r="X32" s="20">
        <v>1125000</v>
      </c>
      <c r="Y32" s="20">
        <v>24246222</v>
      </c>
      <c r="Z32" s="21">
        <v>2155.22</v>
      </c>
      <c r="AA32" s="22">
        <v>4500000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>
        <v>94279647</v>
      </c>
      <c r="H33" s="20">
        <v>108791933</v>
      </c>
      <c r="I33" s="20">
        <v>109527215</v>
      </c>
      <c r="J33" s="20">
        <v>109527215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109527215</v>
      </c>
      <c r="X33" s="20"/>
      <c r="Y33" s="20">
        <v>109527215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34781193</v>
      </c>
      <c r="D34" s="29">
        <f>SUM(D29:D33)</f>
        <v>34781193</v>
      </c>
      <c r="E34" s="30">
        <f t="shared" si="3"/>
        <v>4500000</v>
      </c>
      <c r="F34" s="31">
        <f t="shared" si="3"/>
        <v>4500000</v>
      </c>
      <c r="G34" s="31">
        <f t="shared" si="3"/>
        <v>109465024</v>
      </c>
      <c r="H34" s="31">
        <f t="shared" si="3"/>
        <v>133185514</v>
      </c>
      <c r="I34" s="31">
        <f t="shared" si="3"/>
        <v>136398387</v>
      </c>
      <c r="J34" s="31">
        <f t="shared" si="3"/>
        <v>136398387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136398387</v>
      </c>
      <c r="X34" s="31">
        <f t="shared" si="3"/>
        <v>1125000</v>
      </c>
      <c r="Y34" s="31">
        <f t="shared" si="3"/>
        <v>135273387</v>
      </c>
      <c r="Z34" s="32">
        <f>+IF(X34&lt;&gt;0,+(Y34/X34)*100,0)</f>
        <v>12024.301066666667</v>
      </c>
      <c r="AA34" s="33">
        <f>SUM(AA29:AA33)</f>
        <v>4500000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6457457</v>
      </c>
      <c r="D37" s="18">
        <v>6457457</v>
      </c>
      <c r="E37" s="19"/>
      <c r="F37" s="20"/>
      <c r="G37" s="20">
        <v>-68997</v>
      </c>
      <c r="H37" s="20">
        <v>6435684</v>
      </c>
      <c r="I37" s="20">
        <v>6426657</v>
      </c>
      <c r="J37" s="20">
        <v>6426657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6426657</v>
      </c>
      <c r="X37" s="20"/>
      <c r="Y37" s="20">
        <v>6426657</v>
      </c>
      <c r="Z37" s="21"/>
      <c r="AA37" s="22"/>
    </row>
    <row r="38" spans="1:27" ht="13.5">
      <c r="A38" s="23" t="s">
        <v>58</v>
      </c>
      <c r="B38" s="17"/>
      <c r="C38" s="18">
        <v>9011244</v>
      </c>
      <c r="D38" s="18">
        <v>9011244</v>
      </c>
      <c r="E38" s="19">
        <v>8158494</v>
      </c>
      <c r="F38" s="20">
        <v>8158494</v>
      </c>
      <c r="G38" s="20">
        <v>41902766</v>
      </c>
      <c r="H38" s="20">
        <v>42244976</v>
      </c>
      <c r="I38" s="20">
        <v>42335760</v>
      </c>
      <c r="J38" s="20">
        <v>42335760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42335760</v>
      </c>
      <c r="X38" s="20">
        <v>2039624</v>
      </c>
      <c r="Y38" s="20">
        <v>40296136</v>
      </c>
      <c r="Z38" s="21">
        <v>1975.66</v>
      </c>
      <c r="AA38" s="22">
        <v>8158494</v>
      </c>
    </row>
    <row r="39" spans="1:27" ht="13.5">
      <c r="A39" s="27" t="s">
        <v>61</v>
      </c>
      <c r="B39" s="35"/>
      <c r="C39" s="29">
        <f aca="true" t="shared" si="4" ref="C39:Y39">SUM(C37:C38)</f>
        <v>15468701</v>
      </c>
      <c r="D39" s="29">
        <f>SUM(D37:D38)</f>
        <v>15468701</v>
      </c>
      <c r="E39" s="36">
        <f t="shared" si="4"/>
        <v>8158494</v>
      </c>
      <c r="F39" s="37">
        <f t="shared" si="4"/>
        <v>8158494</v>
      </c>
      <c r="G39" s="37">
        <f t="shared" si="4"/>
        <v>41833769</v>
      </c>
      <c r="H39" s="37">
        <f t="shared" si="4"/>
        <v>48680660</v>
      </c>
      <c r="I39" s="37">
        <f t="shared" si="4"/>
        <v>48762417</v>
      </c>
      <c r="J39" s="37">
        <f t="shared" si="4"/>
        <v>48762417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48762417</v>
      </c>
      <c r="X39" s="37">
        <f t="shared" si="4"/>
        <v>2039624</v>
      </c>
      <c r="Y39" s="37">
        <f t="shared" si="4"/>
        <v>46722793</v>
      </c>
      <c r="Z39" s="38">
        <f>+IF(X39&lt;&gt;0,+(Y39/X39)*100,0)</f>
        <v>2290.755207822618</v>
      </c>
      <c r="AA39" s="39">
        <f>SUM(AA37:AA38)</f>
        <v>8158494</v>
      </c>
    </row>
    <row r="40" spans="1:27" ht="13.5">
      <c r="A40" s="27" t="s">
        <v>62</v>
      </c>
      <c r="B40" s="28"/>
      <c r="C40" s="29">
        <f aca="true" t="shared" si="5" ref="C40:Y40">+C34+C39</f>
        <v>50249894</v>
      </c>
      <c r="D40" s="29">
        <f>+D34+D39</f>
        <v>50249894</v>
      </c>
      <c r="E40" s="30">
        <f t="shared" si="5"/>
        <v>12658494</v>
      </c>
      <c r="F40" s="31">
        <f t="shared" si="5"/>
        <v>12658494</v>
      </c>
      <c r="G40" s="31">
        <f t="shared" si="5"/>
        <v>151298793</v>
      </c>
      <c r="H40" s="31">
        <f t="shared" si="5"/>
        <v>181866174</v>
      </c>
      <c r="I40" s="31">
        <f t="shared" si="5"/>
        <v>185160804</v>
      </c>
      <c r="J40" s="31">
        <f t="shared" si="5"/>
        <v>185160804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185160804</v>
      </c>
      <c r="X40" s="31">
        <f t="shared" si="5"/>
        <v>3164624</v>
      </c>
      <c r="Y40" s="31">
        <f t="shared" si="5"/>
        <v>181996180</v>
      </c>
      <c r="Z40" s="32">
        <f>+IF(X40&lt;&gt;0,+(Y40/X40)*100,0)</f>
        <v>5750.957459717173</v>
      </c>
      <c r="AA40" s="33">
        <f>+AA34+AA39</f>
        <v>12658494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239940086</v>
      </c>
      <c r="D42" s="43">
        <f>+D25-D40</f>
        <v>239940086</v>
      </c>
      <c r="E42" s="44">
        <f t="shared" si="6"/>
        <v>292242540</v>
      </c>
      <c r="F42" s="45">
        <f t="shared" si="6"/>
        <v>292242540</v>
      </c>
      <c r="G42" s="45">
        <f t="shared" si="6"/>
        <v>293935176</v>
      </c>
      <c r="H42" s="45">
        <f t="shared" si="6"/>
        <v>257915217</v>
      </c>
      <c r="I42" s="45">
        <f t="shared" si="6"/>
        <v>251383386</v>
      </c>
      <c r="J42" s="45">
        <f t="shared" si="6"/>
        <v>251383386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251383386</v>
      </c>
      <c r="X42" s="45">
        <f t="shared" si="6"/>
        <v>73060635</v>
      </c>
      <c r="Y42" s="45">
        <f t="shared" si="6"/>
        <v>178322751</v>
      </c>
      <c r="Z42" s="46">
        <f>+IF(X42&lt;&gt;0,+(Y42/X42)*100,0)</f>
        <v>244.07500838173664</v>
      </c>
      <c r="AA42" s="47">
        <f>+AA25-AA40</f>
        <v>292242540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239839738</v>
      </c>
      <c r="D45" s="18">
        <v>239839738</v>
      </c>
      <c r="E45" s="19">
        <v>292142191</v>
      </c>
      <c r="F45" s="20">
        <v>292142191</v>
      </c>
      <c r="G45" s="20">
        <v>293834828</v>
      </c>
      <c r="H45" s="20">
        <v>257814869</v>
      </c>
      <c r="I45" s="20">
        <v>251283038</v>
      </c>
      <c r="J45" s="20">
        <v>251283038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251283038</v>
      </c>
      <c r="X45" s="20">
        <v>73035548</v>
      </c>
      <c r="Y45" s="20">
        <v>178247490</v>
      </c>
      <c r="Z45" s="48">
        <v>244.06</v>
      </c>
      <c r="AA45" s="22">
        <v>292142191</v>
      </c>
    </row>
    <row r="46" spans="1:27" ht="13.5">
      <c r="A46" s="23" t="s">
        <v>67</v>
      </c>
      <c r="B46" s="17"/>
      <c r="C46" s="18">
        <v>100348</v>
      </c>
      <c r="D46" s="18">
        <v>100348</v>
      </c>
      <c r="E46" s="19">
        <v>100348</v>
      </c>
      <c r="F46" s="20">
        <v>100348</v>
      </c>
      <c r="G46" s="20">
        <v>100348</v>
      </c>
      <c r="H46" s="20">
        <v>100348</v>
      </c>
      <c r="I46" s="20">
        <v>100348</v>
      </c>
      <c r="J46" s="20">
        <v>100348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100348</v>
      </c>
      <c r="X46" s="20">
        <v>25087</v>
      </c>
      <c r="Y46" s="20">
        <v>75261</v>
      </c>
      <c r="Z46" s="48">
        <v>300</v>
      </c>
      <c r="AA46" s="22">
        <v>100348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239940086</v>
      </c>
      <c r="D48" s="51">
        <f>SUM(D45:D47)</f>
        <v>239940086</v>
      </c>
      <c r="E48" s="52">
        <f t="shared" si="7"/>
        <v>292242539</v>
      </c>
      <c r="F48" s="53">
        <f t="shared" si="7"/>
        <v>292242539</v>
      </c>
      <c r="G48" s="53">
        <f t="shared" si="7"/>
        <v>293935176</v>
      </c>
      <c r="H48" s="53">
        <f t="shared" si="7"/>
        <v>257915217</v>
      </c>
      <c r="I48" s="53">
        <f t="shared" si="7"/>
        <v>251383386</v>
      </c>
      <c r="J48" s="53">
        <f t="shared" si="7"/>
        <v>251383386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251383386</v>
      </c>
      <c r="X48" s="53">
        <f t="shared" si="7"/>
        <v>73060635</v>
      </c>
      <c r="Y48" s="53">
        <f t="shared" si="7"/>
        <v>178322751</v>
      </c>
      <c r="Z48" s="54">
        <f>+IF(X48&lt;&gt;0,+(Y48/X48)*100,0)</f>
        <v>244.07500838173664</v>
      </c>
      <c r="AA48" s="55">
        <f>SUM(AA45:AA47)</f>
        <v>292242539</v>
      </c>
    </row>
    <row r="49" spans="1:27" ht="13.5">
      <c r="A49" s="56" t="s">
        <v>124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125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126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127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6409781</v>
      </c>
      <c r="D6" s="18">
        <v>6409781</v>
      </c>
      <c r="E6" s="19">
        <v>101943738</v>
      </c>
      <c r="F6" s="20">
        <v>101943738</v>
      </c>
      <c r="G6" s="20">
        <v>84587297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25485935</v>
      </c>
      <c r="Y6" s="20">
        <v>-25485935</v>
      </c>
      <c r="Z6" s="21">
        <v>-100</v>
      </c>
      <c r="AA6" s="22">
        <v>101943738</v>
      </c>
    </row>
    <row r="7" spans="1:27" ht="13.5">
      <c r="A7" s="23" t="s">
        <v>34</v>
      </c>
      <c r="B7" s="17"/>
      <c r="C7" s="18">
        <v>117266325</v>
      </c>
      <c r="D7" s="18">
        <v>117266325</v>
      </c>
      <c r="E7" s="19">
        <v>121267733</v>
      </c>
      <c r="F7" s="20">
        <v>121267733</v>
      </c>
      <c r="G7" s="20">
        <v>19810500</v>
      </c>
      <c r="H7" s="20">
        <v>110665116</v>
      </c>
      <c r="I7" s="20">
        <v>117421703</v>
      </c>
      <c r="J7" s="20">
        <v>117421703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117421703</v>
      </c>
      <c r="X7" s="20">
        <v>30316933</v>
      </c>
      <c r="Y7" s="20">
        <v>87104770</v>
      </c>
      <c r="Z7" s="21">
        <v>287.31</v>
      </c>
      <c r="AA7" s="22">
        <v>121267733</v>
      </c>
    </row>
    <row r="8" spans="1:27" ht="13.5">
      <c r="A8" s="23" t="s">
        <v>35</v>
      </c>
      <c r="B8" s="17"/>
      <c r="C8" s="18">
        <v>29459490</v>
      </c>
      <c r="D8" s="18">
        <v>29459490</v>
      </c>
      <c r="E8" s="19">
        <v>29174160</v>
      </c>
      <c r="F8" s="20">
        <v>29174160</v>
      </c>
      <c r="G8" s="20">
        <v>45385223</v>
      </c>
      <c r="H8" s="20">
        <v>44518362</v>
      </c>
      <c r="I8" s="20">
        <v>34251734</v>
      </c>
      <c r="J8" s="20">
        <v>34251734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34251734</v>
      </c>
      <c r="X8" s="20">
        <v>7293540</v>
      </c>
      <c r="Y8" s="20">
        <v>26958194</v>
      </c>
      <c r="Z8" s="21">
        <v>369.62</v>
      </c>
      <c r="AA8" s="22">
        <v>29174160</v>
      </c>
    </row>
    <row r="9" spans="1:27" ht="13.5">
      <c r="A9" s="23" t="s">
        <v>36</v>
      </c>
      <c r="B9" s="17"/>
      <c r="C9" s="18">
        <v>9897043</v>
      </c>
      <c r="D9" s="18">
        <v>9897043</v>
      </c>
      <c r="E9" s="19"/>
      <c r="F9" s="20"/>
      <c r="G9" s="20">
        <v>6520020</v>
      </c>
      <c r="H9" s="20">
        <v>7512862</v>
      </c>
      <c r="I9" s="20">
        <v>7102896</v>
      </c>
      <c r="J9" s="20">
        <v>7102896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7102896</v>
      </c>
      <c r="X9" s="20"/>
      <c r="Y9" s="20">
        <v>7102896</v>
      </c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163032639</v>
      </c>
      <c r="D12" s="29">
        <f>SUM(D6:D11)</f>
        <v>163032639</v>
      </c>
      <c r="E12" s="30">
        <f t="shared" si="0"/>
        <v>252385631</v>
      </c>
      <c r="F12" s="31">
        <f t="shared" si="0"/>
        <v>252385631</v>
      </c>
      <c r="G12" s="31">
        <f t="shared" si="0"/>
        <v>156303040</v>
      </c>
      <c r="H12" s="31">
        <f t="shared" si="0"/>
        <v>162696340</v>
      </c>
      <c r="I12" s="31">
        <f t="shared" si="0"/>
        <v>158776333</v>
      </c>
      <c r="J12" s="31">
        <f t="shared" si="0"/>
        <v>158776333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158776333</v>
      </c>
      <c r="X12" s="31">
        <f t="shared" si="0"/>
        <v>63096408</v>
      </c>
      <c r="Y12" s="31">
        <f t="shared" si="0"/>
        <v>95679925</v>
      </c>
      <c r="Z12" s="32">
        <f>+IF(X12&lt;&gt;0,+(Y12/X12)*100,0)</f>
        <v>151.64084300963694</v>
      </c>
      <c r="AA12" s="33">
        <f>SUM(AA6:AA11)</f>
        <v>252385631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25662731</v>
      </c>
      <c r="D17" s="18">
        <v>25662731</v>
      </c>
      <c r="E17" s="19">
        <v>28717500</v>
      </c>
      <c r="F17" s="20">
        <v>28717500</v>
      </c>
      <c r="G17" s="20">
        <v>26207045</v>
      </c>
      <c r="H17" s="20">
        <v>25662731</v>
      </c>
      <c r="I17" s="20">
        <v>25662731</v>
      </c>
      <c r="J17" s="20">
        <v>25662731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25662731</v>
      </c>
      <c r="X17" s="20">
        <v>7179375</v>
      </c>
      <c r="Y17" s="20">
        <v>18483356</v>
      </c>
      <c r="Z17" s="21">
        <v>257.45</v>
      </c>
      <c r="AA17" s="22">
        <v>28717500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518705368</v>
      </c>
      <c r="D19" s="18">
        <v>518705368</v>
      </c>
      <c r="E19" s="19">
        <v>962777626</v>
      </c>
      <c r="F19" s="20">
        <v>962777626</v>
      </c>
      <c r="G19" s="20">
        <v>510757655</v>
      </c>
      <c r="H19" s="20">
        <v>518335699</v>
      </c>
      <c r="I19" s="20">
        <v>516609943</v>
      </c>
      <c r="J19" s="20">
        <v>516609943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516609943</v>
      </c>
      <c r="X19" s="20">
        <v>240694407</v>
      </c>
      <c r="Y19" s="20">
        <v>275915536</v>
      </c>
      <c r="Z19" s="21">
        <v>114.63</v>
      </c>
      <c r="AA19" s="22">
        <v>962777626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53170</v>
      </c>
      <c r="D22" s="18">
        <v>53170</v>
      </c>
      <c r="E22" s="19">
        <v>231850</v>
      </c>
      <c r="F22" s="20">
        <v>231850</v>
      </c>
      <c r="G22" s="20">
        <v>101002</v>
      </c>
      <c r="H22" s="20">
        <v>53170</v>
      </c>
      <c r="I22" s="20">
        <v>53170</v>
      </c>
      <c r="J22" s="20">
        <v>53170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53170</v>
      </c>
      <c r="X22" s="20">
        <v>57963</v>
      </c>
      <c r="Y22" s="20">
        <v>-4793</v>
      </c>
      <c r="Z22" s="21">
        <v>-8.27</v>
      </c>
      <c r="AA22" s="22">
        <v>231850</v>
      </c>
    </row>
    <row r="23" spans="1:27" ht="13.5">
      <c r="A23" s="23" t="s">
        <v>49</v>
      </c>
      <c r="B23" s="17"/>
      <c r="C23" s="18">
        <v>261011</v>
      </c>
      <c r="D23" s="18">
        <v>261011</v>
      </c>
      <c r="E23" s="19">
        <v>274064</v>
      </c>
      <c r="F23" s="20">
        <v>274064</v>
      </c>
      <c r="G23" s="24">
        <v>170000</v>
      </c>
      <c r="H23" s="24">
        <v>261011</v>
      </c>
      <c r="I23" s="24">
        <v>261011</v>
      </c>
      <c r="J23" s="20">
        <v>261011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261011</v>
      </c>
      <c r="X23" s="20">
        <v>68516</v>
      </c>
      <c r="Y23" s="24">
        <v>192495</v>
      </c>
      <c r="Z23" s="25">
        <v>280.95</v>
      </c>
      <c r="AA23" s="26">
        <v>274064</v>
      </c>
    </row>
    <row r="24" spans="1:27" ht="13.5">
      <c r="A24" s="27" t="s">
        <v>50</v>
      </c>
      <c r="B24" s="35"/>
      <c r="C24" s="29">
        <f aca="true" t="shared" si="1" ref="C24:Y24">SUM(C15:C23)</f>
        <v>544682280</v>
      </c>
      <c r="D24" s="29">
        <f>SUM(D15:D23)</f>
        <v>544682280</v>
      </c>
      <c r="E24" s="36">
        <f t="shared" si="1"/>
        <v>992001040</v>
      </c>
      <c r="F24" s="37">
        <f t="shared" si="1"/>
        <v>992001040</v>
      </c>
      <c r="G24" s="37">
        <f t="shared" si="1"/>
        <v>537235702</v>
      </c>
      <c r="H24" s="37">
        <f t="shared" si="1"/>
        <v>544312611</v>
      </c>
      <c r="I24" s="37">
        <f t="shared" si="1"/>
        <v>542586855</v>
      </c>
      <c r="J24" s="37">
        <f t="shared" si="1"/>
        <v>542586855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542586855</v>
      </c>
      <c r="X24" s="37">
        <f t="shared" si="1"/>
        <v>248000261</v>
      </c>
      <c r="Y24" s="37">
        <f t="shared" si="1"/>
        <v>294586594</v>
      </c>
      <c r="Z24" s="38">
        <f>+IF(X24&lt;&gt;0,+(Y24/X24)*100,0)</f>
        <v>118.7847919240698</v>
      </c>
      <c r="AA24" s="39">
        <f>SUM(AA15:AA23)</f>
        <v>992001040</v>
      </c>
    </row>
    <row r="25" spans="1:27" ht="13.5">
      <c r="A25" s="27" t="s">
        <v>51</v>
      </c>
      <c r="B25" s="28"/>
      <c r="C25" s="29">
        <f aca="true" t="shared" si="2" ref="C25:Y25">+C12+C24</f>
        <v>707714919</v>
      </c>
      <c r="D25" s="29">
        <f>+D12+D24</f>
        <v>707714919</v>
      </c>
      <c r="E25" s="30">
        <f t="shared" si="2"/>
        <v>1244386671</v>
      </c>
      <c r="F25" s="31">
        <f t="shared" si="2"/>
        <v>1244386671</v>
      </c>
      <c r="G25" s="31">
        <f t="shared" si="2"/>
        <v>693538742</v>
      </c>
      <c r="H25" s="31">
        <f t="shared" si="2"/>
        <v>707008951</v>
      </c>
      <c r="I25" s="31">
        <f t="shared" si="2"/>
        <v>701363188</v>
      </c>
      <c r="J25" s="31">
        <f t="shared" si="2"/>
        <v>701363188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701363188</v>
      </c>
      <c r="X25" s="31">
        <f t="shared" si="2"/>
        <v>311096669</v>
      </c>
      <c r="Y25" s="31">
        <f t="shared" si="2"/>
        <v>390266519</v>
      </c>
      <c r="Z25" s="32">
        <f>+IF(X25&lt;&gt;0,+(Y25/X25)*100,0)</f>
        <v>125.44863313853097</v>
      </c>
      <c r="AA25" s="33">
        <f>+AA12+AA24</f>
        <v>1244386671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1266407</v>
      </c>
      <c r="F30" s="20">
        <v>1266407</v>
      </c>
      <c r="G30" s="20">
        <v>1266407</v>
      </c>
      <c r="H30" s="20">
        <v>1265868</v>
      </c>
      <c r="I30" s="20">
        <v>1295029</v>
      </c>
      <c r="J30" s="20">
        <v>1295029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1295029</v>
      </c>
      <c r="X30" s="20">
        <v>316602</v>
      </c>
      <c r="Y30" s="20">
        <v>978427</v>
      </c>
      <c r="Z30" s="21">
        <v>309.04</v>
      </c>
      <c r="AA30" s="22">
        <v>1266407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54237284</v>
      </c>
      <c r="D32" s="18">
        <v>54237284</v>
      </c>
      <c r="E32" s="19">
        <v>48851103</v>
      </c>
      <c r="F32" s="20">
        <v>48851103</v>
      </c>
      <c r="G32" s="20">
        <v>57077571</v>
      </c>
      <c r="H32" s="20">
        <v>13309760</v>
      </c>
      <c r="I32" s="20">
        <v>23265082</v>
      </c>
      <c r="J32" s="20">
        <v>23265082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23265082</v>
      </c>
      <c r="X32" s="20">
        <v>12212776</v>
      </c>
      <c r="Y32" s="20">
        <v>11052306</v>
      </c>
      <c r="Z32" s="21">
        <v>90.5</v>
      </c>
      <c r="AA32" s="22">
        <v>48851103</v>
      </c>
    </row>
    <row r="33" spans="1:27" ht="13.5">
      <c r="A33" s="23" t="s">
        <v>58</v>
      </c>
      <c r="B33" s="17"/>
      <c r="C33" s="18">
        <v>883957</v>
      </c>
      <c r="D33" s="18">
        <v>883957</v>
      </c>
      <c r="E33" s="19"/>
      <c r="F33" s="20"/>
      <c r="G33" s="20">
        <v>945000</v>
      </c>
      <c r="H33" s="20">
        <v>945000</v>
      </c>
      <c r="I33" s="20">
        <v>945000</v>
      </c>
      <c r="J33" s="20">
        <v>945000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945000</v>
      </c>
      <c r="X33" s="20"/>
      <c r="Y33" s="20">
        <v>945000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55121241</v>
      </c>
      <c r="D34" s="29">
        <f>SUM(D29:D33)</f>
        <v>55121241</v>
      </c>
      <c r="E34" s="30">
        <f t="shared" si="3"/>
        <v>50117510</v>
      </c>
      <c r="F34" s="31">
        <f t="shared" si="3"/>
        <v>50117510</v>
      </c>
      <c r="G34" s="31">
        <f t="shared" si="3"/>
        <v>59288978</v>
      </c>
      <c r="H34" s="31">
        <f t="shared" si="3"/>
        <v>15520628</v>
      </c>
      <c r="I34" s="31">
        <f t="shared" si="3"/>
        <v>25505111</v>
      </c>
      <c r="J34" s="31">
        <f t="shared" si="3"/>
        <v>25505111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25505111</v>
      </c>
      <c r="X34" s="31">
        <f t="shared" si="3"/>
        <v>12529378</v>
      </c>
      <c r="Y34" s="31">
        <f t="shared" si="3"/>
        <v>12975733</v>
      </c>
      <c r="Z34" s="32">
        <f>+IF(X34&lt;&gt;0,+(Y34/X34)*100,0)</f>
        <v>103.56246734674299</v>
      </c>
      <c r="AA34" s="33">
        <f>SUM(AA29:AA33)</f>
        <v>50117510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3703817</v>
      </c>
      <c r="D37" s="18">
        <v>3703817</v>
      </c>
      <c r="E37" s="19">
        <v>2437411</v>
      </c>
      <c r="F37" s="20">
        <v>2437411</v>
      </c>
      <c r="G37" s="20">
        <v>3703817</v>
      </c>
      <c r="H37" s="20">
        <v>3703817</v>
      </c>
      <c r="I37" s="20">
        <v>3536846</v>
      </c>
      <c r="J37" s="20">
        <v>3536846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3536846</v>
      </c>
      <c r="X37" s="20">
        <v>609353</v>
      </c>
      <c r="Y37" s="20">
        <v>2927493</v>
      </c>
      <c r="Z37" s="21">
        <v>480.43</v>
      </c>
      <c r="AA37" s="22">
        <v>2437411</v>
      </c>
    </row>
    <row r="38" spans="1:27" ht="13.5">
      <c r="A38" s="23" t="s">
        <v>58</v>
      </c>
      <c r="B38" s="17"/>
      <c r="C38" s="18">
        <v>33602483</v>
      </c>
      <c r="D38" s="18">
        <v>33602483</v>
      </c>
      <c r="E38" s="19">
        <v>46866834</v>
      </c>
      <c r="F38" s="20">
        <v>46866834</v>
      </c>
      <c r="G38" s="20">
        <v>28240888</v>
      </c>
      <c r="H38" s="20">
        <v>28240888</v>
      </c>
      <c r="I38" s="20">
        <v>28240888</v>
      </c>
      <c r="J38" s="20">
        <v>28240888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28240888</v>
      </c>
      <c r="X38" s="20">
        <v>11716709</v>
      </c>
      <c r="Y38" s="20">
        <v>16524179</v>
      </c>
      <c r="Z38" s="21">
        <v>141.03</v>
      </c>
      <c r="AA38" s="22">
        <v>46866834</v>
      </c>
    </row>
    <row r="39" spans="1:27" ht="13.5">
      <c r="A39" s="27" t="s">
        <v>61</v>
      </c>
      <c r="B39" s="35"/>
      <c r="C39" s="29">
        <f aca="true" t="shared" si="4" ref="C39:Y39">SUM(C37:C38)</f>
        <v>37306300</v>
      </c>
      <c r="D39" s="29">
        <f>SUM(D37:D38)</f>
        <v>37306300</v>
      </c>
      <c r="E39" s="36">
        <f t="shared" si="4"/>
        <v>49304245</v>
      </c>
      <c r="F39" s="37">
        <f t="shared" si="4"/>
        <v>49304245</v>
      </c>
      <c r="G39" s="37">
        <f t="shared" si="4"/>
        <v>31944705</v>
      </c>
      <c r="H39" s="37">
        <f t="shared" si="4"/>
        <v>31944705</v>
      </c>
      <c r="I39" s="37">
        <f t="shared" si="4"/>
        <v>31777734</v>
      </c>
      <c r="J39" s="37">
        <f t="shared" si="4"/>
        <v>31777734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31777734</v>
      </c>
      <c r="X39" s="37">
        <f t="shared" si="4"/>
        <v>12326062</v>
      </c>
      <c r="Y39" s="37">
        <f t="shared" si="4"/>
        <v>19451672</v>
      </c>
      <c r="Z39" s="38">
        <f>+IF(X39&lt;&gt;0,+(Y39/X39)*100,0)</f>
        <v>157.80929870383582</v>
      </c>
      <c r="AA39" s="39">
        <f>SUM(AA37:AA38)</f>
        <v>49304245</v>
      </c>
    </row>
    <row r="40" spans="1:27" ht="13.5">
      <c r="A40" s="27" t="s">
        <v>62</v>
      </c>
      <c r="B40" s="28"/>
      <c r="C40" s="29">
        <f aca="true" t="shared" si="5" ref="C40:Y40">+C34+C39</f>
        <v>92427541</v>
      </c>
      <c r="D40" s="29">
        <f>+D34+D39</f>
        <v>92427541</v>
      </c>
      <c r="E40" s="30">
        <f t="shared" si="5"/>
        <v>99421755</v>
      </c>
      <c r="F40" s="31">
        <f t="shared" si="5"/>
        <v>99421755</v>
      </c>
      <c r="G40" s="31">
        <f t="shared" si="5"/>
        <v>91233683</v>
      </c>
      <c r="H40" s="31">
        <f t="shared" si="5"/>
        <v>47465333</v>
      </c>
      <c r="I40" s="31">
        <f t="shared" si="5"/>
        <v>57282845</v>
      </c>
      <c r="J40" s="31">
        <f t="shared" si="5"/>
        <v>57282845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57282845</v>
      </c>
      <c r="X40" s="31">
        <f t="shared" si="5"/>
        <v>24855440</v>
      </c>
      <c r="Y40" s="31">
        <f t="shared" si="5"/>
        <v>32427405</v>
      </c>
      <c r="Z40" s="32">
        <f>+IF(X40&lt;&gt;0,+(Y40/X40)*100,0)</f>
        <v>130.46401512103586</v>
      </c>
      <c r="AA40" s="33">
        <f>+AA34+AA39</f>
        <v>99421755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615287378</v>
      </c>
      <c r="D42" s="43">
        <f>+D25-D40</f>
        <v>615287378</v>
      </c>
      <c r="E42" s="44">
        <f t="shared" si="6"/>
        <v>1144964916</v>
      </c>
      <c r="F42" s="45">
        <f t="shared" si="6"/>
        <v>1144964916</v>
      </c>
      <c r="G42" s="45">
        <f t="shared" si="6"/>
        <v>602305059</v>
      </c>
      <c r="H42" s="45">
        <f t="shared" si="6"/>
        <v>659543618</v>
      </c>
      <c r="I42" s="45">
        <f t="shared" si="6"/>
        <v>644080343</v>
      </c>
      <c r="J42" s="45">
        <f t="shared" si="6"/>
        <v>644080343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644080343</v>
      </c>
      <c r="X42" s="45">
        <f t="shared" si="6"/>
        <v>286241229</v>
      </c>
      <c r="Y42" s="45">
        <f t="shared" si="6"/>
        <v>357839114</v>
      </c>
      <c r="Z42" s="46">
        <f>+IF(X42&lt;&gt;0,+(Y42/X42)*100,0)</f>
        <v>125.01312800050897</v>
      </c>
      <c r="AA42" s="47">
        <f>+AA25-AA40</f>
        <v>1144964916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601848781</v>
      </c>
      <c r="D45" s="18">
        <v>601848781</v>
      </c>
      <c r="E45" s="19">
        <v>1123964916</v>
      </c>
      <c r="F45" s="20">
        <v>1123964916</v>
      </c>
      <c r="G45" s="20">
        <v>602305060</v>
      </c>
      <c r="H45" s="20">
        <v>659543617</v>
      </c>
      <c r="I45" s="20">
        <v>644080343</v>
      </c>
      <c r="J45" s="20">
        <v>644080343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644080343</v>
      </c>
      <c r="X45" s="20">
        <v>280991229</v>
      </c>
      <c r="Y45" s="20">
        <v>363089114</v>
      </c>
      <c r="Z45" s="48">
        <v>129.22</v>
      </c>
      <c r="AA45" s="22">
        <v>1123964916</v>
      </c>
    </row>
    <row r="46" spans="1:27" ht="13.5">
      <c r="A46" s="23" t="s">
        <v>67</v>
      </c>
      <c r="B46" s="17"/>
      <c r="C46" s="18">
        <v>13438597</v>
      </c>
      <c r="D46" s="18">
        <v>13438597</v>
      </c>
      <c r="E46" s="19">
        <v>21000000</v>
      </c>
      <c r="F46" s="20">
        <v>21000000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5250000</v>
      </c>
      <c r="Y46" s="20">
        <v>-5250000</v>
      </c>
      <c r="Z46" s="48">
        <v>-100</v>
      </c>
      <c r="AA46" s="22">
        <v>21000000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615287378</v>
      </c>
      <c r="D48" s="51">
        <f>SUM(D45:D47)</f>
        <v>615287378</v>
      </c>
      <c r="E48" s="52">
        <f t="shared" si="7"/>
        <v>1144964916</v>
      </c>
      <c r="F48" s="53">
        <f t="shared" si="7"/>
        <v>1144964916</v>
      </c>
      <c r="G48" s="53">
        <f t="shared" si="7"/>
        <v>602305060</v>
      </c>
      <c r="H48" s="53">
        <f t="shared" si="7"/>
        <v>659543617</v>
      </c>
      <c r="I48" s="53">
        <f t="shared" si="7"/>
        <v>644080343</v>
      </c>
      <c r="J48" s="53">
        <f t="shared" si="7"/>
        <v>644080343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644080343</v>
      </c>
      <c r="X48" s="53">
        <f t="shared" si="7"/>
        <v>286241229</v>
      </c>
      <c r="Y48" s="53">
        <f t="shared" si="7"/>
        <v>357839114</v>
      </c>
      <c r="Z48" s="54">
        <f>+IF(X48&lt;&gt;0,+(Y48/X48)*100,0)</f>
        <v>125.01312800050897</v>
      </c>
      <c r="AA48" s="55">
        <f>SUM(AA45:AA47)</f>
        <v>1144964916</v>
      </c>
    </row>
    <row r="49" spans="1:27" ht="13.5">
      <c r="A49" s="56" t="s">
        <v>124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125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126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97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127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943718</v>
      </c>
      <c r="D6" s="18">
        <v>943718</v>
      </c>
      <c r="E6" s="19">
        <v>4800</v>
      </c>
      <c r="F6" s="20">
        <v>4800</v>
      </c>
      <c r="G6" s="20">
        <v>37530060</v>
      </c>
      <c r="H6" s="20">
        <v>25785005</v>
      </c>
      <c r="I6" s="20">
        <v>455952</v>
      </c>
      <c r="J6" s="20">
        <v>455952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455952</v>
      </c>
      <c r="X6" s="20">
        <v>1200</v>
      </c>
      <c r="Y6" s="20">
        <v>454752</v>
      </c>
      <c r="Z6" s="21">
        <v>37896</v>
      </c>
      <c r="AA6" s="22">
        <v>4800</v>
      </c>
    </row>
    <row r="7" spans="1:27" ht="13.5">
      <c r="A7" s="23" t="s">
        <v>34</v>
      </c>
      <c r="B7" s="17"/>
      <c r="C7" s="18">
        <v>8830481</v>
      </c>
      <c r="D7" s="18">
        <v>8830481</v>
      </c>
      <c r="E7" s="19">
        <v>19081008</v>
      </c>
      <c r="F7" s="20">
        <v>19081008</v>
      </c>
      <c r="G7" s="20"/>
      <c r="H7" s="20"/>
      <c r="I7" s="20">
        <v>18129609</v>
      </c>
      <c r="J7" s="20">
        <v>18129609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18129609</v>
      </c>
      <c r="X7" s="20">
        <v>4770252</v>
      </c>
      <c r="Y7" s="20">
        <v>13359357</v>
      </c>
      <c r="Z7" s="21">
        <v>280.06</v>
      </c>
      <c r="AA7" s="22">
        <v>19081008</v>
      </c>
    </row>
    <row r="8" spans="1:27" ht="13.5">
      <c r="A8" s="23" t="s">
        <v>35</v>
      </c>
      <c r="B8" s="17"/>
      <c r="C8" s="18">
        <v>64097845</v>
      </c>
      <c r="D8" s="18">
        <v>64097845</v>
      </c>
      <c r="E8" s="19">
        <v>43060525</v>
      </c>
      <c r="F8" s="20">
        <v>43060525</v>
      </c>
      <c r="G8" s="20">
        <v>57271363</v>
      </c>
      <c r="H8" s="20">
        <v>-1510241</v>
      </c>
      <c r="I8" s="20">
        <v>64422632</v>
      </c>
      <c r="J8" s="20">
        <v>64422632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64422632</v>
      </c>
      <c r="X8" s="20">
        <v>10765131</v>
      </c>
      <c r="Y8" s="20">
        <v>53657501</v>
      </c>
      <c r="Z8" s="21">
        <v>498.44</v>
      </c>
      <c r="AA8" s="22">
        <v>43060525</v>
      </c>
    </row>
    <row r="9" spans="1:27" ht="13.5">
      <c r="A9" s="23" t="s">
        <v>36</v>
      </c>
      <c r="B9" s="17"/>
      <c r="C9" s="18">
        <v>15301307</v>
      </c>
      <c r="D9" s="18">
        <v>15301307</v>
      </c>
      <c r="E9" s="19">
        <v>9546047</v>
      </c>
      <c r="F9" s="20">
        <v>9546047</v>
      </c>
      <c r="G9" s="20">
        <v>6873251</v>
      </c>
      <c r="H9" s="20">
        <v>6509735</v>
      </c>
      <c r="I9" s="20">
        <v>3407808</v>
      </c>
      <c r="J9" s="20">
        <v>3407808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3407808</v>
      </c>
      <c r="X9" s="20">
        <v>2386512</v>
      </c>
      <c r="Y9" s="20">
        <v>1021296</v>
      </c>
      <c r="Z9" s="21">
        <v>42.79</v>
      </c>
      <c r="AA9" s="22">
        <v>9546047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89173351</v>
      </c>
      <c r="D12" s="29">
        <f>SUM(D6:D11)</f>
        <v>89173351</v>
      </c>
      <c r="E12" s="30">
        <f t="shared" si="0"/>
        <v>71692380</v>
      </c>
      <c r="F12" s="31">
        <f t="shared" si="0"/>
        <v>71692380</v>
      </c>
      <c r="G12" s="31">
        <f t="shared" si="0"/>
        <v>101674674</v>
      </c>
      <c r="H12" s="31">
        <f t="shared" si="0"/>
        <v>30784499</v>
      </c>
      <c r="I12" s="31">
        <f t="shared" si="0"/>
        <v>86416001</v>
      </c>
      <c r="J12" s="31">
        <f t="shared" si="0"/>
        <v>86416001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86416001</v>
      </c>
      <c r="X12" s="31">
        <f t="shared" si="0"/>
        <v>17923095</v>
      </c>
      <c r="Y12" s="31">
        <f t="shared" si="0"/>
        <v>68492906</v>
      </c>
      <c r="Z12" s="32">
        <f>+IF(X12&lt;&gt;0,+(Y12/X12)*100,0)</f>
        <v>382.14887551508264</v>
      </c>
      <c r="AA12" s="33">
        <f>SUM(AA6:AA11)</f>
        <v>71692380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>
        <v>3395289</v>
      </c>
      <c r="H15" s="20">
        <v>3393971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65950000</v>
      </c>
      <c r="D17" s="18">
        <v>65950000</v>
      </c>
      <c r="E17" s="19">
        <v>58795000</v>
      </c>
      <c r="F17" s="20">
        <v>58795000</v>
      </c>
      <c r="G17" s="20">
        <v>65950000</v>
      </c>
      <c r="H17" s="20">
        <v>65950000</v>
      </c>
      <c r="I17" s="20">
        <v>65950000</v>
      </c>
      <c r="J17" s="20">
        <v>65950000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65950000</v>
      </c>
      <c r="X17" s="20">
        <v>14698750</v>
      </c>
      <c r="Y17" s="20">
        <v>51251250</v>
      </c>
      <c r="Z17" s="21">
        <v>348.68</v>
      </c>
      <c r="AA17" s="22">
        <v>58795000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304430640</v>
      </c>
      <c r="D19" s="18">
        <v>304430640</v>
      </c>
      <c r="E19" s="19">
        <v>380805644</v>
      </c>
      <c r="F19" s="20">
        <v>380805644</v>
      </c>
      <c r="G19" s="20">
        <v>304033599</v>
      </c>
      <c r="H19" s="20">
        <v>364629452</v>
      </c>
      <c r="I19" s="20">
        <v>308635887</v>
      </c>
      <c r="J19" s="20">
        <v>308635887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308635887</v>
      </c>
      <c r="X19" s="20">
        <v>95201411</v>
      </c>
      <c r="Y19" s="20">
        <v>213434476</v>
      </c>
      <c r="Z19" s="21">
        <v>224.19</v>
      </c>
      <c r="AA19" s="22">
        <v>380805644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349507</v>
      </c>
      <c r="D22" s="18">
        <v>349507</v>
      </c>
      <c r="E22" s="19">
        <v>2008424</v>
      </c>
      <c r="F22" s="20">
        <v>2008424</v>
      </c>
      <c r="G22" s="20">
        <v>349507</v>
      </c>
      <c r="H22" s="20">
        <v>349507</v>
      </c>
      <c r="I22" s="20">
        <v>349507</v>
      </c>
      <c r="J22" s="20">
        <v>349507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349507</v>
      </c>
      <c r="X22" s="20">
        <v>502106</v>
      </c>
      <c r="Y22" s="20">
        <v>-152599</v>
      </c>
      <c r="Z22" s="21">
        <v>-30.39</v>
      </c>
      <c r="AA22" s="22">
        <v>2008424</v>
      </c>
    </row>
    <row r="23" spans="1:27" ht="13.5">
      <c r="A23" s="23" t="s">
        <v>49</v>
      </c>
      <c r="B23" s="17"/>
      <c r="C23" s="18">
        <v>70945</v>
      </c>
      <c r="D23" s="18">
        <v>70945</v>
      </c>
      <c r="E23" s="19">
        <v>70945</v>
      </c>
      <c r="F23" s="20">
        <v>70945</v>
      </c>
      <c r="G23" s="24">
        <v>70945</v>
      </c>
      <c r="H23" s="24">
        <v>70945</v>
      </c>
      <c r="I23" s="24">
        <v>70945</v>
      </c>
      <c r="J23" s="20">
        <v>70945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70945</v>
      </c>
      <c r="X23" s="20">
        <v>17736</v>
      </c>
      <c r="Y23" s="24">
        <v>53209</v>
      </c>
      <c r="Z23" s="25">
        <v>300.01</v>
      </c>
      <c r="AA23" s="26">
        <v>70945</v>
      </c>
    </row>
    <row r="24" spans="1:27" ht="13.5">
      <c r="A24" s="27" t="s">
        <v>50</v>
      </c>
      <c r="B24" s="35"/>
      <c r="C24" s="29">
        <f aca="true" t="shared" si="1" ref="C24:Y24">SUM(C15:C23)</f>
        <v>370801092</v>
      </c>
      <c r="D24" s="29">
        <f>SUM(D15:D23)</f>
        <v>370801092</v>
      </c>
      <c r="E24" s="36">
        <f t="shared" si="1"/>
        <v>441680013</v>
      </c>
      <c r="F24" s="37">
        <f t="shared" si="1"/>
        <v>441680013</v>
      </c>
      <c r="G24" s="37">
        <f t="shared" si="1"/>
        <v>373799340</v>
      </c>
      <c r="H24" s="37">
        <f t="shared" si="1"/>
        <v>434393875</v>
      </c>
      <c r="I24" s="37">
        <f t="shared" si="1"/>
        <v>375006339</v>
      </c>
      <c r="J24" s="37">
        <f t="shared" si="1"/>
        <v>375006339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375006339</v>
      </c>
      <c r="X24" s="37">
        <f t="shared" si="1"/>
        <v>110420003</v>
      </c>
      <c r="Y24" s="37">
        <f t="shared" si="1"/>
        <v>264586336</v>
      </c>
      <c r="Z24" s="38">
        <f>+IF(X24&lt;&gt;0,+(Y24/X24)*100,0)</f>
        <v>239.61812064069585</v>
      </c>
      <c r="AA24" s="39">
        <f>SUM(AA15:AA23)</f>
        <v>441680013</v>
      </c>
    </row>
    <row r="25" spans="1:27" ht="13.5">
      <c r="A25" s="27" t="s">
        <v>51</v>
      </c>
      <c r="B25" s="28"/>
      <c r="C25" s="29">
        <f aca="true" t="shared" si="2" ref="C25:Y25">+C12+C24</f>
        <v>459974443</v>
      </c>
      <c r="D25" s="29">
        <f>+D12+D24</f>
        <v>459974443</v>
      </c>
      <c r="E25" s="30">
        <f t="shared" si="2"/>
        <v>513372393</v>
      </c>
      <c r="F25" s="31">
        <f t="shared" si="2"/>
        <v>513372393</v>
      </c>
      <c r="G25" s="31">
        <f t="shared" si="2"/>
        <v>475474014</v>
      </c>
      <c r="H25" s="31">
        <f t="shared" si="2"/>
        <v>465178374</v>
      </c>
      <c r="I25" s="31">
        <f t="shared" si="2"/>
        <v>461422340</v>
      </c>
      <c r="J25" s="31">
        <f t="shared" si="2"/>
        <v>461422340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461422340</v>
      </c>
      <c r="X25" s="31">
        <f t="shared" si="2"/>
        <v>128343098</v>
      </c>
      <c r="Y25" s="31">
        <f t="shared" si="2"/>
        <v>333079242</v>
      </c>
      <c r="Z25" s="32">
        <f>+IF(X25&lt;&gt;0,+(Y25/X25)*100,0)</f>
        <v>259.522519863125</v>
      </c>
      <c r="AA25" s="33">
        <f>+AA12+AA24</f>
        <v>513372393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7123707</v>
      </c>
      <c r="D30" s="18">
        <v>7123707</v>
      </c>
      <c r="E30" s="19">
        <v>4253434</v>
      </c>
      <c r="F30" s="20">
        <v>4253434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1063359</v>
      </c>
      <c r="Y30" s="20">
        <v>-1063359</v>
      </c>
      <c r="Z30" s="21">
        <v>-100</v>
      </c>
      <c r="AA30" s="22">
        <v>4253434</v>
      </c>
    </row>
    <row r="31" spans="1:27" ht="13.5">
      <c r="A31" s="23" t="s">
        <v>56</v>
      </c>
      <c r="B31" s="17"/>
      <c r="C31" s="18">
        <v>1724477</v>
      </c>
      <c r="D31" s="18">
        <v>1724477</v>
      </c>
      <c r="E31" s="19">
        <v>452507</v>
      </c>
      <c r="F31" s="20">
        <v>452507</v>
      </c>
      <c r="G31" s="20">
        <v>1857020</v>
      </c>
      <c r="H31" s="20">
        <v>1856450</v>
      </c>
      <c r="I31" s="20">
        <v>2024853</v>
      </c>
      <c r="J31" s="20">
        <v>2024853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2024853</v>
      </c>
      <c r="X31" s="20">
        <v>113127</v>
      </c>
      <c r="Y31" s="20">
        <v>1911726</v>
      </c>
      <c r="Z31" s="21">
        <v>1689.89</v>
      </c>
      <c r="AA31" s="22">
        <v>452507</v>
      </c>
    </row>
    <row r="32" spans="1:27" ht="13.5">
      <c r="A32" s="23" t="s">
        <v>57</v>
      </c>
      <c r="B32" s="17"/>
      <c r="C32" s="18">
        <v>50603386</v>
      </c>
      <c r="D32" s="18">
        <v>50603386</v>
      </c>
      <c r="E32" s="19">
        <v>49028774</v>
      </c>
      <c r="F32" s="20">
        <v>49028774</v>
      </c>
      <c r="G32" s="20">
        <v>38885226</v>
      </c>
      <c r="H32" s="20">
        <v>28397547</v>
      </c>
      <c r="I32" s="20">
        <v>19484086</v>
      </c>
      <c r="J32" s="20">
        <v>19484086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19484086</v>
      </c>
      <c r="X32" s="20">
        <v>12257194</v>
      </c>
      <c r="Y32" s="20">
        <v>7226892</v>
      </c>
      <c r="Z32" s="21">
        <v>58.96</v>
      </c>
      <c r="AA32" s="22">
        <v>49028774</v>
      </c>
    </row>
    <row r="33" spans="1:27" ht="13.5">
      <c r="A33" s="23" t="s">
        <v>58</v>
      </c>
      <c r="B33" s="17"/>
      <c r="C33" s="18">
        <v>5175287</v>
      </c>
      <c r="D33" s="18">
        <v>5175287</v>
      </c>
      <c r="E33" s="19"/>
      <c r="F33" s="20"/>
      <c r="G33" s="20">
        <v>13892779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64626857</v>
      </c>
      <c r="D34" s="29">
        <f>SUM(D29:D33)</f>
        <v>64626857</v>
      </c>
      <c r="E34" s="30">
        <f t="shared" si="3"/>
        <v>53734715</v>
      </c>
      <c r="F34" s="31">
        <f t="shared" si="3"/>
        <v>53734715</v>
      </c>
      <c r="G34" s="31">
        <f t="shared" si="3"/>
        <v>54635025</v>
      </c>
      <c r="H34" s="31">
        <f t="shared" si="3"/>
        <v>30253997</v>
      </c>
      <c r="I34" s="31">
        <f t="shared" si="3"/>
        <v>21508939</v>
      </c>
      <c r="J34" s="31">
        <f t="shared" si="3"/>
        <v>21508939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21508939</v>
      </c>
      <c r="X34" s="31">
        <f t="shared" si="3"/>
        <v>13433680</v>
      </c>
      <c r="Y34" s="31">
        <f t="shared" si="3"/>
        <v>8075259</v>
      </c>
      <c r="Z34" s="32">
        <f>+IF(X34&lt;&gt;0,+(Y34/X34)*100,0)</f>
        <v>60.112039292286255</v>
      </c>
      <c r="AA34" s="33">
        <f>SUM(AA29:AA33)</f>
        <v>53734715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3745217</v>
      </c>
      <c r="D37" s="18">
        <v>3745217</v>
      </c>
      <c r="E37" s="19">
        <v>4479496</v>
      </c>
      <c r="F37" s="20">
        <v>4479496</v>
      </c>
      <c r="G37" s="20">
        <v>7036838</v>
      </c>
      <c r="H37" s="20">
        <v>6686205</v>
      </c>
      <c r="I37" s="20">
        <v>6341465</v>
      </c>
      <c r="J37" s="20">
        <v>6341465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6341465</v>
      </c>
      <c r="X37" s="20">
        <v>1119874</v>
      </c>
      <c r="Y37" s="20">
        <v>5221591</v>
      </c>
      <c r="Z37" s="21">
        <v>466.27</v>
      </c>
      <c r="AA37" s="22">
        <v>4479496</v>
      </c>
    </row>
    <row r="38" spans="1:27" ht="13.5">
      <c r="A38" s="23" t="s">
        <v>58</v>
      </c>
      <c r="B38" s="17"/>
      <c r="C38" s="18">
        <v>4948939</v>
      </c>
      <c r="D38" s="18">
        <v>4948939</v>
      </c>
      <c r="E38" s="19">
        <v>7313077</v>
      </c>
      <c r="F38" s="20">
        <v>7313077</v>
      </c>
      <c r="G38" s="20"/>
      <c r="H38" s="20">
        <v>14425999</v>
      </c>
      <c r="I38" s="20">
        <v>22500779</v>
      </c>
      <c r="J38" s="20">
        <v>22500779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22500779</v>
      </c>
      <c r="X38" s="20">
        <v>1828269</v>
      </c>
      <c r="Y38" s="20">
        <v>20672510</v>
      </c>
      <c r="Z38" s="21">
        <v>1130.71</v>
      </c>
      <c r="AA38" s="22">
        <v>7313077</v>
      </c>
    </row>
    <row r="39" spans="1:27" ht="13.5">
      <c r="A39" s="27" t="s">
        <v>61</v>
      </c>
      <c r="B39" s="35"/>
      <c r="C39" s="29">
        <f aca="true" t="shared" si="4" ref="C39:Y39">SUM(C37:C38)</f>
        <v>8694156</v>
      </c>
      <c r="D39" s="29">
        <f>SUM(D37:D38)</f>
        <v>8694156</v>
      </c>
      <c r="E39" s="36">
        <f t="shared" si="4"/>
        <v>11792573</v>
      </c>
      <c r="F39" s="37">
        <f t="shared" si="4"/>
        <v>11792573</v>
      </c>
      <c r="G39" s="37">
        <f t="shared" si="4"/>
        <v>7036838</v>
      </c>
      <c r="H39" s="37">
        <f t="shared" si="4"/>
        <v>21112204</v>
      </c>
      <c r="I39" s="37">
        <f t="shared" si="4"/>
        <v>28842244</v>
      </c>
      <c r="J39" s="37">
        <f t="shared" si="4"/>
        <v>28842244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28842244</v>
      </c>
      <c r="X39" s="37">
        <f t="shared" si="4"/>
        <v>2948143</v>
      </c>
      <c r="Y39" s="37">
        <f t="shared" si="4"/>
        <v>25894101</v>
      </c>
      <c r="Z39" s="38">
        <f>+IF(X39&lt;&gt;0,+(Y39/X39)*100,0)</f>
        <v>878.3190299792107</v>
      </c>
      <c r="AA39" s="39">
        <f>SUM(AA37:AA38)</f>
        <v>11792573</v>
      </c>
    </row>
    <row r="40" spans="1:27" ht="13.5">
      <c r="A40" s="27" t="s">
        <v>62</v>
      </c>
      <c r="B40" s="28"/>
      <c r="C40" s="29">
        <f aca="true" t="shared" si="5" ref="C40:Y40">+C34+C39</f>
        <v>73321013</v>
      </c>
      <c r="D40" s="29">
        <f>+D34+D39</f>
        <v>73321013</v>
      </c>
      <c r="E40" s="30">
        <f t="shared" si="5"/>
        <v>65527288</v>
      </c>
      <c r="F40" s="31">
        <f t="shared" si="5"/>
        <v>65527288</v>
      </c>
      <c r="G40" s="31">
        <f t="shared" si="5"/>
        <v>61671863</v>
      </c>
      <c r="H40" s="31">
        <f t="shared" si="5"/>
        <v>51366201</v>
      </c>
      <c r="I40" s="31">
        <f t="shared" si="5"/>
        <v>50351183</v>
      </c>
      <c r="J40" s="31">
        <f t="shared" si="5"/>
        <v>50351183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50351183</v>
      </c>
      <c r="X40" s="31">
        <f t="shared" si="5"/>
        <v>16381823</v>
      </c>
      <c r="Y40" s="31">
        <f t="shared" si="5"/>
        <v>33969360</v>
      </c>
      <c r="Z40" s="32">
        <f>+IF(X40&lt;&gt;0,+(Y40/X40)*100,0)</f>
        <v>207.3600721970931</v>
      </c>
      <c r="AA40" s="33">
        <f>+AA34+AA39</f>
        <v>65527288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386653430</v>
      </c>
      <c r="D42" s="43">
        <f>+D25-D40</f>
        <v>386653430</v>
      </c>
      <c r="E42" s="44">
        <f t="shared" si="6"/>
        <v>447845105</v>
      </c>
      <c r="F42" s="45">
        <f t="shared" si="6"/>
        <v>447845105</v>
      </c>
      <c r="G42" s="45">
        <f t="shared" si="6"/>
        <v>413802151</v>
      </c>
      <c r="H42" s="45">
        <f t="shared" si="6"/>
        <v>413812173</v>
      </c>
      <c r="I42" s="45">
        <f t="shared" si="6"/>
        <v>411071157</v>
      </c>
      <c r="J42" s="45">
        <f t="shared" si="6"/>
        <v>411071157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411071157</v>
      </c>
      <c r="X42" s="45">
        <f t="shared" si="6"/>
        <v>111961275</v>
      </c>
      <c r="Y42" s="45">
        <f t="shared" si="6"/>
        <v>299109882</v>
      </c>
      <c r="Z42" s="46">
        <f>+IF(X42&lt;&gt;0,+(Y42/X42)*100,0)</f>
        <v>267.1547657884389</v>
      </c>
      <c r="AA42" s="47">
        <f>+AA25-AA40</f>
        <v>447845105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386653430</v>
      </c>
      <c r="D45" s="18">
        <v>386653430</v>
      </c>
      <c r="E45" s="19">
        <v>447845105</v>
      </c>
      <c r="F45" s="20">
        <v>447845105</v>
      </c>
      <c r="G45" s="20">
        <v>413802151</v>
      </c>
      <c r="H45" s="20">
        <v>413812173</v>
      </c>
      <c r="I45" s="20">
        <v>411071157</v>
      </c>
      <c r="J45" s="20">
        <v>411071157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411071157</v>
      </c>
      <c r="X45" s="20">
        <v>111961276</v>
      </c>
      <c r="Y45" s="20">
        <v>299109881</v>
      </c>
      <c r="Z45" s="48">
        <v>267.15</v>
      </c>
      <c r="AA45" s="22">
        <v>447845105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386653430</v>
      </c>
      <c r="D48" s="51">
        <f>SUM(D45:D47)</f>
        <v>386653430</v>
      </c>
      <c r="E48" s="52">
        <f t="shared" si="7"/>
        <v>447845105</v>
      </c>
      <c r="F48" s="53">
        <f t="shared" si="7"/>
        <v>447845105</v>
      </c>
      <c r="G48" s="53">
        <f t="shared" si="7"/>
        <v>413802151</v>
      </c>
      <c r="H48" s="53">
        <f t="shared" si="7"/>
        <v>413812173</v>
      </c>
      <c r="I48" s="53">
        <f t="shared" si="7"/>
        <v>411071157</v>
      </c>
      <c r="J48" s="53">
        <f t="shared" si="7"/>
        <v>411071157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411071157</v>
      </c>
      <c r="X48" s="53">
        <f t="shared" si="7"/>
        <v>111961276</v>
      </c>
      <c r="Y48" s="53">
        <f t="shared" si="7"/>
        <v>299109881</v>
      </c>
      <c r="Z48" s="54">
        <f>+IF(X48&lt;&gt;0,+(Y48/X48)*100,0)</f>
        <v>267.1547625091375</v>
      </c>
      <c r="AA48" s="55">
        <f>SUM(AA45:AA47)</f>
        <v>447845105</v>
      </c>
    </row>
    <row r="49" spans="1:27" ht="13.5">
      <c r="A49" s="56" t="s">
        <v>124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125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126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98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127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13621710</v>
      </c>
      <c r="D6" s="18">
        <v>13621710</v>
      </c>
      <c r="E6" s="19"/>
      <c r="F6" s="20"/>
      <c r="G6" s="20">
        <v>36607863</v>
      </c>
      <c r="H6" s="20">
        <v>20650972</v>
      </c>
      <c r="I6" s="20">
        <v>17685598</v>
      </c>
      <c r="J6" s="20">
        <v>17685598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17685598</v>
      </c>
      <c r="X6" s="20"/>
      <c r="Y6" s="20">
        <v>17685598</v>
      </c>
      <c r="Z6" s="21"/>
      <c r="AA6" s="22"/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-37765917</v>
      </c>
      <c r="D8" s="18">
        <v>-37765917</v>
      </c>
      <c r="E8" s="19"/>
      <c r="F8" s="20"/>
      <c r="G8" s="20">
        <v>32612188</v>
      </c>
      <c r="H8" s="20">
        <v>21678346</v>
      </c>
      <c r="I8" s="20">
        <v>117207863</v>
      </c>
      <c r="J8" s="20">
        <v>117207863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117207863</v>
      </c>
      <c r="X8" s="20"/>
      <c r="Y8" s="20">
        <v>117207863</v>
      </c>
      <c r="Z8" s="21"/>
      <c r="AA8" s="22"/>
    </row>
    <row r="9" spans="1:27" ht="13.5">
      <c r="A9" s="23" t="s">
        <v>36</v>
      </c>
      <c r="B9" s="17"/>
      <c r="C9" s="18">
        <v>59555025</v>
      </c>
      <c r="D9" s="18">
        <v>59555025</v>
      </c>
      <c r="E9" s="19">
        <v>122216000</v>
      </c>
      <c r="F9" s="20">
        <v>122216000</v>
      </c>
      <c r="G9" s="20">
        <v>50051167</v>
      </c>
      <c r="H9" s="20"/>
      <c r="I9" s="20">
        <v>47642376</v>
      </c>
      <c r="J9" s="20">
        <v>47642376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47642376</v>
      </c>
      <c r="X9" s="20">
        <v>30554000</v>
      </c>
      <c r="Y9" s="20">
        <v>17088376</v>
      </c>
      <c r="Z9" s="21">
        <v>55.93</v>
      </c>
      <c r="AA9" s="22">
        <v>122216000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11269520</v>
      </c>
      <c r="D11" s="18">
        <v>11269520</v>
      </c>
      <c r="E11" s="19"/>
      <c r="F11" s="20"/>
      <c r="G11" s="20">
        <v>10188493</v>
      </c>
      <c r="H11" s="20">
        <v>13013075</v>
      </c>
      <c r="I11" s="20">
        <v>12855405</v>
      </c>
      <c r="J11" s="20">
        <v>12855405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12855405</v>
      </c>
      <c r="X11" s="20"/>
      <c r="Y11" s="20">
        <v>12855405</v>
      </c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46680338</v>
      </c>
      <c r="D12" s="29">
        <f>SUM(D6:D11)</f>
        <v>46680338</v>
      </c>
      <c r="E12" s="30">
        <f t="shared" si="0"/>
        <v>122216000</v>
      </c>
      <c r="F12" s="31">
        <f t="shared" si="0"/>
        <v>122216000</v>
      </c>
      <c r="G12" s="31">
        <f t="shared" si="0"/>
        <v>129459711</v>
      </c>
      <c r="H12" s="31">
        <f t="shared" si="0"/>
        <v>55342393</v>
      </c>
      <c r="I12" s="31">
        <f t="shared" si="0"/>
        <v>195391242</v>
      </c>
      <c r="J12" s="31">
        <f t="shared" si="0"/>
        <v>195391242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195391242</v>
      </c>
      <c r="X12" s="31">
        <f t="shared" si="0"/>
        <v>30554000</v>
      </c>
      <c r="Y12" s="31">
        <f t="shared" si="0"/>
        <v>164837242</v>
      </c>
      <c r="Z12" s="32">
        <f>+IF(X12&lt;&gt;0,+(Y12/X12)*100,0)</f>
        <v>539.4948026444982</v>
      </c>
      <c r="AA12" s="33">
        <f>SUM(AA6:AA11)</f>
        <v>122216000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26800672</v>
      </c>
      <c r="D17" s="18">
        <v>26800672</v>
      </c>
      <c r="E17" s="19">
        <v>25390000</v>
      </c>
      <c r="F17" s="20">
        <v>25390000</v>
      </c>
      <c r="G17" s="20">
        <v>13903206</v>
      </c>
      <c r="H17" s="20">
        <v>25389741</v>
      </c>
      <c r="I17" s="20">
        <v>25389741</v>
      </c>
      <c r="J17" s="20">
        <v>25389741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25389741</v>
      </c>
      <c r="X17" s="20">
        <v>6347500</v>
      </c>
      <c r="Y17" s="20">
        <v>19042241</v>
      </c>
      <c r="Z17" s="21">
        <v>300</v>
      </c>
      <c r="AA17" s="22">
        <v>25390000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3171986666</v>
      </c>
      <c r="D19" s="18">
        <v>3171986666</v>
      </c>
      <c r="E19" s="19">
        <v>1507476000</v>
      </c>
      <c r="F19" s="20">
        <v>1507476000</v>
      </c>
      <c r="G19" s="20">
        <v>2046729541</v>
      </c>
      <c r="H19" s="20">
        <v>15219280</v>
      </c>
      <c r="I19" s="20">
        <v>1441730168</v>
      </c>
      <c r="J19" s="20">
        <v>1441730168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1441730168</v>
      </c>
      <c r="X19" s="20">
        <v>376869000</v>
      </c>
      <c r="Y19" s="20">
        <v>1064861168</v>
      </c>
      <c r="Z19" s="21">
        <v>282.55</v>
      </c>
      <c r="AA19" s="22">
        <v>1507476000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>
        <v>3854571</v>
      </c>
      <c r="I20" s="20">
        <v>3854571</v>
      </c>
      <c r="J20" s="20">
        <v>3854571</v>
      </c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>
        <v>3854571</v>
      </c>
      <c r="X20" s="20"/>
      <c r="Y20" s="20">
        <v>3854571</v>
      </c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1501427</v>
      </c>
      <c r="D22" s="18">
        <v>1501427</v>
      </c>
      <c r="E22" s="19">
        <v>4056000</v>
      </c>
      <c r="F22" s="20">
        <v>4056000</v>
      </c>
      <c r="G22" s="20">
        <v>272647</v>
      </c>
      <c r="H22" s="20"/>
      <c r="I22" s="20">
        <v>159977</v>
      </c>
      <c r="J22" s="20">
        <v>159977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159977</v>
      </c>
      <c r="X22" s="20">
        <v>1014000</v>
      </c>
      <c r="Y22" s="20">
        <v>-854023</v>
      </c>
      <c r="Z22" s="21">
        <v>-84.22</v>
      </c>
      <c r="AA22" s="22">
        <v>4056000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>
        <v>3073654</v>
      </c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3200288765</v>
      </c>
      <c r="D24" s="29">
        <f>SUM(D15:D23)</f>
        <v>3200288765</v>
      </c>
      <c r="E24" s="36">
        <f t="shared" si="1"/>
        <v>1536922000</v>
      </c>
      <c r="F24" s="37">
        <f t="shared" si="1"/>
        <v>1536922000</v>
      </c>
      <c r="G24" s="37">
        <f t="shared" si="1"/>
        <v>2063979048</v>
      </c>
      <c r="H24" s="37">
        <f t="shared" si="1"/>
        <v>44463592</v>
      </c>
      <c r="I24" s="37">
        <f t="shared" si="1"/>
        <v>1471134457</v>
      </c>
      <c r="J24" s="37">
        <f t="shared" si="1"/>
        <v>1471134457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1471134457</v>
      </c>
      <c r="X24" s="37">
        <f t="shared" si="1"/>
        <v>384230500</v>
      </c>
      <c r="Y24" s="37">
        <f t="shared" si="1"/>
        <v>1086903957</v>
      </c>
      <c r="Z24" s="38">
        <f>+IF(X24&lt;&gt;0,+(Y24/X24)*100,0)</f>
        <v>282.878104939613</v>
      </c>
      <c r="AA24" s="39">
        <f>SUM(AA15:AA23)</f>
        <v>1536922000</v>
      </c>
    </row>
    <row r="25" spans="1:27" ht="13.5">
      <c r="A25" s="27" t="s">
        <v>51</v>
      </c>
      <c r="B25" s="28"/>
      <c r="C25" s="29">
        <f aca="true" t="shared" si="2" ref="C25:Y25">+C12+C24</f>
        <v>3246969103</v>
      </c>
      <c r="D25" s="29">
        <f>+D12+D24</f>
        <v>3246969103</v>
      </c>
      <c r="E25" s="30">
        <f t="shared" si="2"/>
        <v>1659138000</v>
      </c>
      <c r="F25" s="31">
        <f t="shared" si="2"/>
        <v>1659138000</v>
      </c>
      <c r="G25" s="31">
        <f t="shared" si="2"/>
        <v>2193438759</v>
      </c>
      <c r="H25" s="31">
        <f t="shared" si="2"/>
        <v>99805985</v>
      </c>
      <c r="I25" s="31">
        <f t="shared" si="2"/>
        <v>1666525699</v>
      </c>
      <c r="J25" s="31">
        <f t="shared" si="2"/>
        <v>1666525699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1666525699</v>
      </c>
      <c r="X25" s="31">
        <f t="shared" si="2"/>
        <v>414784500</v>
      </c>
      <c r="Y25" s="31">
        <f t="shared" si="2"/>
        <v>1251741199</v>
      </c>
      <c r="Z25" s="32">
        <f>+IF(X25&lt;&gt;0,+(Y25/X25)*100,0)</f>
        <v>301.78109331472126</v>
      </c>
      <c r="AA25" s="33">
        <f>+AA12+AA24</f>
        <v>1659138000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444907</v>
      </c>
      <c r="D30" s="18">
        <v>444907</v>
      </c>
      <c r="E30" s="19">
        <v>117914000</v>
      </c>
      <c r="F30" s="20">
        <v>117914000</v>
      </c>
      <c r="G30" s="20"/>
      <c r="H30" s="20"/>
      <c r="I30" s="20">
        <v>183528</v>
      </c>
      <c r="J30" s="20">
        <v>183528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183528</v>
      </c>
      <c r="X30" s="20">
        <v>29478500</v>
      </c>
      <c r="Y30" s="20">
        <v>-29294972</v>
      </c>
      <c r="Z30" s="21">
        <v>-99.38</v>
      </c>
      <c r="AA30" s="22">
        <v>117914000</v>
      </c>
    </row>
    <row r="31" spans="1:27" ht="13.5">
      <c r="A31" s="23" t="s">
        <v>56</v>
      </c>
      <c r="B31" s="17"/>
      <c r="C31" s="18">
        <v>13592360</v>
      </c>
      <c r="D31" s="18">
        <v>13592360</v>
      </c>
      <c r="E31" s="19">
        <v>85858000</v>
      </c>
      <c r="F31" s="20">
        <v>85858000</v>
      </c>
      <c r="G31" s="20">
        <v>13102690</v>
      </c>
      <c r="H31" s="20">
        <v>12564349</v>
      </c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21464500</v>
      </c>
      <c r="Y31" s="20">
        <v>-21464500</v>
      </c>
      <c r="Z31" s="21">
        <v>-100</v>
      </c>
      <c r="AA31" s="22">
        <v>85858000</v>
      </c>
    </row>
    <row r="32" spans="1:27" ht="13.5">
      <c r="A32" s="23" t="s">
        <v>57</v>
      </c>
      <c r="B32" s="17"/>
      <c r="C32" s="18">
        <v>123136357</v>
      </c>
      <c r="D32" s="18">
        <v>123136357</v>
      </c>
      <c r="E32" s="19"/>
      <c r="F32" s="20"/>
      <c r="G32" s="20">
        <v>71209766</v>
      </c>
      <c r="H32" s="20">
        <v>-37523000</v>
      </c>
      <c r="I32" s="20">
        <v>113615955</v>
      </c>
      <c r="J32" s="20">
        <v>113615955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113615955</v>
      </c>
      <c r="X32" s="20"/>
      <c r="Y32" s="20">
        <v>113615955</v>
      </c>
      <c r="Z32" s="21"/>
      <c r="AA32" s="22"/>
    </row>
    <row r="33" spans="1:27" ht="13.5">
      <c r="A33" s="23" t="s">
        <v>58</v>
      </c>
      <c r="B33" s="17"/>
      <c r="C33" s="18">
        <v>-57892243</v>
      </c>
      <c r="D33" s="18">
        <v>-57892243</v>
      </c>
      <c r="E33" s="19"/>
      <c r="F33" s="20"/>
      <c r="G33" s="20"/>
      <c r="H33" s="20">
        <v>-22039</v>
      </c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79281381</v>
      </c>
      <c r="D34" s="29">
        <f>SUM(D29:D33)</f>
        <v>79281381</v>
      </c>
      <c r="E34" s="30">
        <f t="shared" si="3"/>
        <v>203772000</v>
      </c>
      <c r="F34" s="31">
        <f t="shared" si="3"/>
        <v>203772000</v>
      </c>
      <c r="G34" s="31">
        <f t="shared" si="3"/>
        <v>84312456</v>
      </c>
      <c r="H34" s="31">
        <f t="shared" si="3"/>
        <v>-24980690</v>
      </c>
      <c r="I34" s="31">
        <f t="shared" si="3"/>
        <v>113799483</v>
      </c>
      <c r="J34" s="31">
        <f t="shared" si="3"/>
        <v>113799483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113799483</v>
      </c>
      <c r="X34" s="31">
        <f t="shared" si="3"/>
        <v>50943000</v>
      </c>
      <c r="Y34" s="31">
        <f t="shared" si="3"/>
        <v>62856483</v>
      </c>
      <c r="Z34" s="32">
        <f>+IF(X34&lt;&gt;0,+(Y34/X34)*100,0)</f>
        <v>123.38590777928273</v>
      </c>
      <c r="AA34" s="33">
        <f>SUM(AA29:AA33)</f>
        <v>203772000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>
        <v>444908</v>
      </c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69279000</v>
      </c>
      <c r="D38" s="18">
        <v>69279000</v>
      </c>
      <c r="E38" s="19"/>
      <c r="F38" s="20"/>
      <c r="G38" s="20">
        <v>97526549</v>
      </c>
      <c r="H38" s="20">
        <v>124341767</v>
      </c>
      <c r="I38" s="20">
        <v>117884767</v>
      </c>
      <c r="J38" s="20">
        <v>117884767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117884767</v>
      </c>
      <c r="X38" s="20"/>
      <c r="Y38" s="20">
        <v>117884767</v>
      </c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69279000</v>
      </c>
      <c r="D39" s="29">
        <f>SUM(D37:D38)</f>
        <v>69279000</v>
      </c>
      <c r="E39" s="36">
        <f t="shared" si="4"/>
        <v>0</v>
      </c>
      <c r="F39" s="37">
        <f t="shared" si="4"/>
        <v>0</v>
      </c>
      <c r="G39" s="37">
        <f t="shared" si="4"/>
        <v>97526549</v>
      </c>
      <c r="H39" s="37">
        <f t="shared" si="4"/>
        <v>124786675</v>
      </c>
      <c r="I39" s="37">
        <f t="shared" si="4"/>
        <v>117884767</v>
      </c>
      <c r="J39" s="37">
        <f t="shared" si="4"/>
        <v>117884767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117884767</v>
      </c>
      <c r="X39" s="37">
        <f t="shared" si="4"/>
        <v>0</v>
      </c>
      <c r="Y39" s="37">
        <f t="shared" si="4"/>
        <v>117884767</v>
      </c>
      <c r="Z39" s="38">
        <f>+IF(X39&lt;&gt;0,+(Y39/X39)*100,0)</f>
        <v>0</v>
      </c>
      <c r="AA39" s="39">
        <f>SUM(AA37:AA38)</f>
        <v>0</v>
      </c>
    </row>
    <row r="40" spans="1:27" ht="13.5">
      <c r="A40" s="27" t="s">
        <v>62</v>
      </c>
      <c r="B40" s="28"/>
      <c r="C40" s="29">
        <f aca="true" t="shared" si="5" ref="C40:Y40">+C34+C39</f>
        <v>148560381</v>
      </c>
      <c r="D40" s="29">
        <f>+D34+D39</f>
        <v>148560381</v>
      </c>
      <c r="E40" s="30">
        <f t="shared" si="5"/>
        <v>203772000</v>
      </c>
      <c r="F40" s="31">
        <f t="shared" si="5"/>
        <v>203772000</v>
      </c>
      <c r="G40" s="31">
        <f t="shared" si="5"/>
        <v>181839005</v>
      </c>
      <c r="H40" s="31">
        <f t="shared" si="5"/>
        <v>99805985</v>
      </c>
      <c r="I40" s="31">
        <f t="shared" si="5"/>
        <v>231684250</v>
      </c>
      <c r="J40" s="31">
        <f t="shared" si="5"/>
        <v>231684250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231684250</v>
      </c>
      <c r="X40" s="31">
        <f t="shared" si="5"/>
        <v>50943000</v>
      </c>
      <c r="Y40" s="31">
        <f t="shared" si="5"/>
        <v>180741250</v>
      </c>
      <c r="Z40" s="32">
        <f>+IF(X40&lt;&gt;0,+(Y40/X40)*100,0)</f>
        <v>354.79113911626723</v>
      </c>
      <c r="AA40" s="33">
        <f>+AA34+AA39</f>
        <v>203772000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3098408722</v>
      </c>
      <c r="D42" s="43">
        <f>+D25-D40</f>
        <v>3098408722</v>
      </c>
      <c r="E42" s="44">
        <f t="shared" si="6"/>
        <v>1455366000</v>
      </c>
      <c r="F42" s="45">
        <f t="shared" si="6"/>
        <v>1455366000</v>
      </c>
      <c r="G42" s="45">
        <f t="shared" si="6"/>
        <v>2011599754</v>
      </c>
      <c r="H42" s="45">
        <f t="shared" si="6"/>
        <v>0</v>
      </c>
      <c r="I42" s="45">
        <f t="shared" si="6"/>
        <v>1434841449</v>
      </c>
      <c r="J42" s="45">
        <f t="shared" si="6"/>
        <v>1434841449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1434841449</v>
      </c>
      <c r="X42" s="45">
        <f t="shared" si="6"/>
        <v>363841500</v>
      </c>
      <c r="Y42" s="45">
        <f t="shared" si="6"/>
        <v>1070999949</v>
      </c>
      <c r="Z42" s="46">
        <f>+IF(X42&lt;&gt;0,+(Y42/X42)*100,0)</f>
        <v>294.3589307431945</v>
      </c>
      <c r="AA42" s="47">
        <f>+AA25-AA40</f>
        <v>1455366000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3098408722</v>
      </c>
      <c r="D45" s="18">
        <v>3098408722</v>
      </c>
      <c r="E45" s="19">
        <v>1455366000</v>
      </c>
      <c r="F45" s="20">
        <v>1455366000</v>
      </c>
      <c r="G45" s="20">
        <v>2011599754</v>
      </c>
      <c r="H45" s="20"/>
      <c r="I45" s="20">
        <v>1434841449</v>
      </c>
      <c r="J45" s="20">
        <v>1434841449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1434841449</v>
      </c>
      <c r="X45" s="20">
        <v>363841500</v>
      </c>
      <c r="Y45" s="20">
        <v>1070999949</v>
      </c>
      <c r="Z45" s="48">
        <v>294.36</v>
      </c>
      <c r="AA45" s="22">
        <v>1455366000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3098408722</v>
      </c>
      <c r="D48" s="51">
        <f>SUM(D45:D47)</f>
        <v>3098408722</v>
      </c>
      <c r="E48" s="52">
        <f t="shared" si="7"/>
        <v>1455366000</v>
      </c>
      <c r="F48" s="53">
        <f t="shared" si="7"/>
        <v>1455366000</v>
      </c>
      <c r="G48" s="53">
        <f t="shared" si="7"/>
        <v>2011599754</v>
      </c>
      <c r="H48" s="53">
        <f t="shared" si="7"/>
        <v>0</v>
      </c>
      <c r="I48" s="53">
        <f t="shared" si="7"/>
        <v>1434841449</v>
      </c>
      <c r="J48" s="53">
        <f t="shared" si="7"/>
        <v>1434841449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1434841449</v>
      </c>
      <c r="X48" s="53">
        <f t="shared" si="7"/>
        <v>363841500</v>
      </c>
      <c r="Y48" s="53">
        <f t="shared" si="7"/>
        <v>1070999949</v>
      </c>
      <c r="Z48" s="54">
        <f>+IF(X48&lt;&gt;0,+(Y48/X48)*100,0)</f>
        <v>294.3589307431945</v>
      </c>
      <c r="AA48" s="55">
        <f>SUM(AA45:AA47)</f>
        <v>1455366000</v>
      </c>
    </row>
    <row r="49" spans="1:27" ht="13.5">
      <c r="A49" s="56" t="s">
        <v>124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125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126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99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127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6545788</v>
      </c>
      <c r="D6" s="18">
        <v>6545788</v>
      </c>
      <c r="E6" s="19">
        <v>11852525</v>
      </c>
      <c r="F6" s="20">
        <v>11852525</v>
      </c>
      <c r="G6" s="20">
        <v>26280330</v>
      </c>
      <c r="H6" s="20">
        <v>26280330</v>
      </c>
      <c r="I6" s="20"/>
      <c r="J6" s="20">
        <v>26280330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26280330</v>
      </c>
      <c r="X6" s="20">
        <v>2963131</v>
      </c>
      <c r="Y6" s="20">
        <v>23317199</v>
      </c>
      <c r="Z6" s="21">
        <v>786.91</v>
      </c>
      <c r="AA6" s="22">
        <v>11852525</v>
      </c>
    </row>
    <row r="7" spans="1:27" ht="13.5">
      <c r="A7" s="23" t="s">
        <v>34</v>
      </c>
      <c r="B7" s="17"/>
      <c r="C7" s="18">
        <v>308520</v>
      </c>
      <c r="D7" s="18">
        <v>308520</v>
      </c>
      <c r="E7" s="19">
        <v>3922625</v>
      </c>
      <c r="F7" s="20">
        <v>3922625</v>
      </c>
      <c r="G7" s="20">
        <v>30374967</v>
      </c>
      <c r="H7" s="20">
        <v>30374967</v>
      </c>
      <c r="I7" s="20"/>
      <c r="J7" s="20">
        <v>30374967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30374967</v>
      </c>
      <c r="X7" s="20">
        <v>980656</v>
      </c>
      <c r="Y7" s="20">
        <v>29394311</v>
      </c>
      <c r="Z7" s="21">
        <v>2997.41</v>
      </c>
      <c r="AA7" s="22">
        <v>3922625</v>
      </c>
    </row>
    <row r="8" spans="1:27" ht="13.5">
      <c r="A8" s="23" t="s">
        <v>35</v>
      </c>
      <c r="B8" s="17"/>
      <c r="C8" s="18">
        <v>21858157</v>
      </c>
      <c r="D8" s="18">
        <v>21858157</v>
      </c>
      <c r="E8" s="19">
        <v>24177057</v>
      </c>
      <c r="F8" s="20">
        <v>24177057</v>
      </c>
      <c r="G8" s="20">
        <v>20432452</v>
      </c>
      <c r="H8" s="20">
        <v>20432452</v>
      </c>
      <c r="I8" s="20"/>
      <c r="J8" s="20">
        <v>20432452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20432452</v>
      </c>
      <c r="X8" s="20">
        <v>6044264</v>
      </c>
      <c r="Y8" s="20">
        <v>14388188</v>
      </c>
      <c r="Z8" s="21">
        <v>238.05</v>
      </c>
      <c r="AA8" s="22">
        <v>24177057</v>
      </c>
    </row>
    <row r="9" spans="1:27" ht="13.5">
      <c r="A9" s="23" t="s">
        <v>36</v>
      </c>
      <c r="B9" s="17"/>
      <c r="C9" s="18">
        <v>4281534</v>
      </c>
      <c r="D9" s="18">
        <v>4281534</v>
      </c>
      <c r="E9" s="19">
        <v>814063</v>
      </c>
      <c r="F9" s="20">
        <v>814063</v>
      </c>
      <c r="G9" s="20">
        <v>714802</v>
      </c>
      <c r="H9" s="20">
        <v>714802</v>
      </c>
      <c r="I9" s="20"/>
      <c r="J9" s="20">
        <v>714802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714802</v>
      </c>
      <c r="X9" s="20">
        <v>203516</v>
      </c>
      <c r="Y9" s="20">
        <v>511286</v>
      </c>
      <c r="Z9" s="21">
        <v>251.23</v>
      </c>
      <c r="AA9" s="22">
        <v>814063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32993999</v>
      </c>
      <c r="D12" s="29">
        <f>SUM(D6:D11)</f>
        <v>32993999</v>
      </c>
      <c r="E12" s="30">
        <f t="shared" si="0"/>
        <v>40766270</v>
      </c>
      <c r="F12" s="31">
        <f t="shared" si="0"/>
        <v>40766270</v>
      </c>
      <c r="G12" s="31">
        <f t="shared" si="0"/>
        <v>77802551</v>
      </c>
      <c r="H12" s="31">
        <f t="shared" si="0"/>
        <v>77802551</v>
      </c>
      <c r="I12" s="31">
        <f t="shared" si="0"/>
        <v>0</v>
      </c>
      <c r="J12" s="31">
        <f t="shared" si="0"/>
        <v>77802551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77802551</v>
      </c>
      <c r="X12" s="31">
        <f t="shared" si="0"/>
        <v>10191567</v>
      </c>
      <c r="Y12" s="31">
        <f t="shared" si="0"/>
        <v>67610984</v>
      </c>
      <c r="Z12" s="32">
        <f>+IF(X12&lt;&gt;0,+(Y12/X12)*100,0)</f>
        <v>663.4012610622095</v>
      </c>
      <c r="AA12" s="33">
        <f>SUM(AA6:AA11)</f>
        <v>40766270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296963468</v>
      </c>
      <c r="D19" s="18">
        <v>296963468</v>
      </c>
      <c r="E19" s="19">
        <v>347946315</v>
      </c>
      <c r="F19" s="20">
        <v>347946315</v>
      </c>
      <c r="G19" s="20">
        <v>305539737</v>
      </c>
      <c r="H19" s="20">
        <v>305539737</v>
      </c>
      <c r="I19" s="20"/>
      <c r="J19" s="20">
        <v>305539737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305539737</v>
      </c>
      <c r="X19" s="20">
        <v>86986579</v>
      </c>
      <c r="Y19" s="20">
        <v>218553158</v>
      </c>
      <c r="Z19" s="21">
        <v>251.25</v>
      </c>
      <c r="AA19" s="22">
        <v>347946315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457540</v>
      </c>
      <c r="D22" s="18">
        <v>457540</v>
      </c>
      <c r="E22" s="19">
        <v>385327</v>
      </c>
      <c r="F22" s="20">
        <v>385327</v>
      </c>
      <c r="G22" s="20">
        <v>429119</v>
      </c>
      <c r="H22" s="20">
        <v>429119</v>
      </c>
      <c r="I22" s="20"/>
      <c r="J22" s="20">
        <v>429119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429119</v>
      </c>
      <c r="X22" s="20">
        <v>96332</v>
      </c>
      <c r="Y22" s="20">
        <v>332787</v>
      </c>
      <c r="Z22" s="21">
        <v>345.46</v>
      </c>
      <c r="AA22" s="22">
        <v>385327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297421008</v>
      </c>
      <c r="D24" s="29">
        <f>SUM(D15:D23)</f>
        <v>297421008</v>
      </c>
      <c r="E24" s="36">
        <f t="shared" si="1"/>
        <v>348331642</v>
      </c>
      <c r="F24" s="37">
        <f t="shared" si="1"/>
        <v>348331642</v>
      </c>
      <c r="G24" s="37">
        <f t="shared" si="1"/>
        <v>305968856</v>
      </c>
      <c r="H24" s="37">
        <f t="shared" si="1"/>
        <v>305968856</v>
      </c>
      <c r="I24" s="37">
        <f t="shared" si="1"/>
        <v>0</v>
      </c>
      <c r="J24" s="37">
        <f t="shared" si="1"/>
        <v>305968856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305968856</v>
      </c>
      <c r="X24" s="37">
        <f t="shared" si="1"/>
        <v>87082911</v>
      </c>
      <c r="Y24" s="37">
        <f t="shared" si="1"/>
        <v>218885945</v>
      </c>
      <c r="Z24" s="38">
        <f>+IF(X24&lt;&gt;0,+(Y24/X24)*100,0)</f>
        <v>251.35350034405718</v>
      </c>
      <c r="AA24" s="39">
        <f>SUM(AA15:AA23)</f>
        <v>348331642</v>
      </c>
    </row>
    <row r="25" spans="1:27" ht="13.5">
      <c r="A25" s="27" t="s">
        <v>51</v>
      </c>
      <c r="B25" s="28"/>
      <c r="C25" s="29">
        <f aca="true" t="shared" si="2" ref="C25:Y25">+C12+C24</f>
        <v>330415007</v>
      </c>
      <c r="D25" s="29">
        <f>+D12+D24</f>
        <v>330415007</v>
      </c>
      <c r="E25" s="30">
        <f t="shared" si="2"/>
        <v>389097912</v>
      </c>
      <c r="F25" s="31">
        <f t="shared" si="2"/>
        <v>389097912</v>
      </c>
      <c r="G25" s="31">
        <f t="shared" si="2"/>
        <v>383771407</v>
      </c>
      <c r="H25" s="31">
        <f t="shared" si="2"/>
        <v>383771407</v>
      </c>
      <c r="I25" s="31">
        <f t="shared" si="2"/>
        <v>0</v>
      </c>
      <c r="J25" s="31">
        <f t="shared" si="2"/>
        <v>383771407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383771407</v>
      </c>
      <c r="X25" s="31">
        <f t="shared" si="2"/>
        <v>97274478</v>
      </c>
      <c r="Y25" s="31">
        <f t="shared" si="2"/>
        <v>286496929</v>
      </c>
      <c r="Z25" s="32">
        <f>+IF(X25&lt;&gt;0,+(Y25/X25)*100,0)</f>
        <v>294.5242522915415</v>
      </c>
      <c r="AA25" s="33">
        <f>+AA12+AA24</f>
        <v>389097912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53918</v>
      </c>
      <c r="D30" s="18">
        <v>53918</v>
      </c>
      <c r="E30" s="19">
        <v>2133548</v>
      </c>
      <c r="F30" s="20">
        <v>2133548</v>
      </c>
      <c r="G30" s="20">
        <v>27066</v>
      </c>
      <c r="H30" s="20">
        <v>27066</v>
      </c>
      <c r="I30" s="20"/>
      <c r="J30" s="20">
        <v>27066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27066</v>
      </c>
      <c r="X30" s="20">
        <v>533387</v>
      </c>
      <c r="Y30" s="20">
        <v>-506321</v>
      </c>
      <c r="Z30" s="21">
        <v>-94.93</v>
      </c>
      <c r="AA30" s="22">
        <v>2133548</v>
      </c>
    </row>
    <row r="31" spans="1:27" ht="13.5">
      <c r="A31" s="23" t="s">
        <v>56</v>
      </c>
      <c r="B31" s="17"/>
      <c r="C31" s="18">
        <v>574817</v>
      </c>
      <c r="D31" s="18">
        <v>574817</v>
      </c>
      <c r="E31" s="19"/>
      <c r="F31" s="20"/>
      <c r="G31" s="20">
        <v>31432</v>
      </c>
      <c r="H31" s="20">
        <v>31432</v>
      </c>
      <c r="I31" s="20"/>
      <c r="J31" s="20">
        <v>31432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31432</v>
      </c>
      <c r="X31" s="20"/>
      <c r="Y31" s="20">
        <v>31432</v>
      </c>
      <c r="Z31" s="21"/>
      <c r="AA31" s="22"/>
    </row>
    <row r="32" spans="1:27" ht="13.5">
      <c r="A32" s="23" t="s">
        <v>57</v>
      </c>
      <c r="B32" s="17"/>
      <c r="C32" s="18">
        <v>15041191</v>
      </c>
      <c r="D32" s="18">
        <v>15041191</v>
      </c>
      <c r="E32" s="19">
        <v>15126811</v>
      </c>
      <c r="F32" s="20">
        <v>15126811</v>
      </c>
      <c r="G32" s="20">
        <v>17916975</v>
      </c>
      <c r="H32" s="20">
        <v>17916975</v>
      </c>
      <c r="I32" s="20"/>
      <c r="J32" s="20">
        <v>17916975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17916975</v>
      </c>
      <c r="X32" s="20">
        <v>3781703</v>
      </c>
      <c r="Y32" s="20">
        <v>14135272</v>
      </c>
      <c r="Z32" s="21">
        <v>373.78</v>
      </c>
      <c r="AA32" s="22">
        <v>15126811</v>
      </c>
    </row>
    <row r="33" spans="1:27" ht="13.5">
      <c r="A33" s="23" t="s">
        <v>58</v>
      </c>
      <c r="B33" s="17"/>
      <c r="C33" s="18">
        <v>538639</v>
      </c>
      <c r="D33" s="18">
        <v>538639</v>
      </c>
      <c r="E33" s="19">
        <v>107971</v>
      </c>
      <c r="F33" s="20">
        <v>107971</v>
      </c>
      <c r="G33" s="20">
        <v>1113456</v>
      </c>
      <c r="H33" s="20">
        <v>1113456</v>
      </c>
      <c r="I33" s="20"/>
      <c r="J33" s="20">
        <v>1113456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1113456</v>
      </c>
      <c r="X33" s="20">
        <v>26993</v>
      </c>
      <c r="Y33" s="20">
        <v>1086463</v>
      </c>
      <c r="Z33" s="21">
        <v>4024.98</v>
      </c>
      <c r="AA33" s="22">
        <v>107971</v>
      </c>
    </row>
    <row r="34" spans="1:27" ht="13.5">
      <c r="A34" s="27" t="s">
        <v>59</v>
      </c>
      <c r="B34" s="28"/>
      <c r="C34" s="29">
        <f aca="true" t="shared" si="3" ref="C34:Y34">SUM(C29:C33)</f>
        <v>16208565</v>
      </c>
      <c r="D34" s="29">
        <f>SUM(D29:D33)</f>
        <v>16208565</v>
      </c>
      <c r="E34" s="30">
        <f t="shared" si="3"/>
        <v>17368330</v>
      </c>
      <c r="F34" s="31">
        <f t="shared" si="3"/>
        <v>17368330</v>
      </c>
      <c r="G34" s="31">
        <f t="shared" si="3"/>
        <v>19088929</v>
      </c>
      <c r="H34" s="31">
        <f t="shared" si="3"/>
        <v>19088929</v>
      </c>
      <c r="I34" s="31">
        <f t="shared" si="3"/>
        <v>0</v>
      </c>
      <c r="J34" s="31">
        <f t="shared" si="3"/>
        <v>19088929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19088929</v>
      </c>
      <c r="X34" s="31">
        <f t="shared" si="3"/>
        <v>4342083</v>
      </c>
      <c r="Y34" s="31">
        <f t="shared" si="3"/>
        <v>14746846</v>
      </c>
      <c r="Z34" s="32">
        <f>+IF(X34&lt;&gt;0,+(Y34/X34)*100,0)</f>
        <v>339.6260734767161</v>
      </c>
      <c r="AA34" s="33">
        <f>SUM(AA29:AA33)</f>
        <v>17368330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3116727</v>
      </c>
      <c r="D37" s="18">
        <v>3116727</v>
      </c>
      <c r="E37" s="19">
        <v>3012520</v>
      </c>
      <c r="F37" s="20">
        <v>3012520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753130</v>
      </c>
      <c r="Y37" s="20">
        <v>-753130</v>
      </c>
      <c r="Z37" s="21">
        <v>-100</v>
      </c>
      <c r="AA37" s="22">
        <v>3012520</v>
      </c>
    </row>
    <row r="38" spans="1:27" ht="13.5">
      <c r="A38" s="23" t="s">
        <v>58</v>
      </c>
      <c r="B38" s="17"/>
      <c r="C38" s="18">
        <v>6268605</v>
      </c>
      <c r="D38" s="18">
        <v>6268605</v>
      </c>
      <c r="E38" s="19">
        <v>7565677</v>
      </c>
      <c r="F38" s="20">
        <v>7565677</v>
      </c>
      <c r="G38" s="20">
        <v>9385332</v>
      </c>
      <c r="H38" s="20">
        <v>9385332</v>
      </c>
      <c r="I38" s="20"/>
      <c r="J38" s="20">
        <v>9385332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9385332</v>
      </c>
      <c r="X38" s="20">
        <v>1891419</v>
      </c>
      <c r="Y38" s="20">
        <v>7493913</v>
      </c>
      <c r="Z38" s="21">
        <v>396.21</v>
      </c>
      <c r="AA38" s="22">
        <v>7565677</v>
      </c>
    </row>
    <row r="39" spans="1:27" ht="13.5">
      <c r="A39" s="27" t="s">
        <v>61</v>
      </c>
      <c r="B39" s="35"/>
      <c r="C39" s="29">
        <f aca="true" t="shared" si="4" ref="C39:Y39">SUM(C37:C38)</f>
        <v>9385332</v>
      </c>
      <c r="D39" s="29">
        <f>SUM(D37:D38)</f>
        <v>9385332</v>
      </c>
      <c r="E39" s="36">
        <f t="shared" si="4"/>
        <v>10578197</v>
      </c>
      <c r="F39" s="37">
        <f t="shared" si="4"/>
        <v>10578197</v>
      </c>
      <c r="G39" s="37">
        <f t="shared" si="4"/>
        <v>9385332</v>
      </c>
      <c r="H39" s="37">
        <f t="shared" si="4"/>
        <v>9385332</v>
      </c>
      <c r="I39" s="37">
        <f t="shared" si="4"/>
        <v>0</v>
      </c>
      <c r="J39" s="37">
        <f t="shared" si="4"/>
        <v>9385332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9385332</v>
      </c>
      <c r="X39" s="37">
        <f t="shared" si="4"/>
        <v>2644549</v>
      </c>
      <c r="Y39" s="37">
        <f t="shared" si="4"/>
        <v>6740783</v>
      </c>
      <c r="Z39" s="38">
        <f>+IF(X39&lt;&gt;0,+(Y39/X39)*100,0)</f>
        <v>254.89348089220508</v>
      </c>
      <c r="AA39" s="39">
        <f>SUM(AA37:AA38)</f>
        <v>10578197</v>
      </c>
    </row>
    <row r="40" spans="1:27" ht="13.5">
      <c r="A40" s="27" t="s">
        <v>62</v>
      </c>
      <c r="B40" s="28"/>
      <c r="C40" s="29">
        <f aca="true" t="shared" si="5" ref="C40:Y40">+C34+C39</f>
        <v>25593897</v>
      </c>
      <c r="D40" s="29">
        <f>+D34+D39</f>
        <v>25593897</v>
      </c>
      <c r="E40" s="30">
        <f t="shared" si="5"/>
        <v>27946527</v>
      </c>
      <c r="F40" s="31">
        <f t="shared" si="5"/>
        <v>27946527</v>
      </c>
      <c r="G40" s="31">
        <f t="shared" si="5"/>
        <v>28474261</v>
      </c>
      <c r="H40" s="31">
        <f t="shared" si="5"/>
        <v>28474261</v>
      </c>
      <c r="I40" s="31">
        <f t="shared" si="5"/>
        <v>0</v>
      </c>
      <c r="J40" s="31">
        <f t="shared" si="5"/>
        <v>28474261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28474261</v>
      </c>
      <c r="X40" s="31">
        <f t="shared" si="5"/>
        <v>6986632</v>
      </c>
      <c r="Y40" s="31">
        <f t="shared" si="5"/>
        <v>21487629</v>
      </c>
      <c r="Z40" s="32">
        <f>+IF(X40&lt;&gt;0,+(Y40/X40)*100,0)</f>
        <v>307.55346782255026</v>
      </c>
      <c r="AA40" s="33">
        <f>+AA34+AA39</f>
        <v>27946527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304821110</v>
      </c>
      <c r="D42" s="43">
        <f>+D25-D40</f>
        <v>304821110</v>
      </c>
      <c r="E42" s="44">
        <f t="shared" si="6"/>
        <v>361151385</v>
      </c>
      <c r="F42" s="45">
        <f t="shared" si="6"/>
        <v>361151385</v>
      </c>
      <c r="G42" s="45">
        <f t="shared" si="6"/>
        <v>355297146</v>
      </c>
      <c r="H42" s="45">
        <f t="shared" si="6"/>
        <v>355297146</v>
      </c>
      <c r="I42" s="45">
        <f t="shared" si="6"/>
        <v>0</v>
      </c>
      <c r="J42" s="45">
        <f t="shared" si="6"/>
        <v>355297146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355297146</v>
      </c>
      <c r="X42" s="45">
        <f t="shared" si="6"/>
        <v>90287846</v>
      </c>
      <c r="Y42" s="45">
        <f t="shared" si="6"/>
        <v>265009300</v>
      </c>
      <c r="Z42" s="46">
        <f>+IF(X42&lt;&gt;0,+(Y42/X42)*100,0)</f>
        <v>293.5160287243977</v>
      </c>
      <c r="AA42" s="47">
        <f>+AA25-AA40</f>
        <v>361151385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304821110</v>
      </c>
      <c r="D45" s="18">
        <v>304821110</v>
      </c>
      <c r="E45" s="19">
        <v>361151385</v>
      </c>
      <c r="F45" s="20">
        <v>361151385</v>
      </c>
      <c r="G45" s="20">
        <v>355297146</v>
      </c>
      <c r="H45" s="20">
        <v>355297146</v>
      </c>
      <c r="I45" s="20"/>
      <c r="J45" s="20">
        <v>355297146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355297146</v>
      </c>
      <c r="X45" s="20">
        <v>90287846</v>
      </c>
      <c r="Y45" s="20">
        <v>265009300</v>
      </c>
      <c r="Z45" s="48">
        <v>293.52</v>
      </c>
      <c r="AA45" s="22">
        <v>361151385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304821110</v>
      </c>
      <c r="D48" s="51">
        <f>SUM(D45:D47)</f>
        <v>304821110</v>
      </c>
      <c r="E48" s="52">
        <f t="shared" si="7"/>
        <v>361151385</v>
      </c>
      <c r="F48" s="53">
        <f t="shared" si="7"/>
        <v>361151385</v>
      </c>
      <c r="G48" s="53">
        <f t="shared" si="7"/>
        <v>355297146</v>
      </c>
      <c r="H48" s="53">
        <f t="shared" si="7"/>
        <v>355297146</v>
      </c>
      <c r="I48" s="53">
        <f t="shared" si="7"/>
        <v>0</v>
      </c>
      <c r="J48" s="53">
        <f t="shared" si="7"/>
        <v>355297146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355297146</v>
      </c>
      <c r="X48" s="53">
        <f t="shared" si="7"/>
        <v>90287846</v>
      </c>
      <c r="Y48" s="53">
        <f t="shared" si="7"/>
        <v>265009300</v>
      </c>
      <c r="Z48" s="54">
        <f>+IF(X48&lt;&gt;0,+(Y48/X48)*100,0)</f>
        <v>293.5160287243977</v>
      </c>
      <c r="AA48" s="55">
        <f>SUM(AA45:AA47)</f>
        <v>361151385</v>
      </c>
    </row>
    <row r="49" spans="1:27" ht="13.5">
      <c r="A49" s="56" t="s">
        <v>124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125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126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100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127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5400000</v>
      </c>
      <c r="F6" s="20">
        <v>5400000</v>
      </c>
      <c r="G6" s="20"/>
      <c r="H6" s="20">
        <v>-57473797</v>
      </c>
      <c r="I6" s="20">
        <v>-16660902</v>
      </c>
      <c r="J6" s="20">
        <v>-16660902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-16660902</v>
      </c>
      <c r="X6" s="20">
        <v>1350000</v>
      </c>
      <c r="Y6" s="20">
        <v>-18010902</v>
      </c>
      <c r="Z6" s="21">
        <v>-1334.14</v>
      </c>
      <c r="AA6" s="22">
        <v>5400000</v>
      </c>
    </row>
    <row r="7" spans="1:27" ht="13.5">
      <c r="A7" s="23" t="s">
        <v>34</v>
      </c>
      <c r="B7" s="17"/>
      <c r="C7" s="18"/>
      <c r="D7" s="18"/>
      <c r="E7" s="19">
        <v>3500000</v>
      </c>
      <c r="F7" s="20">
        <v>3500000</v>
      </c>
      <c r="G7" s="20"/>
      <c r="H7" s="20">
        <v>12743896</v>
      </c>
      <c r="I7" s="20">
        <v>28364735</v>
      </c>
      <c r="J7" s="20">
        <v>28364735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28364735</v>
      </c>
      <c r="X7" s="20">
        <v>875000</v>
      </c>
      <c r="Y7" s="20">
        <v>27489735</v>
      </c>
      <c r="Z7" s="21">
        <v>3141.68</v>
      </c>
      <c r="AA7" s="22">
        <v>3500000</v>
      </c>
    </row>
    <row r="8" spans="1:27" ht="13.5">
      <c r="A8" s="23" t="s">
        <v>35</v>
      </c>
      <c r="B8" s="17"/>
      <c r="C8" s="18"/>
      <c r="D8" s="18"/>
      <c r="E8" s="19">
        <v>108213000</v>
      </c>
      <c r="F8" s="20">
        <v>108213000</v>
      </c>
      <c r="G8" s="20"/>
      <c r="H8" s="20">
        <v>163492008</v>
      </c>
      <c r="I8" s="20">
        <v>135006370</v>
      </c>
      <c r="J8" s="20">
        <v>135006370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135006370</v>
      </c>
      <c r="X8" s="20">
        <v>27053250</v>
      </c>
      <c r="Y8" s="20">
        <v>107953120</v>
      </c>
      <c r="Z8" s="21">
        <v>399.04</v>
      </c>
      <c r="AA8" s="22">
        <v>108213000</v>
      </c>
    </row>
    <row r="9" spans="1:27" ht="13.5">
      <c r="A9" s="23" t="s">
        <v>36</v>
      </c>
      <c r="B9" s="17"/>
      <c r="C9" s="18"/>
      <c r="D9" s="18"/>
      <c r="E9" s="19"/>
      <c r="F9" s="20"/>
      <c r="G9" s="20"/>
      <c r="H9" s="20">
        <v>32475078</v>
      </c>
      <c r="I9" s="20">
        <v>31022305</v>
      </c>
      <c r="J9" s="20">
        <v>31022305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31022305</v>
      </c>
      <c r="X9" s="20"/>
      <c r="Y9" s="20">
        <v>31022305</v>
      </c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>
        <v>3103282</v>
      </c>
      <c r="I11" s="20">
        <v>16170106</v>
      </c>
      <c r="J11" s="20">
        <v>16170106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16170106</v>
      </c>
      <c r="X11" s="20"/>
      <c r="Y11" s="20">
        <v>16170106</v>
      </c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117113000</v>
      </c>
      <c r="F12" s="31">
        <f t="shared" si="0"/>
        <v>117113000</v>
      </c>
      <c r="G12" s="31">
        <f t="shared" si="0"/>
        <v>0</v>
      </c>
      <c r="H12" s="31">
        <f t="shared" si="0"/>
        <v>154340467</v>
      </c>
      <c r="I12" s="31">
        <f t="shared" si="0"/>
        <v>193902614</v>
      </c>
      <c r="J12" s="31">
        <f t="shared" si="0"/>
        <v>193902614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193902614</v>
      </c>
      <c r="X12" s="31">
        <f t="shared" si="0"/>
        <v>29278250</v>
      </c>
      <c r="Y12" s="31">
        <f t="shared" si="0"/>
        <v>164624364</v>
      </c>
      <c r="Z12" s="32">
        <f>+IF(X12&lt;&gt;0,+(Y12/X12)*100,0)</f>
        <v>562.2752862619863</v>
      </c>
      <c r="AA12" s="33">
        <f>SUM(AA6:AA11)</f>
        <v>117113000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>
        <v>67573779</v>
      </c>
      <c r="F17" s="20">
        <v>67573779</v>
      </c>
      <c r="G17" s="20"/>
      <c r="H17" s="20">
        <v>63257000</v>
      </c>
      <c r="I17" s="20">
        <v>63257000</v>
      </c>
      <c r="J17" s="20">
        <v>63257000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63257000</v>
      </c>
      <c r="X17" s="20">
        <v>16893445</v>
      </c>
      <c r="Y17" s="20">
        <v>46363555</v>
      </c>
      <c r="Z17" s="21">
        <v>274.45</v>
      </c>
      <c r="AA17" s="22">
        <v>67573779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528836000</v>
      </c>
      <c r="F19" s="20">
        <v>528836000</v>
      </c>
      <c r="G19" s="20"/>
      <c r="H19" s="20">
        <v>368685051</v>
      </c>
      <c r="I19" s="20">
        <v>368685051</v>
      </c>
      <c r="J19" s="20">
        <v>368685051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368685051</v>
      </c>
      <c r="X19" s="20">
        <v>132209000</v>
      </c>
      <c r="Y19" s="20">
        <v>236476051</v>
      </c>
      <c r="Z19" s="21">
        <v>178.87</v>
      </c>
      <c r="AA19" s="22">
        <v>528836000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2998753</v>
      </c>
      <c r="F22" s="20">
        <v>2998753</v>
      </c>
      <c r="G22" s="20"/>
      <c r="H22" s="20">
        <v>-1</v>
      </c>
      <c r="I22" s="20">
        <v>-1</v>
      </c>
      <c r="J22" s="20">
        <v>-1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-1</v>
      </c>
      <c r="X22" s="20">
        <v>749688</v>
      </c>
      <c r="Y22" s="20">
        <v>-749689</v>
      </c>
      <c r="Z22" s="21">
        <v>-100</v>
      </c>
      <c r="AA22" s="22">
        <v>2998753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599408532</v>
      </c>
      <c r="F24" s="37">
        <f t="shared" si="1"/>
        <v>599408532</v>
      </c>
      <c r="G24" s="37">
        <f t="shared" si="1"/>
        <v>0</v>
      </c>
      <c r="H24" s="37">
        <f t="shared" si="1"/>
        <v>431942050</v>
      </c>
      <c r="I24" s="37">
        <f t="shared" si="1"/>
        <v>431942050</v>
      </c>
      <c r="J24" s="37">
        <f t="shared" si="1"/>
        <v>431942050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431942050</v>
      </c>
      <c r="X24" s="37">
        <f t="shared" si="1"/>
        <v>149852133</v>
      </c>
      <c r="Y24" s="37">
        <f t="shared" si="1"/>
        <v>282089917</v>
      </c>
      <c r="Z24" s="38">
        <f>+IF(X24&lt;&gt;0,+(Y24/X24)*100,0)</f>
        <v>188.24551332879594</v>
      </c>
      <c r="AA24" s="39">
        <f>SUM(AA15:AA23)</f>
        <v>599408532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716521532</v>
      </c>
      <c r="F25" s="31">
        <f t="shared" si="2"/>
        <v>716521532</v>
      </c>
      <c r="G25" s="31">
        <f t="shared" si="2"/>
        <v>0</v>
      </c>
      <c r="H25" s="31">
        <f t="shared" si="2"/>
        <v>586282517</v>
      </c>
      <c r="I25" s="31">
        <f t="shared" si="2"/>
        <v>625844664</v>
      </c>
      <c r="J25" s="31">
        <f t="shared" si="2"/>
        <v>625844664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625844664</v>
      </c>
      <c r="X25" s="31">
        <f t="shared" si="2"/>
        <v>179130383</v>
      </c>
      <c r="Y25" s="31">
        <f t="shared" si="2"/>
        <v>446714281</v>
      </c>
      <c r="Z25" s="32">
        <f>+IF(X25&lt;&gt;0,+(Y25/X25)*100,0)</f>
        <v>249.37940371623054</v>
      </c>
      <c r="AA25" s="33">
        <f>+AA12+AA24</f>
        <v>716521532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>
        <v>2314694</v>
      </c>
      <c r="F31" s="20">
        <v>2314694</v>
      </c>
      <c r="G31" s="20"/>
      <c r="H31" s="20">
        <v>2258163</v>
      </c>
      <c r="I31" s="20">
        <v>2258163</v>
      </c>
      <c r="J31" s="20">
        <v>2258163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2258163</v>
      </c>
      <c r="X31" s="20">
        <v>578674</v>
      </c>
      <c r="Y31" s="20">
        <v>1679489</v>
      </c>
      <c r="Z31" s="21">
        <v>290.23</v>
      </c>
      <c r="AA31" s="22">
        <v>2314694</v>
      </c>
    </row>
    <row r="32" spans="1:27" ht="13.5">
      <c r="A32" s="23" t="s">
        <v>57</v>
      </c>
      <c r="B32" s="17"/>
      <c r="C32" s="18"/>
      <c r="D32" s="18"/>
      <c r="E32" s="19">
        <v>65558000</v>
      </c>
      <c r="F32" s="20">
        <v>65558000</v>
      </c>
      <c r="G32" s="20"/>
      <c r="H32" s="20">
        <v>246957213</v>
      </c>
      <c r="I32" s="20">
        <v>252239383</v>
      </c>
      <c r="J32" s="20">
        <v>252239383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252239383</v>
      </c>
      <c r="X32" s="20">
        <v>16389500</v>
      </c>
      <c r="Y32" s="20">
        <v>235849883</v>
      </c>
      <c r="Z32" s="21">
        <v>1439.03</v>
      </c>
      <c r="AA32" s="22">
        <v>65558000</v>
      </c>
    </row>
    <row r="33" spans="1:27" ht="13.5">
      <c r="A33" s="23" t="s">
        <v>58</v>
      </c>
      <c r="B33" s="17"/>
      <c r="C33" s="18"/>
      <c r="D33" s="18"/>
      <c r="E33" s="19">
        <v>8765504</v>
      </c>
      <c r="F33" s="20">
        <v>8765504</v>
      </c>
      <c r="G33" s="20"/>
      <c r="H33" s="20">
        <v>3571403</v>
      </c>
      <c r="I33" s="20">
        <v>3571403</v>
      </c>
      <c r="J33" s="20">
        <v>3571403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3571403</v>
      </c>
      <c r="X33" s="20">
        <v>2191376</v>
      </c>
      <c r="Y33" s="20">
        <v>1380027</v>
      </c>
      <c r="Z33" s="21">
        <v>62.98</v>
      </c>
      <c r="AA33" s="22">
        <v>8765504</v>
      </c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76638198</v>
      </c>
      <c r="F34" s="31">
        <f t="shared" si="3"/>
        <v>76638198</v>
      </c>
      <c r="G34" s="31">
        <f t="shared" si="3"/>
        <v>0</v>
      </c>
      <c r="H34" s="31">
        <f t="shared" si="3"/>
        <v>252786779</v>
      </c>
      <c r="I34" s="31">
        <f t="shared" si="3"/>
        <v>258068949</v>
      </c>
      <c r="J34" s="31">
        <f t="shared" si="3"/>
        <v>258068949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258068949</v>
      </c>
      <c r="X34" s="31">
        <f t="shared" si="3"/>
        <v>19159550</v>
      </c>
      <c r="Y34" s="31">
        <f t="shared" si="3"/>
        <v>238909399</v>
      </c>
      <c r="Z34" s="32">
        <f>+IF(X34&lt;&gt;0,+(Y34/X34)*100,0)</f>
        <v>1246.9468176444645</v>
      </c>
      <c r="AA34" s="33">
        <f>SUM(AA29:AA33)</f>
        <v>76638198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>
        <v>4497179</v>
      </c>
      <c r="I37" s="20">
        <v>4497179</v>
      </c>
      <c r="J37" s="20">
        <v>4497179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4497179</v>
      </c>
      <c r="X37" s="20"/>
      <c r="Y37" s="20">
        <v>4497179</v>
      </c>
      <c r="Z37" s="21"/>
      <c r="AA37" s="22"/>
    </row>
    <row r="38" spans="1:27" ht="13.5">
      <c r="A38" s="23" t="s">
        <v>58</v>
      </c>
      <c r="B38" s="17"/>
      <c r="C38" s="18"/>
      <c r="D38" s="18"/>
      <c r="E38" s="19">
        <v>8227000</v>
      </c>
      <c r="F38" s="20">
        <v>8227000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2056750</v>
      </c>
      <c r="Y38" s="20">
        <v>-2056750</v>
      </c>
      <c r="Z38" s="21">
        <v>-100</v>
      </c>
      <c r="AA38" s="22">
        <v>8227000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8227000</v>
      </c>
      <c r="F39" s="37">
        <f t="shared" si="4"/>
        <v>8227000</v>
      </c>
      <c r="G39" s="37">
        <f t="shared" si="4"/>
        <v>0</v>
      </c>
      <c r="H39" s="37">
        <f t="shared" si="4"/>
        <v>4497179</v>
      </c>
      <c r="I39" s="37">
        <f t="shared" si="4"/>
        <v>4497179</v>
      </c>
      <c r="J39" s="37">
        <f t="shared" si="4"/>
        <v>4497179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4497179</v>
      </c>
      <c r="X39" s="37">
        <f t="shared" si="4"/>
        <v>2056750</v>
      </c>
      <c r="Y39" s="37">
        <f t="shared" si="4"/>
        <v>2440429</v>
      </c>
      <c r="Z39" s="38">
        <f>+IF(X39&lt;&gt;0,+(Y39/X39)*100,0)</f>
        <v>118.65462501519389</v>
      </c>
      <c r="AA39" s="39">
        <f>SUM(AA37:AA38)</f>
        <v>8227000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84865198</v>
      </c>
      <c r="F40" s="31">
        <f t="shared" si="5"/>
        <v>84865198</v>
      </c>
      <c r="G40" s="31">
        <f t="shared" si="5"/>
        <v>0</v>
      </c>
      <c r="H40" s="31">
        <f t="shared" si="5"/>
        <v>257283958</v>
      </c>
      <c r="I40" s="31">
        <f t="shared" si="5"/>
        <v>262566128</v>
      </c>
      <c r="J40" s="31">
        <f t="shared" si="5"/>
        <v>262566128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262566128</v>
      </c>
      <c r="X40" s="31">
        <f t="shared" si="5"/>
        <v>21216300</v>
      </c>
      <c r="Y40" s="31">
        <f t="shared" si="5"/>
        <v>241349828</v>
      </c>
      <c r="Z40" s="32">
        <f>+IF(X40&lt;&gt;0,+(Y40/X40)*100,0)</f>
        <v>1137.5679454004703</v>
      </c>
      <c r="AA40" s="33">
        <f>+AA34+AA39</f>
        <v>84865198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631656334</v>
      </c>
      <c r="F42" s="45">
        <f t="shared" si="6"/>
        <v>631656334</v>
      </c>
      <c r="G42" s="45">
        <f t="shared" si="6"/>
        <v>0</v>
      </c>
      <c r="H42" s="45">
        <f t="shared" si="6"/>
        <v>328998559</v>
      </c>
      <c r="I42" s="45">
        <f t="shared" si="6"/>
        <v>363278536</v>
      </c>
      <c r="J42" s="45">
        <f t="shared" si="6"/>
        <v>363278536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363278536</v>
      </c>
      <c r="X42" s="45">
        <f t="shared" si="6"/>
        <v>157914083</v>
      </c>
      <c r="Y42" s="45">
        <f t="shared" si="6"/>
        <v>205364453</v>
      </c>
      <c r="Z42" s="46">
        <f>+IF(X42&lt;&gt;0,+(Y42/X42)*100,0)</f>
        <v>130.04821932189543</v>
      </c>
      <c r="AA42" s="47">
        <f>+AA25-AA40</f>
        <v>631656334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625107334</v>
      </c>
      <c r="F45" s="20">
        <v>625107334</v>
      </c>
      <c r="G45" s="20"/>
      <c r="H45" s="20">
        <v>-160043873</v>
      </c>
      <c r="I45" s="20">
        <v>-125763897</v>
      </c>
      <c r="J45" s="20">
        <v>-125763897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-125763897</v>
      </c>
      <c r="X45" s="20">
        <v>156276834</v>
      </c>
      <c r="Y45" s="20">
        <v>-282040731</v>
      </c>
      <c r="Z45" s="48">
        <v>-180.48</v>
      </c>
      <c r="AA45" s="22">
        <v>625107334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>
        <v>489042432</v>
      </c>
      <c r="I46" s="20">
        <v>489042432</v>
      </c>
      <c r="J46" s="20">
        <v>489042432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489042432</v>
      </c>
      <c r="X46" s="20"/>
      <c r="Y46" s="20">
        <v>489042432</v>
      </c>
      <c r="Z46" s="48"/>
      <c r="AA46" s="22"/>
    </row>
    <row r="47" spans="1:27" ht="13.5">
      <c r="A47" s="23" t="s">
        <v>68</v>
      </c>
      <c r="B47" s="17"/>
      <c r="C47" s="18"/>
      <c r="D47" s="18"/>
      <c r="E47" s="19">
        <v>6549000</v>
      </c>
      <c r="F47" s="20">
        <v>6549000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>
        <v>1637250</v>
      </c>
      <c r="Y47" s="20">
        <v>-1637250</v>
      </c>
      <c r="Z47" s="48">
        <v>-100</v>
      </c>
      <c r="AA47" s="22">
        <v>6549000</v>
      </c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631656334</v>
      </c>
      <c r="F48" s="53">
        <f t="shared" si="7"/>
        <v>631656334</v>
      </c>
      <c r="G48" s="53">
        <f t="shared" si="7"/>
        <v>0</v>
      </c>
      <c r="H48" s="53">
        <f t="shared" si="7"/>
        <v>328998559</v>
      </c>
      <c r="I48" s="53">
        <f t="shared" si="7"/>
        <v>363278535</v>
      </c>
      <c r="J48" s="53">
        <f t="shared" si="7"/>
        <v>363278535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363278535</v>
      </c>
      <c r="X48" s="53">
        <f t="shared" si="7"/>
        <v>157914084</v>
      </c>
      <c r="Y48" s="53">
        <f t="shared" si="7"/>
        <v>205364451</v>
      </c>
      <c r="Z48" s="54">
        <f>+IF(X48&lt;&gt;0,+(Y48/X48)*100,0)</f>
        <v>130.04821723184614</v>
      </c>
      <c r="AA48" s="55">
        <f>SUM(AA45:AA47)</f>
        <v>631656334</v>
      </c>
    </row>
    <row r="49" spans="1:27" ht="13.5">
      <c r="A49" s="56" t="s">
        <v>124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125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126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101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127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6000</v>
      </c>
      <c r="D6" s="18">
        <v>6000</v>
      </c>
      <c r="E6" s="19">
        <v>53743000</v>
      </c>
      <c r="F6" s="20">
        <v>53743000</v>
      </c>
      <c r="G6" s="20">
        <v>75802420</v>
      </c>
      <c r="H6" s="20">
        <v>43823501</v>
      </c>
      <c r="I6" s="20">
        <v>-8853020</v>
      </c>
      <c r="J6" s="20">
        <v>-8853020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-8853020</v>
      </c>
      <c r="X6" s="20">
        <v>13435750</v>
      </c>
      <c r="Y6" s="20">
        <v>-22288770</v>
      </c>
      <c r="Z6" s="21">
        <v>-165.89</v>
      </c>
      <c r="AA6" s="22">
        <v>53743000</v>
      </c>
    </row>
    <row r="7" spans="1:27" ht="13.5">
      <c r="A7" s="23" t="s">
        <v>34</v>
      </c>
      <c r="B7" s="17"/>
      <c r="C7" s="18"/>
      <c r="D7" s="18"/>
      <c r="E7" s="19">
        <v>30000000</v>
      </c>
      <c r="F7" s="20">
        <v>30000000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7500000</v>
      </c>
      <c r="Y7" s="20">
        <v>-7500000</v>
      </c>
      <c r="Z7" s="21">
        <v>-100</v>
      </c>
      <c r="AA7" s="22">
        <v>30000000</v>
      </c>
    </row>
    <row r="8" spans="1:27" ht="13.5">
      <c r="A8" s="23" t="s">
        <v>35</v>
      </c>
      <c r="B8" s="17"/>
      <c r="C8" s="18">
        <v>12198989</v>
      </c>
      <c r="D8" s="18">
        <v>12198989</v>
      </c>
      <c r="E8" s="19">
        <v>60000000</v>
      </c>
      <c r="F8" s="20">
        <v>60000000</v>
      </c>
      <c r="G8" s="20">
        <v>-1290375</v>
      </c>
      <c r="H8" s="20">
        <v>839569</v>
      </c>
      <c r="I8" s="20">
        <v>-1991677</v>
      </c>
      <c r="J8" s="20">
        <v>-1991677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-1991677</v>
      </c>
      <c r="X8" s="20">
        <v>15000000</v>
      </c>
      <c r="Y8" s="20">
        <v>-16991677</v>
      </c>
      <c r="Z8" s="21">
        <v>-113.28</v>
      </c>
      <c r="AA8" s="22">
        <v>60000000</v>
      </c>
    </row>
    <row r="9" spans="1:27" ht="13.5">
      <c r="A9" s="23" t="s">
        <v>36</v>
      </c>
      <c r="B9" s="17"/>
      <c r="C9" s="18">
        <v>34472530</v>
      </c>
      <c r="D9" s="18">
        <v>34472530</v>
      </c>
      <c r="E9" s="19">
        <v>5000000</v>
      </c>
      <c r="F9" s="20">
        <v>5000000</v>
      </c>
      <c r="G9" s="20">
        <v>-13875054</v>
      </c>
      <c r="H9" s="20">
        <v>-14009054</v>
      </c>
      <c r="I9" s="20">
        <v>9840643</v>
      </c>
      <c r="J9" s="20">
        <v>9840643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9840643</v>
      </c>
      <c r="X9" s="20">
        <v>1250000</v>
      </c>
      <c r="Y9" s="20">
        <v>8590643</v>
      </c>
      <c r="Z9" s="21">
        <v>687.25</v>
      </c>
      <c r="AA9" s="22">
        <v>5000000</v>
      </c>
    </row>
    <row r="10" spans="1:27" ht="13.5">
      <c r="A10" s="23" t="s">
        <v>37</v>
      </c>
      <c r="B10" s="17"/>
      <c r="C10" s="18"/>
      <c r="D10" s="18"/>
      <c r="E10" s="19">
        <v>1700000</v>
      </c>
      <c r="F10" s="20">
        <v>1700000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425000</v>
      </c>
      <c r="Y10" s="24">
        <v>-425000</v>
      </c>
      <c r="Z10" s="25">
        <v>-100</v>
      </c>
      <c r="AA10" s="26">
        <v>1700000</v>
      </c>
    </row>
    <row r="11" spans="1:27" ht="13.5">
      <c r="A11" s="23" t="s">
        <v>38</v>
      </c>
      <c r="B11" s="17"/>
      <c r="C11" s="18">
        <v>4066850</v>
      </c>
      <c r="D11" s="18">
        <v>4066850</v>
      </c>
      <c r="E11" s="19">
        <v>3500000</v>
      </c>
      <c r="F11" s="20">
        <v>3500000</v>
      </c>
      <c r="G11" s="20">
        <v>-7889</v>
      </c>
      <c r="H11" s="20">
        <v>-6194</v>
      </c>
      <c r="I11" s="20">
        <v>31406</v>
      </c>
      <c r="J11" s="20">
        <v>31406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31406</v>
      </c>
      <c r="X11" s="20">
        <v>875000</v>
      </c>
      <c r="Y11" s="20">
        <v>-843594</v>
      </c>
      <c r="Z11" s="21">
        <v>-96.41</v>
      </c>
      <c r="AA11" s="22">
        <v>3500000</v>
      </c>
    </row>
    <row r="12" spans="1:27" ht="13.5">
      <c r="A12" s="27" t="s">
        <v>39</v>
      </c>
      <c r="B12" s="28"/>
      <c r="C12" s="29">
        <f aca="true" t="shared" si="0" ref="C12:Y12">SUM(C6:C11)</f>
        <v>50744369</v>
      </c>
      <c r="D12" s="29">
        <f>SUM(D6:D11)</f>
        <v>50744369</v>
      </c>
      <c r="E12" s="30">
        <f t="shared" si="0"/>
        <v>153943000</v>
      </c>
      <c r="F12" s="31">
        <f t="shared" si="0"/>
        <v>153943000</v>
      </c>
      <c r="G12" s="31">
        <f t="shared" si="0"/>
        <v>60629102</v>
      </c>
      <c r="H12" s="31">
        <f t="shared" si="0"/>
        <v>30647822</v>
      </c>
      <c r="I12" s="31">
        <f t="shared" si="0"/>
        <v>-972648</v>
      </c>
      <c r="J12" s="31">
        <f t="shared" si="0"/>
        <v>-972648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-972648</v>
      </c>
      <c r="X12" s="31">
        <f t="shared" si="0"/>
        <v>38485750</v>
      </c>
      <c r="Y12" s="31">
        <f t="shared" si="0"/>
        <v>-39458398</v>
      </c>
      <c r="Z12" s="32">
        <f>+IF(X12&lt;&gt;0,+(Y12/X12)*100,0)</f>
        <v>-102.52729386850979</v>
      </c>
      <c r="AA12" s="33">
        <f>SUM(AA6:AA11)</f>
        <v>153943000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4978396</v>
      </c>
      <c r="D15" s="18">
        <v>4978396</v>
      </c>
      <c r="E15" s="19">
        <v>3300000</v>
      </c>
      <c r="F15" s="20">
        <v>3300000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825000</v>
      </c>
      <c r="Y15" s="20">
        <v>-825000</v>
      </c>
      <c r="Z15" s="21">
        <v>-100</v>
      </c>
      <c r="AA15" s="22">
        <v>3300000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>
        <v>75000000</v>
      </c>
      <c r="H16" s="24">
        <v>60000000</v>
      </c>
      <c r="I16" s="24">
        <v>-30000000</v>
      </c>
      <c r="J16" s="20">
        <v>-30000000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>
        <v>-30000000</v>
      </c>
      <c r="X16" s="20"/>
      <c r="Y16" s="24">
        <v>-30000000</v>
      </c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2579189307</v>
      </c>
      <c r="D19" s="18">
        <v>2579189307</v>
      </c>
      <c r="E19" s="19">
        <v>3613715815</v>
      </c>
      <c r="F19" s="20">
        <v>3613715815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903428954</v>
      </c>
      <c r="Y19" s="20">
        <v>-903428954</v>
      </c>
      <c r="Z19" s="21">
        <v>-100</v>
      </c>
      <c r="AA19" s="22">
        <v>3613715815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404222</v>
      </c>
      <c r="D22" s="18">
        <v>404222</v>
      </c>
      <c r="E22" s="19">
        <v>400000</v>
      </c>
      <c r="F22" s="20">
        <v>400000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100000</v>
      </c>
      <c r="Y22" s="20">
        <v>-100000</v>
      </c>
      <c r="Z22" s="21">
        <v>-100</v>
      </c>
      <c r="AA22" s="22">
        <v>400000</v>
      </c>
    </row>
    <row r="23" spans="1:27" ht="13.5">
      <c r="A23" s="23" t="s">
        <v>49</v>
      </c>
      <c r="B23" s="17"/>
      <c r="C23" s="18">
        <v>1151452</v>
      </c>
      <c r="D23" s="18">
        <v>1151452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2585723377</v>
      </c>
      <c r="D24" s="29">
        <f>SUM(D15:D23)</f>
        <v>2585723377</v>
      </c>
      <c r="E24" s="36">
        <f t="shared" si="1"/>
        <v>3617415815</v>
      </c>
      <c r="F24" s="37">
        <f t="shared" si="1"/>
        <v>3617415815</v>
      </c>
      <c r="G24" s="37">
        <f t="shared" si="1"/>
        <v>75000000</v>
      </c>
      <c r="H24" s="37">
        <f t="shared" si="1"/>
        <v>60000000</v>
      </c>
      <c r="I24" s="37">
        <f t="shared" si="1"/>
        <v>-30000000</v>
      </c>
      <c r="J24" s="37">
        <f t="shared" si="1"/>
        <v>-30000000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-30000000</v>
      </c>
      <c r="X24" s="37">
        <f t="shared" si="1"/>
        <v>904353954</v>
      </c>
      <c r="Y24" s="37">
        <f t="shared" si="1"/>
        <v>-934353954</v>
      </c>
      <c r="Z24" s="38">
        <f>+IF(X24&lt;&gt;0,+(Y24/X24)*100,0)</f>
        <v>-103.3172852141917</v>
      </c>
      <c r="AA24" s="39">
        <f>SUM(AA15:AA23)</f>
        <v>3617415815</v>
      </c>
    </row>
    <row r="25" spans="1:27" ht="13.5">
      <c r="A25" s="27" t="s">
        <v>51</v>
      </c>
      <c r="B25" s="28"/>
      <c r="C25" s="29">
        <f aca="true" t="shared" si="2" ref="C25:Y25">+C12+C24</f>
        <v>2636467746</v>
      </c>
      <c r="D25" s="29">
        <f>+D12+D24</f>
        <v>2636467746</v>
      </c>
      <c r="E25" s="30">
        <f t="shared" si="2"/>
        <v>3771358815</v>
      </c>
      <c r="F25" s="31">
        <f t="shared" si="2"/>
        <v>3771358815</v>
      </c>
      <c r="G25" s="31">
        <f t="shared" si="2"/>
        <v>135629102</v>
      </c>
      <c r="H25" s="31">
        <f t="shared" si="2"/>
        <v>90647822</v>
      </c>
      <c r="I25" s="31">
        <f t="shared" si="2"/>
        <v>-30972648</v>
      </c>
      <c r="J25" s="31">
        <f t="shared" si="2"/>
        <v>-30972648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-30972648</v>
      </c>
      <c r="X25" s="31">
        <f t="shared" si="2"/>
        <v>942839704</v>
      </c>
      <c r="Y25" s="31">
        <f t="shared" si="2"/>
        <v>-973812352</v>
      </c>
      <c r="Z25" s="32">
        <f>+IF(X25&lt;&gt;0,+(Y25/X25)*100,0)</f>
        <v>-103.28503857745896</v>
      </c>
      <c r="AA25" s="33">
        <f>+AA12+AA24</f>
        <v>3771358815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33437872</v>
      </c>
      <c r="D29" s="18">
        <v>33437872</v>
      </c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3334106</v>
      </c>
      <c r="D31" s="18">
        <v>3334106</v>
      </c>
      <c r="E31" s="19">
        <v>5000000</v>
      </c>
      <c r="F31" s="20">
        <v>5000000</v>
      </c>
      <c r="G31" s="20">
        <v>-700</v>
      </c>
      <c r="H31" s="20">
        <v>250</v>
      </c>
      <c r="I31" s="20">
        <v>1002</v>
      </c>
      <c r="J31" s="20">
        <v>1002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1002</v>
      </c>
      <c r="X31" s="20">
        <v>1250000</v>
      </c>
      <c r="Y31" s="20">
        <v>-1248998</v>
      </c>
      <c r="Z31" s="21">
        <v>-99.92</v>
      </c>
      <c r="AA31" s="22">
        <v>5000000</v>
      </c>
    </row>
    <row r="32" spans="1:27" ht="13.5">
      <c r="A32" s="23" t="s">
        <v>57</v>
      </c>
      <c r="B32" s="17"/>
      <c r="C32" s="18">
        <v>73651274</v>
      </c>
      <c r="D32" s="18">
        <v>73651274</v>
      </c>
      <c r="E32" s="19">
        <v>61000000</v>
      </c>
      <c r="F32" s="20">
        <v>61000000</v>
      </c>
      <c r="G32" s="20">
        <v>9651647</v>
      </c>
      <c r="H32" s="20">
        <v>3078257</v>
      </c>
      <c r="I32" s="20">
        <v>6172344</v>
      </c>
      <c r="J32" s="20">
        <v>6172344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6172344</v>
      </c>
      <c r="X32" s="20">
        <v>15250000</v>
      </c>
      <c r="Y32" s="20">
        <v>-9077656</v>
      </c>
      <c r="Z32" s="21">
        <v>-59.53</v>
      </c>
      <c r="AA32" s="22">
        <v>61000000</v>
      </c>
    </row>
    <row r="33" spans="1:27" ht="13.5">
      <c r="A33" s="23" t="s">
        <v>58</v>
      </c>
      <c r="B33" s="17"/>
      <c r="C33" s="18">
        <v>7247038</v>
      </c>
      <c r="D33" s="18">
        <v>7247038</v>
      </c>
      <c r="E33" s="19">
        <v>2500000</v>
      </c>
      <c r="F33" s="20">
        <v>2500000</v>
      </c>
      <c r="G33" s="20"/>
      <c r="H33" s="20">
        <v>-2027024</v>
      </c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625000</v>
      </c>
      <c r="Y33" s="20">
        <v>-625000</v>
      </c>
      <c r="Z33" s="21">
        <v>-100</v>
      </c>
      <c r="AA33" s="22">
        <v>2500000</v>
      </c>
    </row>
    <row r="34" spans="1:27" ht="13.5">
      <c r="A34" s="27" t="s">
        <v>59</v>
      </c>
      <c r="B34" s="28"/>
      <c r="C34" s="29">
        <f aca="true" t="shared" si="3" ref="C34:Y34">SUM(C29:C33)</f>
        <v>117670290</v>
      </c>
      <c r="D34" s="29">
        <f>SUM(D29:D33)</f>
        <v>117670290</v>
      </c>
      <c r="E34" s="30">
        <f t="shared" si="3"/>
        <v>68500000</v>
      </c>
      <c r="F34" s="31">
        <f t="shared" si="3"/>
        <v>68500000</v>
      </c>
      <c r="G34" s="31">
        <f t="shared" si="3"/>
        <v>9650947</v>
      </c>
      <c r="H34" s="31">
        <f t="shared" si="3"/>
        <v>1051483</v>
      </c>
      <c r="I34" s="31">
        <f t="shared" si="3"/>
        <v>6173346</v>
      </c>
      <c r="J34" s="31">
        <f t="shared" si="3"/>
        <v>6173346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6173346</v>
      </c>
      <c r="X34" s="31">
        <f t="shared" si="3"/>
        <v>17125000</v>
      </c>
      <c r="Y34" s="31">
        <f t="shared" si="3"/>
        <v>-10951654</v>
      </c>
      <c r="Z34" s="32">
        <f>+IF(X34&lt;&gt;0,+(Y34/X34)*100,0)</f>
        <v>-63.951264233576644</v>
      </c>
      <c r="AA34" s="33">
        <f>SUM(AA29:AA33)</f>
        <v>68500000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2420</v>
      </c>
      <c r="D37" s="18">
        <v>2420</v>
      </c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19560000</v>
      </c>
      <c r="D38" s="18">
        <v>19560000</v>
      </c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19562420</v>
      </c>
      <c r="D39" s="29">
        <f>SUM(D37:D38)</f>
        <v>19562420</v>
      </c>
      <c r="E39" s="36">
        <f t="shared" si="4"/>
        <v>0</v>
      </c>
      <c r="F39" s="37">
        <f t="shared" si="4"/>
        <v>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0</v>
      </c>
      <c r="Y39" s="37">
        <f t="shared" si="4"/>
        <v>0</v>
      </c>
      <c r="Z39" s="38">
        <f>+IF(X39&lt;&gt;0,+(Y39/X39)*100,0)</f>
        <v>0</v>
      </c>
      <c r="AA39" s="39">
        <f>SUM(AA37:AA38)</f>
        <v>0</v>
      </c>
    </row>
    <row r="40" spans="1:27" ht="13.5">
      <c r="A40" s="27" t="s">
        <v>62</v>
      </c>
      <c r="B40" s="28"/>
      <c r="C40" s="29">
        <f aca="true" t="shared" si="5" ref="C40:Y40">+C34+C39</f>
        <v>137232710</v>
      </c>
      <c r="D40" s="29">
        <f>+D34+D39</f>
        <v>137232710</v>
      </c>
      <c r="E40" s="30">
        <f t="shared" si="5"/>
        <v>68500000</v>
      </c>
      <c r="F40" s="31">
        <f t="shared" si="5"/>
        <v>68500000</v>
      </c>
      <c r="G40" s="31">
        <f t="shared" si="5"/>
        <v>9650947</v>
      </c>
      <c r="H40" s="31">
        <f t="shared" si="5"/>
        <v>1051483</v>
      </c>
      <c r="I40" s="31">
        <f t="shared" si="5"/>
        <v>6173346</v>
      </c>
      <c r="J40" s="31">
        <f t="shared" si="5"/>
        <v>6173346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6173346</v>
      </c>
      <c r="X40" s="31">
        <f t="shared" si="5"/>
        <v>17125000</v>
      </c>
      <c r="Y40" s="31">
        <f t="shared" si="5"/>
        <v>-10951654</v>
      </c>
      <c r="Z40" s="32">
        <f>+IF(X40&lt;&gt;0,+(Y40/X40)*100,0)</f>
        <v>-63.951264233576644</v>
      </c>
      <c r="AA40" s="33">
        <f>+AA34+AA39</f>
        <v>68500000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2499235036</v>
      </c>
      <c r="D42" s="43">
        <f>+D25-D40</f>
        <v>2499235036</v>
      </c>
      <c r="E42" s="44">
        <f t="shared" si="6"/>
        <v>3702858815</v>
      </c>
      <c r="F42" s="45">
        <f t="shared" si="6"/>
        <v>3702858815</v>
      </c>
      <c r="G42" s="45">
        <f t="shared" si="6"/>
        <v>125978155</v>
      </c>
      <c r="H42" s="45">
        <f t="shared" si="6"/>
        <v>89596339</v>
      </c>
      <c r="I42" s="45">
        <f t="shared" si="6"/>
        <v>-37145994</v>
      </c>
      <c r="J42" s="45">
        <f t="shared" si="6"/>
        <v>-37145994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-37145994</v>
      </c>
      <c r="X42" s="45">
        <f t="shared" si="6"/>
        <v>925714704</v>
      </c>
      <c r="Y42" s="45">
        <f t="shared" si="6"/>
        <v>-962860698</v>
      </c>
      <c r="Z42" s="46">
        <f>+IF(X42&lt;&gt;0,+(Y42/X42)*100,0)</f>
        <v>-104.01268272389892</v>
      </c>
      <c r="AA42" s="47">
        <f>+AA25-AA40</f>
        <v>3702858815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2499235036</v>
      </c>
      <c r="D45" s="18">
        <v>2499235036</v>
      </c>
      <c r="E45" s="19">
        <v>3702858815</v>
      </c>
      <c r="F45" s="20">
        <v>3702858815</v>
      </c>
      <c r="G45" s="20">
        <v>125978155</v>
      </c>
      <c r="H45" s="20">
        <v>89596339</v>
      </c>
      <c r="I45" s="20">
        <v>-37145994</v>
      </c>
      <c r="J45" s="20">
        <v>-37145994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-37145994</v>
      </c>
      <c r="X45" s="20">
        <v>925714704</v>
      </c>
      <c r="Y45" s="20">
        <v>-962860698</v>
      </c>
      <c r="Z45" s="48">
        <v>-104.01</v>
      </c>
      <c r="AA45" s="22">
        <v>3702858815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2499235036</v>
      </c>
      <c r="D48" s="51">
        <f>SUM(D45:D47)</f>
        <v>2499235036</v>
      </c>
      <c r="E48" s="52">
        <f t="shared" si="7"/>
        <v>3702858815</v>
      </c>
      <c r="F48" s="53">
        <f t="shared" si="7"/>
        <v>3702858815</v>
      </c>
      <c r="G48" s="53">
        <f t="shared" si="7"/>
        <v>125978155</v>
      </c>
      <c r="H48" s="53">
        <f t="shared" si="7"/>
        <v>89596339</v>
      </c>
      <c r="I48" s="53">
        <f t="shared" si="7"/>
        <v>-37145994</v>
      </c>
      <c r="J48" s="53">
        <f t="shared" si="7"/>
        <v>-37145994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-37145994</v>
      </c>
      <c r="X48" s="53">
        <f t="shared" si="7"/>
        <v>925714704</v>
      </c>
      <c r="Y48" s="53">
        <f t="shared" si="7"/>
        <v>-962860698</v>
      </c>
      <c r="Z48" s="54">
        <f>+IF(X48&lt;&gt;0,+(Y48/X48)*100,0)</f>
        <v>-104.01268272389892</v>
      </c>
      <c r="AA48" s="55">
        <f>SUM(AA45:AA47)</f>
        <v>3702858815</v>
      </c>
    </row>
    <row r="49" spans="1:27" ht="13.5">
      <c r="A49" s="56" t="s">
        <v>124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125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126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102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127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30635000</v>
      </c>
      <c r="F6" s="20">
        <v>30635000</v>
      </c>
      <c r="G6" s="20">
        <v>53006777</v>
      </c>
      <c r="H6" s="20">
        <v>44270188</v>
      </c>
      <c r="I6" s="20">
        <v>24075523</v>
      </c>
      <c r="J6" s="20">
        <v>24075523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24075523</v>
      </c>
      <c r="X6" s="20">
        <v>7658750</v>
      </c>
      <c r="Y6" s="20">
        <v>16416773</v>
      </c>
      <c r="Z6" s="21">
        <v>214.35</v>
      </c>
      <c r="AA6" s="22">
        <v>30635000</v>
      </c>
    </row>
    <row r="7" spans="1:27" ht="13.5">
      <c r="A7" s="23" t="s">
        <v>34</v>
      </c>
      <c r="B7" s="17"/>
      <c r="C7" s="18">
        <v>62188345</v>
      </c>
      <c r="D7" s="18">
        <v>62188345</v>
      </c>
      <c r="E7" s="19">
        <v>56116000</v>
      </c>
      <c r="F7" s="20">
        <v>56116000</v>
      </c>
      <c r="G7" s="20">
        <v>63936932</v>
      </c>
      <c r="H7" s="20">
        <v>64168617</v>
      </c>
      <c r="I7" s="20">
        <v>64228716</v>
      </c>
      <c r="J7" s="20">
        <v>64228716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64228716</v>
      </c>
      <c r="X7" s="20">
        <v>14029000</v>
      </c>
      <c r="Y7" s="20">
        <v>50199716</v>
      </c>
      <c r="Z7" s="21">
        <v>357.83</v>
      </c>
      <c r="AA7" s="22">
        <v>56116000</v>
      </c>
    </row>
    <row r="8" spans="1:27" ht="13.5">
      <c r="A8" s="23" t="s">
        <v>35</v>
      </c>
      <c r="B8" s="17"/>
      <c r="C8" s="18"/>
      <c r="D8" s="18"/>
      <c r="E8" s="19">
        <v>10733898</v>
      </c>
      <c r="F8" s="20">
        <v>10733898</v>
      </c>
      <c r="G8" s="20">
        <v>2767451</v>
      </c>
      <c r="H8" s="20">
        <v>2742416</v>
      </c>
      <c r="I8" s="20">
        <v>2698168</v>
      </c>
      <c r="J8" s="20">
        <v>2698168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2698168</v>
      </c>
      <c r="X8" s="20">
        <v>2683475</v>
      </c>
      <c r="Y8" s="20">
        <v>14693</v>
      </c>
      <c r="Z8" s="21">
        <v>0.55</v>
      </c>
      <c r="AA8" s="22">
        <v>10733898</v>
      </c>
    </row>
    <row r="9" spans="1:27" ht="13.5">
      <c r="A9" s="23" t="s">
        <v>36</v>
      </c>
      <c r="B9" s="17"/>
      <c r="C9" s="18">
        <v>4746036</v>
      </c>
      <c r="D9" s="18">
        <v>4746036</v>
      </c>
      <c r="E9" s="19"/>
      <c r="F9" s="20"/>
      <c r="G9" s="20">
        <v>41193817</v>
      </c>
      <c r="H9" s="20">
        <v>43383595</v>
      </c>
      <c r="I9" s="20">
        <v>56501643</v>
      </c>
      <c r="J9" s="20">
        <v>56501643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56501643</v>
      </c>
      <c r="X9" s="20"/>
      <c r="Y9" s="20">
        <v>56501643</v>
      </c>
      <c r="Z9" s="21"/>
      <c r="AA9" s="22"/>
    </row>
    <row r="10" spans="1:27" ht="13.5">
      <c r="A10" s="23" t="s">
        <v>37</v>
      </c>
      <c r="B10" s="17"/>
      <c r="C10" s="18">
        <v>7038520</v>
      </c>
      <c r="D10" s="18">
        <v>7038520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73972901</v>
      </c>
      <c r="D12" s="29">
        <f>SUM(D6:D11)</f>
        <v>73972901</v>
      </c>
      <c r="E12" s="30">
        <f t="shared" si="0"/>
        <v>97484898</v>
      </c>
      <c r="F12" s="31">
        <f t="shared" si="0"/>
        <v>97484898</v>
      </c>
      <c r="G12" s="31">
        <f t="shared" si="0"/>
        <v>160904977</v>
      </c>
      <c r="H12" s="31">
        <f t="shared" si="0"/>
        <v>154564816</v>
      </c>
      <c r="I12" s="31">
        <f t="shared" si="0"/>
        <v>147504050</v>
      </c>
      <c r="J12" s="31">
        <f t="shared" si="0"/>
        <v>147504050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147504050</v>
      </c>
      <c r="X12" s="31">
        <f t="shared" si="0"/>
        <v>24371225</v>
      </c>
      <c r="Y12" s="31">
        <f t="shared" si="0"/>
        <v>123132825</v>
      </c>
      <c r="Z12" s="32">
        <f>+IF(X12&lt;&gt;0,+(Y12/X12)*100,0)</f>
        <v>505.23855489414257</v>
      </c>
      <c r="AA12" s="33">
        <f>SUM(AA6:AA11)</f>
        <v>97484898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248541560</v>
      </c>
      <c r="D19" s="18">
        <v>248541560</v>
      </c>
      <c r="E19" s="19">
        <v>469396363</v>
      </c>
      <c r="F19" s="20">
        <v>469396363</v>
      </c>
      <c r="G19" s="20">
        <v>250834936</v>
      </c>
      <c r="H19" s="20">
        <v>254431353</v>
      </c>
      <c r="I19" s="20">
        <v>257871319</v>
      </c>
      <c r="J19" s="20">
        <v>257871319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257871319</v>
      </c>
      <c r="X19" s="20">
        <v>117349091</v>
      </c>
      <c r="Y19" s="20">
        <v>140522228</v>
      </c>
      <c r="Z19" s="21">
        <v>119.75</v>
      </c>
      <c r="AA19" s="22">
        <v>469396363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553072</v>
      </c>
      <c r="D22" s="18">
        <v>553072</v>
      </c>
      <c r="E22" s="19"/>
      <c r="F22" s="20"/>
      <c r="G22" s="20">
        <v>553072</v>
      </c>
      <c r="H22" s="20">
        <v>553072</v>
      </c>
      <c r="I22" s="20">
        <v>553072</v>
      </c>
      <c r="J22" s="20">
        <v>553072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553072</v>
      </c>
      <c r="X22" s="20"/>
      <c r="Y22" s="20">
        <v>553072</v>
      </c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249094632</v>
      </c>
      <c r="D24" s="29">
        <f>SUM(D15:D23)</f>
        <v>249094632</v>
      </c>
      <c r="E24" s="36">
        <f t="shared" si="1"/>
        <v>469396363</v>
      </c>
      <c r="F24" s="37">
        <f t="shared" si="1"/>
        <v>469396363</v>
      </c>
      <c r="G24" s="37">
        <f t="shared" si="1"/>
        <v>251388008</v>
      </c>
      <c r="H24" s="37">
        <f t="shared" si="1"/>
        <v>254984425</v>
      </c>
      <c r="I24" s="37">
        <f t="shared" si="1"/>
        <v>258424391</v>
      </c>
      <c r="J24" s="37">
        <f t="shared" si="1"/>
        <v>258424391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258424391</v>
      </c>
      <c r="X24" s="37">
        <f t="shared" si="1"/>
        <v>117349091</v>
      </c>
      <c r="Y24" s="37">
        <f t="shared" si="1"/>
        <v>141075300</v>
      </c>
      <c r="Z24" s="38">
        <f>+IF(X24&lt;&gt;0,+(Y24/X24)*100,0)</f>
        <v>120.21848554412749</v>
      </c>
      <c r="AA24" s="39">
        <f>SUM(AA15:AA23)</f>
        <v>469396363</v>
      </c>
    </row>
    <row r="25" spans="1:27" ht="13.5">
      <c r="A25" s="27" t="s">
        <v>51</v>
      </c>
      <c r="B25" s="28"/>
      <c r="C25" s="29">
        <f aca="true" t="shared" si="2" ref="C25:Y25">+C12+C24</f>
        <v>323067533</v>
      </c>
      <c r="D25" s="29">
        <f>+D12+D24</f>
        <v>323067533</v>
      </c>
      <c r="E25" s="30">
        <f t="shared" si="2"/>
        <v>566881261</v>
      </c>
      <c r="F25" s="31">
        <f t="shared" si="2"/>
        <v>566881261</v>
      </c>
      <c r="G25" s="31">
        <f t="shared" si="2"/>
        <v>412292985</v>
      </c>
      <c r="H25" s="31">
        <f t="shared" si="2"/>
        <v>409549241</v>
      </c>
      <c r="I25" s="31">
        <f t="shared" si="2"/>
        <v>405928441</v>
      </c>
      <c r="J25" s="31">
        <f t="shared" si="2"/>
        <v>405928441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405928441</v>
      </c>
      <c r="X25" s="31">
        <f t="shared" si="2"/>
        <v>141720316</v>
      </c>
      <c r="Y25" s="31">
        <f t="shared" si="2"/>
        <v>264208125</v>
      </c>
      <c r="Z25" s="32">
        <f>+IF(X25&lt;&gt;0,+(Y25/X25)*100,0)</f>
        <v>186.42925196412912</v>
      </c>
      <c r="AA25" s="33">
        <f>+AA12+AA24</f>
        <v>566881261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19288347</v>
      </c>
      <c r="D32" s="18">
        <v>19288347</v>
      </c>
      <c r="E32" s="19">
        <v>22181578</v>
      </c>
      <c r="F32" s="20">
        <v>22181578</v>
      </c>
      <c r="G32" s="20">
        <v>41488024</v>
      </c>
      <c r="H32" s="20">
        <v>43737151</v>
      </c>
      <c r="I32" s="20">
        <v>40814309</v>
      </c>
      <c r="J32" s="20">
        <v>40814309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40814309</v>
      </c>
      <c r="X32" s="20">
        <v>5545395</v>
      </c>
      <c r="Y32" s="20">
        <v>35268914</v>
      </c>
      <c r="Z32" s="21">
        <v>636</v>
      </c>
      <c r="AA32" s="22">
        <v>22181578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>
        <v>41155239</v>
      </c>
      <c r="H33" s="20">
        <v>41167627</v>
      </c>
      <c r="I33" s="20">
        <v>41174142</v>
      </c>
      <c r="J33" s="20">
        <v>41174142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41174142</v>
      </c>
      <c r="X33" s="20"/>
      <c r="Y33" s="20">
        <v>41174142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19288347</v>
      </c>
      <c r="D34" s="29">
        <f>SUM(D29:D33)</f>
        <v>19288347</v>
      </c>
      <c r="E34" s="30">
        <f t="shared" si="3"/>
        <v>22181578</v>
      </c>
      <c r="F34" s="31">
        <f t="shared" si="3"/>
        <v>22181578</v>
      </c>
      <c r="G34" s="31">
        <f t="shared" si="3"/>
        <v>82643263</v>
      </c>
      <c r="H34" s="31">
        <f t="shared" si="3"/>
        <v>84904778</v>
      </c>
      <c r="I34" s="31">
        <f t="shared" si="3"/>
        <v>81988451</v>
      </c>
      <c r="J34" s="31">
        <f t="shared" si="3"/>
        <v>81988451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81988451</v>
      </c>
      <c r="X34" s="31">
        <f t="shared" si="3"/>
        <v>5545395</v>
      </c>
      <c r="Y34" s="31">
        <f t="shared" si="3"/>
        <v>76443056</v>
      </c>
      <c r="Z34" s="32">
        <f>+IF(X34&lt;&gt;0,+(Y34/X34)*100,0)</f>
        <v>1378.4961395896955</v>
      </c>
      <c r="AA34" s="33">
        <f>SUM(AA29:AA33)</f>
        <v>22181578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11420724</v>
      </c>
      <c r="D38" s="18">
        <v>11420724</v>
      </c>
      <c r="E38" s="19">
        <v>49369683</v>
      </c>
      <c r="F38" s="20">
        <v>49369683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12342421</v>
      </c>
      <c r="Y38" s="20">
        <v>-12342421</v>
      </c>
      <c r="Z38" s="21">
        <v>-100</v>
      </c>
      <c r="AA38" s="22">
        <v>49369683</v>
      </c>
    </row>
    <row r="39" spans="1:27" ht="13.5">
      <c r="A39" s="27" t="s">
        <v>61</v>
      </c>
      <c r="B39" s="35"/>
      <c r="C39" s="29">
        <f aca="true" t="shared" si="4" ref="C39:Y39">SUM(C37:C38)</f>
        <v>11420724</v>
      </c>
      <c r="D39" s="29">
        <f>SUM(D37:D38)</f>
        <v>11420724</v>
      </c>
      <c r="E39" s="36">
        <f t="shared" si="4"/>
        <v>49369683</v>
      </c>
      <c r="F39" s="37">
        <f t="shared" si="4"/>
        <v>49369683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12342421</v>
      </c>
      <c r="Y39" s="37">
        <f t="shared" si="4"/>
        <v>-12342421</v>
      </c>
      <c r="Z39" s="38">
        <f>+IF(X39&lt;&gt;0,+(Y39/X39)*100,0)</f>
        <v>-100</v>
      </c>
      <c r="AA39" s="39">
        <f>SUM(AA37:AA38)</f>
        <v>49369683</v>
      </c>
    </row>
    <row r="40" spans="1:27" ht="13.5">
      <c r="A40" s="27" t="s">
        <v>62</v>
      </c>
      <c r="B40" s="28"/>
      <c r="C40" s="29">
        <f aca="true" t="shared" si="5" ref="C40:Y40">+C34+C39</f>
        <v>30709071</v>
      </c>
      <c r="D40" s="29">
        <f>+D34+D39</f>
        <v>30709071</v>
      </c>
      <c r="E40" s="30">
        <f t="shared" si="5"/>
        <v>71551261</v>
      </c>
      <c r="F40" s="31">
        <f t="shared" si="5"/>
        <v>71551261</v>
      </c>
      <c r="G40" s="31">
        <f t="shared" si="5"/>
        <v>82643263</v>
      </c>
      <c r="H40" s="31">
        <f t="shared" si="5"/>
        <v>84904778</v>
      </c>
      <c r="I40" s="31">
        <f t="shared" si="5"/>
        <v>81988451</v>
      </c>
      <c r="J40" s="31">
        <f t="shared" si="5"/>
        <v>81988451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81988451</v>
      </c>
      <c r="X40" s="31">
        <f t="shared" si="5"/>
        <v>17887816</v>
      </c>
      <c r="Y40" s="31">
        <f t="shared" si="5"/>
        <v>64100635</v>
      </c>
      <c r="Z40" s="32">
        <f>+IF(X40&lt;&gt;0,+(Y40/X40)*100,0)</f>
        <v>358.3480230342262</v>
      </c>
      <c r="AA40" s="33">
        <f>+AA34+AA39</f>
        <v>71551261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292358462</v>
      </c>
      <c r="D42" s="43">
        <f>+D25-D40</f>
        <v>292358462</v>
      </c>
      <c r="E42" s="44">
        <f t="shared" si="6"/>
        <v>495330000</v>
      </c>
      <c r="F42" s="45">
        <f t="shared" si="6"/>
        <v>495330000</v>
      </c>
      <c r="G42" s="45">
        <f t="shared" si="6"/>
        <v>329649722</v>
      </c>
      <c r="H42" s="45">
        <f t="shared" si="6"/>
        <v>324644463</v>
      </c>
      <c r="I42" s="45">
        <f t="shared" si="6"/>
        <v>323939990</v>
      </c>
      <c r="J42" s="45">
        <f t="shared" si="6"/>
        <v>323939990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323939990</v>
      </c>
      <c r="X42" s="45">
        <f t="shared" si="6"/>
        <v>123832500</v>
      </c>
      <c r="Y42" s="45">
        <f t="shared" si="6"/>
        <v>200107490</v>
      </c>
      <c r="Z42" s="46">
        <f>+IF(X42&lt;&gt;0,+(Y42/X42)*100,0)</f>
        <v>161.5952920275372</v>
      </c>
      <c r="AA42" s="47">
        <f>+AA25-AA40</f>
        <v>495330000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292358462</v>
      </c>
      <c r="D45" s="18">
        <v>292358462</v>
      </c>
      <c r="E45" s="19">
        <v>495330000</v>
      </c>
      <c r="F45" s="20">
        <v>495330000</v>
      </c>
      <c r="G45" s="20">
        <v>186193006</v>
      </c>
      <c r="H45" s="20">
        <v>186193006</v>
      </c>
      <c r="I45" s="20">
        <v>186193006</v>
      </c>
      <c r="J45" s="20">
        <v>186193006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186193006</v>
      </c>
      <c r="X45" s="20">
        <v>123832500</v>
      </c>
      <c r="Y45" s="20">
        <v>62360506</v>
      </c>
      <c r="Z45" s="48">
        <v>50.36</v>
      </c>
      <c r="AA45" s="22">
        <v>495330000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>
        <v>143456716</v>
      </c>
      <c r="H46" s="20">
        <v>138451457</v>
      </c>
      <c r="I46" s="20">
        <v>137746984</v>
      </c>
      <c r="J46" s="20">
        <v>137746984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137746984</v>
      </c>
      <c r="X46" s="20"/>
      <c r="Y46" s="20">
        <v>137746984</v>
      </c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292358462</v>
      </c>
      <c r="D48" s="51">
        <f>SUM(D45:D47)</f>
        <v>292358462</v>
      </c>
      <c r="E48" s="52">
        <f t="shared" si="7"/>
        <v>495330000</v>
      </c>
      <c r="F48" s="53">
        <f t="shared" si="7"/>
        <v>495330000</v>
      </c>
      <c r="G48" s="53">
        <f t="shared" si="7"/>
        <v>329649722</v>
      </c>
      <c r="H48" s="53">
        <f t="shared" si="7"/>
        <v>324644463</v>
      </c>
      <c r="I48" s="53">
        <f t="shared" si="7"/>
        <v>323939990</v>
      </c>
      <c r="J48" s="53">
        <f t="shared" si="7"/>
        <v>323939990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323939990</v>
      </c>
      <c r="X48" s="53">
        <f t="shared" si="7"/>
        <v>123832500</v>
      </c>
      <c r="Y48" s="53">
        <f t="shared" si="7"/>
        <v>200107490</v>
      </c>
      <c r="Z48" s="54">
        <f>+IF(X48&lt;&gt;0,+(Y48/X48)*100,0)</f>
        <v>161.5952920275372</v>
      </c>
      <c r="AA48" s="55">
        <f>SUM(AA45:AA47)</f>
        <v>495330000</v>
      </c>
    </row>
    <row r="49" spans="1:27" ht="13.5">
      <c r="A49" s="56" t="s">
        <v>124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125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126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103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127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20945365</v>
      </c>
      <c r="D6" s="18">
        <v>20945365</v>
      </c>
      <c r="E6" s="19">
        <v>5600465</v>
      </c>
      <c r="F6" s="20">
        <v>5600465</v>
      </c>
      <c r="G6" s="20">
        <v>52919907</v>
      </c>
      <c r="H6" s="20">
        <v>26424398</v>
      </c>
      <c r="I6" s="20">
        <v>31897664</v>
      </c>
      <c r="J6" s="20">
        <v>31897664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31897664</v>
      </c>
      <c r="X6" s="20">
        <v>1400116</v>
      </c>
      <c r="Y6" s="20">
        <v>30497548</v>
      </c>
      <c r="Z6" s="21">
        <v>2178.22</v>
      </c>
      <c r="AA6" s="22">
        <v>5600465</v>
      </c>
    </row>
    <row r="7" spans="1:27" ht="13.5">
      <c r="A7" s="23" t="s">
        <v>34</v>
      </c>
      <c r="B7" s="17"/>
      <c r="C7" s="18">
        <v>53681698</v>
      </c>
      <c r="D7" s="18">
        <v>53681698</v>
      </c>
      <c r="E7" s="19">
        <v>9500000</v>
      </c>
      <c r="F7" s="20">
        <v>9500000</v>
      </c>
      <c r="G7" s="20">
        <v>68900509</v>
      </c>
      <c r="H7" s="20">
        <v>83957132</v>
      </c>
      <c r="I7" s="20">
        <v>78184826</v>
      </c>
      <c r="J7" s="20">
        <v>78184826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78184826</v>
      </c>
      <c r="X7" s="20">
        <v>2375000</v>
      </c>
      <c r="Y7" s="20">
        <v>75809826</v>
      </c>
      <c r="Z7" s="21">
        <v>3191.99</v>
      </c>
      <c r="AA7" s="22">
        <v>9500000</v>
      </c>
    </row>
    <row r="8" spans="1:27" ht="13.5">
      <c r="A8" s="23" t="s">
        <v>35</v>
      </c>
      <c r="B8" s="17"/>
      <c r="C8" s="18">
        <v>45316725</v>
      </c>
      <c r="D8" s="18">
        <v>45316725</v>
      </c>
      <c r="E8" s="19">
        <v>90933627</v>
      </c>
      <c r="F8" s="20">
        <v>90933627</v>
      </c>
      <c r="G8" s="20">
        <v>88101101</v>
      </c>
      <c r="H8" s="20">
        <v>61860508</v>
      </c>
      <c r="I8" s="20">
        <v>60331056</v>
      </c>
      <c r="J8" s="20">
        <v>60331056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60331056</v>
      </c>
      <c r="X8" s="20">
        <v>22733407</v>
      </c>
      <c r="Y8" s="20">
        <v>37597649</v>
      </c>
      <c r="Z8" s="21">
        <v>165.39</v>
      </c>
      <c r="AA8" s="22">
        <v>90933627</v>
      </c>
    </row>
    <row r="9" spans="1:27" ht="13.5">
      <c r="A9" s="23" t="s">
        <v>36</v>
      </c>
      <c r="B9" s="17"/>
      <c r="C9" s="18">
        <v>4845783</v>
      </c>
      <c r="D9" s="18">
        <v>4845783</v>
      </c>
      <c r="E9" s="19"/>
      <c r="F9" s="20"/>
      <c r="G9" s="20">
        <v>6108708</v>
      </c>
      <c r="H9" s="20">
        <v>7695640</v>
      </c>
      <c r="I9" s="20">
        <v>9447824</v>
      </c>
      <c r="J9" s="20">
        <v>9447824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9447824</v>
      </c>
      <c r="X9" s="20"/>
      <c r="Y9" s="20">
        <v>9447824</v>
      </c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124789571</v>
      </c>
      <c r="D12" s="29">
        <f>SUM(D6:D11)</f>
        <v>124789571</v>
      </c>
      <c r="E12" s="30">
        <f t="shared" si="0"/>
        <v>106034092</v>
      </c>
      <c r="F12" s="31">
        <f t="shared" si="0"/>
        <v>106034092</v>
      </c>
      <c r="G12" s="31">
        <f t="shared" si="0"/>
        <v>216030225</v>
      </c>
      <c r="H12" s="31">
        <f t="shared" si="0"/>
        <v>179937678</v>
      </c>
      <c r="I12" s="31">
        <f t="shared" si="0"/>
        <v>179861370</v>
      </c>
      <c r="J12" s="31">
        <f t="shared" si="0"/>
        <v>179861370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179861370</v>
      </c>
      <c r="X12" s="31">
        <f t="shared" si="0"/>
        <v>26508523</v>
      </c>
      <c r="Y12" s="31">
        <f t="shared" si="0"/>
        <v>153352847</v>
      </c>
      <c r="Z12" s="32">
        <f>+IF(X12&lt;&gt;0,+(Y12/X12)*100,0)</f>
        <v>578.5039287175675</v>
      </c>
      <c r="AA12" s="33">
        <f>SUM(AA6:AA11)</f>
        <v>106034092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234749320</v>
      </c>
      <c r="D19" s="18">
        <v>234749320</v>
      </c>
      <c r="E19" s="19">
        <v>277283244</v>
      </c>
      <c r="F19" s="20">
        <v>277283244</v>
      </c>
      <c r="G19" s="20">
        <v>264772044</v>
      </c>
      <c r="H19" s="20">
        <v>239544278</v>
      </c>
      <c r="I19" s="20">
        <v>240727517</v>
      </c>
      <c r="J19" s="20">
        <v>240727517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240727517</v>
      </c>
      <c r="X19" s="20">
        <v>69320811</v>
      </c>
      <c r="Y19" s="20">
        <v>171406706</v>
      </c>
      <c r="Z19" s="21">
        <v>247.27</v>
      </c>
      <c r="AA19" s="22">
        <v>277283244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585007</v>
      </c>
      <c r="D22" s="18">
        <v>585007</v>
      </c>
      <c r="E22" s="19">
        <v>141174</v>
      </c>
      <c r="F22" s="20">
        <v>141174</v>
      </c>
      <c r="G22" s="20">
        <v>504089</v>
      </c>
      <c r="H22" s="20">
        <v>504089</v>
      </c>
      <c r="I22" s="20">
        <v>504089</v>
      </c>
      <c r="J22" s="20">
        <v>504089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504089</v>
      </c>
      <c r="X22" s="20">
        <v>35294</v>
      </c>
      <c r="Y22" s="20">
        <v>468795</v>
      </c>
      <c r="Z22" s="21">
        <v>1328.26</v>
      </c>
      <c r="AA22" s="22">
        <v>141174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235334327</v>
      </c>
      <c r="D24" s="29">
        <f>SUM(D15:D23)</f>
        <v>235334327</v>
      </c>
      <c r="E24" s="36">
        <f t="shared" si="1"/>
        <v>277424418</v>
      </c>
      <c r="F24" s="37">
        <f t="shared" si="1"/>
        <v>277424418</v>
      </c>
      <c r="G24" s="37">
        <f t="shared" si="1"/>
        <v>265276133</v>
      </c>
      <c r="H24" s="37">
        <f t="shared" si="1"/>
        <v>240048367</v>
      </c>
      <c r="I24" s="37">
        <f t="shared" si="1"/>
        <v>241231606</v>
      </c>
      <c r="J24" s="37">
        <f t="shared" si="1"/>
        <v>241231606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241231606</v>
      </c>
      <c r="X24" s="37">
        <f t="shared" si="1"/>
        <v>69356105</v>
      </c>
      <c r="Y24" s="37">
        <f t="shared" si="1"/>
        <v>171875501</v>
      </c>
      <c r="Z24" s="38">
        <f>+IF(X24&lt;&gt;0,+(Y24/X24)*100,0)</f>
        <v>247.81596515548273</v>
      </c>
      <c r="AA24" s="39">
        <f>SUM(AA15:AA23)</f>
        <v>277424418</v>
      </c>
    </row>
    <row r="25" spans="1:27" ht="13.5">
      <c r="A25" s="27" t="s">
        <v>51</v>
      </c>
      <c r="B25" s="28"/>
      <c r="C25" s="29">
        <f aca="true" t="shared" si="2" ref="C25:Y25">+C12+C24</f>
        <v>360123898</v>
      </c>
      <c r="D25" s="29">
        <f>+D12+D24</f>
        <v>360123898</v>
      </c>
      <c r="E25" s="30">
        <f t="shared" si="2"/>
        <v>383458510</v>
      </c>
      <c r="F25" s="31">
        <f t="shared" si="2"/>
        <v>383458510</v>
      </c>
      <c r="G25" s="31">
        <f t="shared" si="2"/>
        <v>481306358</v>
      </c>
      <c r="H25" s="31">
        <f t="shared" si="2"/>
        <v>419986045</v>
      </c>
      <c r="I25" s="31">
        <f t="shared" si="2"/>
        <v>421092976</v>
      </c>
      <c r="J25" s="31">
        <f t="shared" si="2"/>
        <v>421092976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421092976</v>
      </c>
      <c r="X25" s="31">
        <f t="shared" si="2"/>
        <v>95864628</v>
      </c>
      <c r="Y25" s="31">
        <f t="shared" si="2"/>
        <v>325228348</v>
      </c>
      <c r="Z25" s="32">
        <f>+IF(X25&lt;&gt;0,+(Y25/X25)*100,0)</f>
        <v>339.2579252485077</v>
      </c>
      <c r="AA25" s="33">
        <f>+AA12+AA24</f>
        <v>383458510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139960</v>
      </c>
      <c r="D30" s="18">
        <v>139960</v>
      </c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789843</v>
      </c>
      <c r="D31" s="18">
        <v>789843</v>
      </c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25685128</v>
      </c>
      <c r="D32" s="18">
        <v>25685128</v>
      </c>
      <c r="E32" s="19">
        <v>32735242</v>
      </c>
      <c r="F32" s="20">
        <v>32735242</v>
      </c>
      <c r="G32" s="20">
        <v>33673011</v>
      </c>
      <c r="H32" s="20">
        <v>28991029</v>
      </c>
      <c r="I32" s="20">
        <v>47154015</v>
      </c>
      <c r="J32" s="20">
        <v>47154015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47154015</v>
      </c>
      <c r="X32" s="20">
        <v>8183811</v>
      </c>
      <c r="Y32" s="20">
        <v>38970204</v>
      </c>
      <c r="Z32" s="21">
        <v>476.19</v>
      </c>
      <c r="AA32" s="22">
        <v>32735242</v>
      </c>
    </row>
    <row r="33" spans="1:27" ht="13.5">
      <c r="A33" s="23" t="s">
        <v>58</v>
      </c>
      <c r="B33" s="17"/>
      <c r="C33" s="18">
        <v>10647117</v>
      </c>
      <c r="D33" s="18">
        <v>10647117</v>
      </c>
      <c r="E33" s="19"/>
      <c r="F33" s="20"/>
      <c r="G33" s="20">
        <v>10687386</v>
      </c>
      <c r="H33" s="20">
        <v>11710121</v>
      </c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37262048</v>
      </c>
      <c r="D34" s="29">
        <f>SUM(D29:D33)</f>
        <v>37262048</v>
      </c>
      <c r="E34" s="30">
        <f t="shared" si="3"/>
        <v>32735242</v>
      </c>
      <c r="F34" s="31">
        <f t="shared" si="3"/>
        <v>32735242</v>
      </c>
      <c r="G34" s="31">
        <f t="shared" si="3"/>
        <v>44360397</v>
      </c>
      <c r="H34" s="31">
        <f t="shared" si="3"/>
        <v>40701150</v>
      </c>
      <c r="I34" s="31">
        <f t="shared" si="3"/>
        <v>47154015</v>
      </c>
      <c r="J34" s="31">
        <f t="shared" si="3"/>
        <v>47154015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47154015</v>
      </c>
      <c r="X34" s="31">
        <f t="shared" si="3"/>
        <v>8183811</v>
      </c>
      <c r="Y34" s="31">
        <f t="shared" si="3"/>
        <v>38970204</v>
      </c>
      <c r="Z34" s="32">
        <f>+IF(X34&lt;&gt;0,+(Y34/X34)*100,0)</f>
        <v>476.186510172339</v>
      </c>
      <c r="AA34" s="33">
        <f>SUM(AA29:AA33)</f>
        <v>32735242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>
        <v>132958</v>
      </c>
      <c r="H37" s="20">
        <v>2503932</v>
      </c>
      <c r="I37" s="20">
        <v>2503908</v>
      </c>
      <c r="J37" s="20">
        <v>2503908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2503908</v>
      </c>
      <c r="X37" s="20"/>
      <c r="Y37" s="20">
        <v>2503908</v>
      </c>
      <c r="Z37" s="21"/>
      <c r="AA37" s="22"/>
    </row>
    <row r="38" spans="1:27" ht="13.5">
      <c r="A38" s="23" t="s">
        <v>58</v>
      </c>
      <c r="B38" s="17"/>
      <c r="C38" s="18"/>
      <c r="D38" s="18"/>
      <c r="E38" s="19">
        <v>13289273</v>
      </c>
      <c r="F38" s="20">
        <v>13289273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3322318</v>
      </c>
      <c r="Y38" s="20">
        <v>-3322318</v>
      </c>
      <c r="Z38" s="21">
        <v>-100</v>
      </c>
      <c r="AA38" s="22">
        <v>13289273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13289273</v>
      </c>
      <c r="F39" s="37">
        <f t="shared" si="4"/>
        <v>13289273</v>
      </c>
      <c r="G39" s="37">
        <f t="shared" si="4"/>
        <v>132958</v>
      </c>
      <c r="H39" s="37">
        <f t="shared" si="4"/>
        <v>2503932</v>
      </c>
      <c r="I39" s="37">
        <f t="shared" si="4"/>
        <v>2503908</v>
      </c>
      <c r="J39" s="37">
        <f t="shared" si="4"/>
        <v>2503908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2503908</v>
      </c>
      <c r="X39" s="37">
        <f t="shared" si="4"/>
        <v>3322318</v>
      </c>
      <c r="Y39" s="37">
        <f t="shared" si="4"/>
        <v>-818410</v>
      </c>
      <c r="Z39" s="38">
        <f>+IF(X39&lt;&gt;0,+(Y39/X39)*100,0)</f>
        <v>-24.63370454002296</v>
      </c>
      <c r="AA39" s="39">
        <f>SUM(AA37:AA38)</f>
        <v>13289273</v>
      </c>
    </row>
    <row r="40" spans="1:27" ht="13.5">
      <c r="A40" s="27" t="s">
        <v>62</v>
      </c>
      <c r="B40" s="28"/>
      <c r="C40" s="29">
        <f aca="true" t="shared" si="5" ref="C40:Y40">+C34+C39</f>
        <v>37262048</v>
      </c>
      <c r="D40" s="29">
        <f>+D34+D39</f>
        <v>37262048</v>
      </c>
      <c r="E40" s="30">
        <f t="shared" si="5"/>
        <v>46024515</v>
      </c>
      <c r="F40" s="31">
        <f t="shared" si="5"/>
        <v>46024515</v>
      </c>
      <c r="G40" s="31">
        <f t="shared" si="5"/>
        <v>44493355</v>
      </c>
      <c r="H40" s="31">
        <f t="shared" si="5"/>
        <v>43205082</v>
      </c>
      <c r="I40" s="31">
        <f t="shared" si="5"/>
        <v>49657923</v>
      </c>
      <c r="J40" s="31">
        <f t="shared" si="5"/>
        <v>49657923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49657923</v>
      </c>
      <c r="X40" s="31">
        <f t="shared" si="5"/>
        <v>11506129</v>
      </c>
      <c r="Y40" s="31">
        <f t="shared" si="5"/>
        <v>38151794</v>
      </c>
      <c r="Z40" s="32">
        <f>+IF(X40&lt;&gt;0,+(Y40/X40)*100,0)</f>
        <v>331.5780137698786</v>
      </c>
      <c r="AA40" s="33">
        <f>+AA34+AA39</f>
        <v>46024515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322861850</v>
      </c>
      <c r="D42" s="43">
        <f>+D25-D40</f>
        <v>322861850</v>
      </c>
      <c r="E42" s="44">
        <f t="shared" si="6"/>
        <v>337433995</v>
      </c>
      <c r="F42" s="45">
        <f t="shared" si="6"/>
        <v>337433995</v>
      </c>
      <c r="G42" s="45">
        <f t="shared" si="6"/>
        <v>436813003</v>
      </c>
      <c r="H42" s="45">
        <f t="shared" si="6"/>
        <v>376780963</v>
      </c>
      <c r="I42" s="45">
        <f t="shared" si="6"/>
        <v>371435053</v>
      </c>
      <c r="J42" s="45">
        <f t="shared" si="6"/>
        <v>371435053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371435053</v>
      </c>
      <c r="X42" s="45">
        <f t="shared" si="6"/>
        <v>84358499</v>
      </c>
      <c r="Y42" s="45">
        <f t="shared" si="6"/>
        <v>287076554</v>
      </c>
      <c r="Z42" s="46">
        <f>+IF(X42&lt;&gt;0,+(Y42/X42)*100,0)</f>
        <v>340.3054314657732</v>
      </c>
      <c r="AA42" s="47">
        <f>+AA25-AA40</f>
        <v>337433995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322861850</v>
      </c>
      <c r="D45" s="18">
        <v>322861850</v>
      </c>
      <c r="E45" s="19">
        <v>337433995</v>
      </c>
      <c r="F45" s="20">
        <v>337433995</v>
      </c>
      <c r="G45" s="20">
        <v>436813003</v>
      </c>
      <c r="H45" s="20">
        <v>376780963</v>
      </c>
      <c r="I45" s="20">
        <v>371435053</v>
      </c>
      <c r="J45" s="20">
        <v>371435053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371435053</v>
      </c>
      <c r="X45" s="20">
        <v>84358499</v>
      </c>
      <c r="Y45" s="20">
        <v>287076554</v>
      </c>
      <c r="Z45" s="48">
        <v>340.31</v>
      </c>
      <c r="AA45" s="22">
        <v>337433995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322861850</v>
      </c>
      <c r="D48" s="51">
        <f>SUM(D45:D47)</f>
        <v>322861850</v>
      </c>
      <c r="E48" s="52">
        <f t="shared" si="7"/>
        <v>337433995</v>
      </c>
      <c r="F48" s="53">
        <f t="shared" si="7"/>
        <v>337433995</v>
      </c>
      <c r="G48" s="53">
        <f t="shared" si="7"/>
        <v>436813003</v>
      </c>
      <c r="H48" s="53">
        <f t="shared" si="7"/>
        <v>376780963</v>
      </c>
      <c r="I48" s="53">
        <f t="shared" si="7"/>
        <v>371435053</v>
      </c>
      <c r="J48" s="53">
        <f t="shared" si="7"/>
        <v>371435053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371435053</v>
      </c>
      <c r="X48" s="53">
        <f t="shared" si="7"/>
        <v>84358499</v>
      </c>
      <c r="Y48" s="53">
        <f t="shared" si="7"/>
        <v>287076554</v>
      </c>
      <c r="Z48" s="54">
        <f>+IF(X48&lt;&gt;0,+(Y48/X48)*100,0)</f>
        <v>340.3054314657732</v>
      </c>
      <c r="AA48" s="55">
        <f>SUM(AA45:AA47)</f>
        <v>337433995</v>
      </c>
    </row>
    <row r="49" spans="1:27" ht="13.5">
      <c r="A49" s="56" t="s">
        <v>124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125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126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104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127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14471394</v>
      </c>
      <c r="D6" s="18">
        <v>14471394</v>
      </c>
      <c r="E6" s="19">
        <v>5867586</v>
      </c>
      <c r="F6" s="20">
        <v>5867586</v>
      </c>
      <c r="G6" s="20">
        <v>9399493</v>
      </c>
      <c r="H6" s="20">
        <v>3388926</v>
      </c>
      <c r="I6" s="20">
        <v>2753300</v>
      </c>
      <c r="J6" s="20">
        <v>2753300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2753300</v>
      </c>
      <c r="X6" s="20">
        <v>1466897</v>
      </c>
      <c r="Y6" s="20">
        <v>1286403</v>
      </c>
      <c r="Z6" s="21">
        <v>87.7</v>
      </c>
      <c r="AA6" s="22">
        <v>5867586</v>
      </c>
    </row>
    <row r="7" spans="1:27" ht="13.5">
      <c r="A7" s="23" t="s">
        <v>34</v>
      </c>
      <c r="B7" s="17"/>
      <c r="C7" s="18">
        <v>1689501</v>
      </c>
      <c r="D7" s="18">
        <v>1689501</v>
      </c>
      <c r="E7" s="19">
        <v>20000000</v>
      </c>
      <c r="F7" s="20">
        <v>20000000</v>
      </c>
      <c r="G7" s="20">
        <v>59676654</v>
      </c>
      <c r="H7" s="20">
        <v>54973375</v>
      </c>
      <c r="I7" s="20">
        <v>32207260</v>
      </c>
      <c r="J7" s="20">
        <v>32207260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32207260</v>
      </c>
      <c r="X7" s="20">
        <v>5000000</v>
      </c>
      <c r="Y7" s="20">
        <v>27207260</v>
      </c>
      <c r="Z7" s="21">
        <v>544.15</v>
      </c>
      <c r="AA7" s="22">
        <v>20000000</v>
      </c>
    </row>
    <row r="8" spans="1:27" ht="13.5">
      <c r="A8" s="23" t="s">
        <v>35</v>
      </c>
      <c r="B8" s="17"/>
      <c r="C8" s="18">
        <v>23309265</v>
      </c>
      <c r="D8" s="18">
        <v>23309265</v>
      </c>
      <c r="E8" s="19">
        <v>57358687</v>
      </c>
      <c r="F8" s="20">
        <v>57358687</v>
      </c>
      <c r="G8" s="20">
        <v>22624967</v>
      </c>
      <c r="H8" s="20">
        <v>23938430</v>
      </c>
      <c r="I8" s="20">
        <v>24753250</v>
      </c>
      <c r="J8" s="20">
        <v>24753250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24753250</v>
      </c>
      <c r="X8" s="20">
        <v>14339672</v>
      </c>
      <c r="Y8" s="20">
        <v>10413578</v>
      </c>
      <c r="Z8" s="21">
        <v>72.62</v>
      </c>
      <c r="AA8" s="22">
        <v>57358687</v>
      </c>
    </row>
    <row r="9" spans="1:27" ht="13.5">
      <c r="A9" s="23" t="s">
        <v>36</v>
      </c>
      <c r="B9" s="17"/>
      <c r="C9" s="18">
        <v>1087698</v>
      </c>
      <c r="D9" s="18">
        <v>1087698</v>
      </c>
      <c r="E9" s="19"/>
      <c r="F9" s="20"/>
      <c r="G9" s="20">
        <v>4008869</v>
      </c>
      <c r="H9" s="20">
        <v>3802937</v>
      </c>
      <c r="I9" s="20">
        <v>409723</v>
      </c>
      <c r="J9" s="20">
        <v>409723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409723</v>
      </c>
      <c r="X9" s="20"/>
      <c r="Y9" s="20">
        <v>409723</v>
      </c>
      <c r="Z9" s="21"/>
      <c r="AA9" s="22"/>
    </row>
    <row r="10" spans="1:27" ht="13.5">
      <c r="A10" s="23" t="s">
        <v>37</v>
      </c>
      <c r="B10" s="17"/>
      <c r="C10" s="18">
        <v>9333114</v>
      </c>
      <c r="D10" s="18">
        <v>9333114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49890972</v>
      </c>
      <c r="D12" s="29">
        <f>SUM(D6:D11)</f>
        <v>49890972</v>
      </c>
      <c r="E12" s="30">
        <f t="shared" si="0"/>
        <v>83226273</v>
      </c>
      <c r="F12" s="31">
        <f t="shared" si="0"/>
        <v>83226273</v>
      </c>
      <c r="G12" s="31">
        <f t="shared" si="0"/>
        <v>95709983</v>
      </c>
      <c r="H12" s="31">
        <f t="shared" si="0"/>
        <v>86103668</v>
      </c>
      <c r="I12" s="31">
        <f t="shared" si="0"/>
        <v>60123533</v>
      </c>
      <c r="J12" s="31">
        <f t="shared" si="0"/>
        <v>60123533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60123533</v>
      </c>
      <c r="X12" s="31">
        <f t="shared" si="0"/>
        <v>20806569</v>
      </c>
      <c r="Y12" s="31">
        <f t="shared" si="0"/>
        <v>39316964</v>
      </c>
      <c r="Z12" s="32">
        <f>+IF(X12&lt;&gt;0,+(Y12/X12)*100,0)</f>
        <v>188.9641872237561</v>
      </c>
      <c r="AA12" s="33">
        <f>SUM(AA6:AA11)</f>
        <v>83226273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44448000</v>
      </c>
      <c r="D17" s="18">
        <v>44448000</v>
      </c>
      <c r="E17" s="19">
        <v>45832130</v>
      </c>
      <c r="F17" s="20">
        <v>45832130</v>
      </c>
      <c r="G17" s="20">
        <v>44448000</v>
      </c>
      <c r="H17" s="20">
        <v>41936000</v>
      </c>
      <c r="I17" s="20">
        <v>41936000</v>
      </c>
      <c r="J17" s="20">
        <v>41936000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41936000</v>
      </c>
      <c r="X17" s="20">
        <v>11458033</v>
      </c>
      <c r="Y17" s="20">
        <v>30477967</v>
      </c>
      <c r="Z17" s="21">
        <v>266</v>
      </c>
      <c r="AA17" s="22">
        <v>45832130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323100959</v>
      </c>
      <c r="D19" s="18">
        <v>323100959</v>
      </c>
      <c r="E19" s="19">
        <v>326386796</v>
      </c>
      <c r="F19" s="20">
        <v>326386796</v>
      </c>
      <c r="G19" s="20">
        <v>345483225</v>
      </c>
      <c r="H19" s="20">
        <v>333541309</v>
      </c>
      <c r="I19" s="20">
        <v>339551352</v>
      </c>
      <c r="J19" s="20">
        <v>339551352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339551352</v>
      </c>
      <c r="X19" s="20">
        <v>81596699</v>
      </c>
      <c r="Y19" s="20">
        <v>257954653</v>
      </c>
      <c r="Z19" s="21">
        <v>316.13</v>
      </c>
      <c r="AA19" s="22">
        <v>326386796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179186</v>
      </c>
      <c r="D22" s="18">
        <v>179186</v>
      </c>
      <c r="E22" s="19">
        <v>164500</v>
      </c>
      <c r="F22" s="20">
        <v>164500</v>
      </c>
      <c r="G22" s="20">
        <v>179186</v>
      </c>
      <c r="H22" s="20">
        <v>154967</v>
      </c>
      <c r="I22" s="20">
        <v>143404</v>
      </c>
      <c r="J22" s="20">
        <v>143404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143404</v>
      </c>
      <c r="X22" s="20">
        <v>41125</v>
      </c>
      <c r="Y22" s="20">
        <v>102279</v>
      </c>
      <c r="Z22" s="21">
        <v>248.7</v>
      </c>
      <c r="AA22" s="22">
        <v>164500</v>
      </c>
    </row>
    <row r="23" spans="1:27" ht="13.5">
      <c r="A23" s="23" t="s">
        <v>49</v>
      </c>
      <c r="B23" s="17"/>
      <c r="C23" s="18">
        <v>1024835</v>
      </c>
      <c r="D23" s="18">
        <v>1024835</v>
      </c>
      <c r="E23" s="19">
        <v>261973</v>
      </c>
      <c r="F23" s="20">
        <v>261973</v>
      </c>
      <c r="G23" s="24">
        <v>164500</v>
      </c>
      <c r="H23" s="24">
        <v>164500</v>
      </c>
      <c r="I23" s="24">
        <v>164500</v>
      </c>
      <c r="J23" s="20">
        <v>164500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164500</v>
      </c>
      <c r="X23" s="20">
        <v>65493</v>
      </c>
      <c r="Y23" s="24">
        <v>99007</v>
      </c>
      <c r="Z23" s="25">
        <v>151.17</v>
      </c>
      <c r="AA23" s="26">
        <v>261973</v>
      </c>
    </row>
    <row r="24" spans="1:27" ht="13.5">
      <c r="A24" s="27" t="s">
        <v>50</v>
      </c>
      <c r="B24" s="35"/>
      <c r="C24" s="29">
        <f aca="true" t="shared" si="1" ref="C24:Y24">SUM(C15:C23)</f>
        <v>368752980</v>
      </c>
      <c r="D24" s="29">
        <f>SUM(D15:D23)</f>
        <v>368752980</v>
      </c>
      <c r="E24" s="36">
        <f t="shared" si="1"/>
        <v>372645399</v>
      </c>
      <c r="F24" s="37">
        <f t="shared" si="1"/>
        <v>372645399</v>
      </c>
      <c r="G24" s="37">
        <f t="shared" si="1"/>
        <v>390274911</v>
      </c>
      <c r="H24" s="37">
        <f t="shared" si="1"/>
        <v>375796776</v>
      </c>
      <c r="I24" s="37">
        <f t="shared" si="1"/>
        <v>381795256</v>
      </c>
      <c r="J24" s="37">
        <f t="shared" si="1"/>
        <v>381795256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381795256</v>
      </c>
      <c r="X24" s="37">
        <f t="shared" si="1"/>
        <v>93161350</v>
      </c>
      <c r="Y24" s="37">
        <f t="shared" si="1"/>
        <v>288633906</v>
      </c>
      <c r="Z24" s="38">
        <f>+IF(X24&lt;&gt;0,+(Y24/X24)*100,0)</f>
        <v>309.8215150381569</v>
      </c>
      <c r="AA24" s="39">
        <f>SUM(AA15:AA23)</f>
        <v>372645399</v>
      </c>
    </row>
    <row r="25" spans="1:27" ht="13.5">
      <c r="A25" s="27" t="s">
        <v>51</v>
      </c>
      <c r="B25" s="28"/>
      <c r="C25" s="29">
        <f aca="true" t="shared" si="2" ref="C25:Y25">+C12+C24</f>
        <v>418643952</v>
      </c>
      <c r="D25" s="29">
        <f>+D12+D24</f>
        <v>418643952</v>
      </c>
      <c r="E25" s="30">
        <f t="shared" si="2"/>
        <v>455871672</v>
      </c>
      <c r="F25" s="31">
        <f t="shared" si="2"/>
        <v>455871672</v>
      </c>
      <c r="G25" s="31">
        <f t="shared" si="2"/>
        <v>485984894</v>
      </c>
      <c r="H25" s="31">
        <f t="shared" si="2"/>
        <v>461900444</v>
      </c>
      <c r="I25" s="31">
        <f t="shared" si="2"/>
        <v>441918789</v>
      </c>
      <c r="J25" s="31">
        <f t="shared" si="2"/>
        <v>441918789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441918789</v>
      </c>
      <c r="X25" s="31">
        <f t="shared" si="2"/>
        <v>113967919</v>
      </c>
      <c r="Y25" s="31">
        <f t="shared" si="2"/>
        <v>327950870</v>
      </c>
      <c r="Z25" s="32">
        <f>+IF(X25&lt;&gt;0,+(Y25/X25)*100,0)</f>
        <v>287.7571801587427</v>
      </c>
      <c r="AA25" s="33">
        <f>+AA12+AA24</f>
        <v>455871672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49128</v>
      </c>
      <c r="D30" s="18">
        <v>49128</v>
      </c>
      <c r="E30" s="19">
        <v>100000</v>
      </c>
      <c r="F30" s="20">
        <v>100000</v>
      </c>
      <c r="G30" s="20">
        <v>49127</v>
      </c>
      <c r="H30" s="20">
        <v>49128</v>
      </c>
      <c r="I30" s="20">
        <v>49128</v>
      </c>
      <c r="J30" s="20">
        <v>49128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49128</v>
      </c>
      <c r="X30" s="20">
        <v>25000</v>
      </c>
      <c r="Y30" s="20">
        <v>24128</v>
      </c>
      <c r="Z30" s="21">
        <v>96.51</v>
      </c>
      <c r="AA30" s="22">
        <v>100000</v>
      </c>
    </row>
    <row r="31" spans="1:27" ht="13.5">
      <c r="A31" s="23" t="s">
        <v>56</v>
      </c>
      <c r="B31" s="17"/>
      <c r="C31" s="18">
        <v>835591</v>
      </c>
      <c r="D31" s="18">
        <v>835591</v>
      </c>
      <c r="E31" s="19"/>
      <c r="F31" s="20"/>
      <c r="G31" s="20">
        <v>4825700</v>
      </c>
      <c r="H31" s="20">
        <v>3044383</v>
      </c>
      <c r="I31" s="20">
        <v>276920</v>
      </c>
      <c r="J31" s="20">
        <v>276920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276920</v>
      </c>
      <c r="X31" s="20"/>
      <c r="Y31" s="20">
        <v>276920</v>
      </c>
      <c r="Z31" s="21"/>
      <c r="AA31" s="22"/>
    </row>
    <row r="32" spans="1:27" ht="13.5">
      <c r="A32" s="23" t="s">
        <v>57</v>
      </c>
      <c r="B32" s="17"/>
      <c r="C32" s="18">
        <v>24510812</v>
      </c>
      <c r="D32" s="18">
        <v>24510812</v>
      </c>
      <c r="E32" s="19">
        <v>7500000</v>
      </c>
      <c r="F32" s="20">
        <v>7500000</v>
      </c>
      <c r="G32" s="20">
        <v>4048928</v>
      </c>
      <c r="H32" s="20">
        <v>13178452</v>
      </c>
      <c r="I32" s="20">
        <v>7241015</v>
      </c>
      <c r="J32" s="20">
        <v>7241015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7241015</v>
      </c>
      <c r="X32" s="20">
        <v>1875000</v>
      </c>
      <c r="Y32" s="20">
        <v>5366015</v>
      </c>
      <c r="Z32" s="21">
        <v>286.19</v>
      </c>
      <c r="AA32" s="22">
        <v>7500000</v>
      </c>
    </row>
    <row r="33" spans="1:27" ht="13.5">
      <c r="A33" s="23" t="s">
        <v>58</v>
      </c>
      <c r="B33" s="17"/>
      <c r="C33" s="18">
        <v>64261</v>
      </c>
      <c r="D33" s="18">
        <v>64261</v>
      </c>
      <c r="E33" s="19">
        <v>9124464</v>
      </c>
      <c r="F33" s="20">
        <v>9124464</v>
      </c>
      <c r="G33" s="20">
        <v>2910079</v>
      </c>
      <c r="H33" s="20">
        <v>12077300</v>
      </c>
      <c r="I33" s="20">
        <v>10109642</v>
      </c>
      <c r="J33" s="20">
        <v>10109642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10109642</v>
      </c>
      <c r="X33" s="20">
        <v>2281116</v>
      </c>
      <c r="Y33" s="20">
        <v>7828526</v>
      </c>
      <c r="Z33" s="21">
        <v>343.19</v>
      </c>
      <c r="AA33" s="22">
        <v>9124464</v>
      </c>
    </row>
    <row r="34" spans="1:27" ht="13.5">
      <c r="A34" s="27" t="s">
        <v>59</v>
      </c>
      <c r="B34" s="28"/>
      <c r="C34" s="29">
        <f aca="true" t="shared" si="3" ref="C34:Y34">SUM(C29:C33)</f>
        <v>25459792</v>
      </c>
      <c r="D34" s="29">
        <f>SUM(D29:D33)</f>
        <v>25459792</v>
      </c>
      <c r="E34" s="30">
        <f t="shared" si="3"/>
        <v>16724464</v>
      </c>
      <c r="F34" s="31">
        <f t="shared" si="3"/>
        <v>16724464</v>
      </c>
      <c r="G34" s="31">
        <f t="shared" si="3"/>
        <v>11833834</v>
      </c>
      <c r="H34" s="31">
        <f t="shared" si="3"/>
        <v>28349263</v>
      </c>
      <c r="I34" s="31">
        <f t="shared" si="3"/>
        <v>17676705</v>
      </c>
      <c r="J34" s="31">
        <f t="shared" si="3"/>
        <v>17676705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17676705</v>
      </c>
      <c r="X34" s="31">
        <f t="shared" si="3"/>
        <v>4181116</v>
      </c>
      <c r="Y34" s="31">
        <f t="shared" si="3"/>
        <v>13495589</v>
      </c>
      <c r="Z34" s="32">
        <f>+IF(X34&lt;&gt;0,+(Y34/X34)*100,0)</f>
        <v>322.77480462154125</v>
      </c>
      <c r="AA34" s="33">
        <f>SUM(AA29:AA33)</f>
        <v>16724464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>
        <v>-16553</v>
      </c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25432371</v>
      </c>
      <c r="D38" s="18">
        <v>25432371</v>
      </c>
      <c r="E38" s="19">
        <v>11900879</v>
      </c>
      <c r="F38" s="20">
        <v>11900879</v>
      </c>
      <c r="G38" s="20">
        <v>18796384</v>
      </c>
      <c r="H38" s="20">
        <v>25463525</v>
      </c>
      <c r="I38" s="20">
        <v>25433208</v>
      </c>
      <c r="J38" s="20">
        <v>25433208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25433208</v>
      </c>
      <c r="X38" s="20">
        <v>2975220</v>
      </c>
      <c r="Y38" s="20">
        <v>22457988</v>
      </c>
      <c r="Z38" s="21">
        <v>754.83</v>
      </c>
      <c r="AA38" s="22">
        <v>11900879</v>
      </c>
    </row>
    <row r="39" spans="1:27" ht="13.5">
      <c r="A39" s="27" t="s">
        <v>61</v>
      </c>
      <c r="B39" s="35"/>
      <c r="C39" s="29">
        <f aca="true" t="shared" si="4" ref="C39:Y39">SUM(C37:C38)</f>
        <v>25432371</v>
      </c>
      <c r="D39" s="29">
        <f>SUM(D37:D38)</f>
        <v>25432371</v>
      </c>
      <c r="E39" s="36">
        <f t="shared" si="4"/>
        <v>11900879</v>
      </c>
      <c r="F39" s="37">
        <f t="shared" si="4"/>
        <v>11900879</v>
      </c>
      <c r="G39" s="37">
        <f t="shared" si="4"/>
        <v>18779831</v>
      </c>
      <c r="H39" s="37">
        <f t="shared" si="4"/>
        <v>25463525</v>
      </c>
      <c r="I39" s="37">
        <f t="shared" si="4"/>
        <v>25433208</v>
      </c>
      <c r="J39" s="37">
        <f t="shared" si="4"/>
        <v>25433208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25433208</v>
      </c>
      <c r="X39" s="37">
        <f t="shared" si="4"/>
        <v>2975220</v>
      </c>
      <c r="Y39" s="37">
        <f t="shared" si="4"/>
        <v>22457988</v>
      </c>
      <c r="Z39" s="38">
        <f>+IF(X39&lt;&gt;0,+(Y39/X39)*100,0)</f>
        <v>754.8345332446004</v>
      </c>
      <c r="AA39" s="39">
        <f>SUM(AA37:AA38)</f>
        <v>11900879</v>
      </c>
    </row>
    <row r="40" spans="1:27" ht="13.5">
      <c r="A40" s="27" t="s">
        <v>62</v>
      </c>
      <c r="B40" s="28"/>
      <c r="C40" s="29">
        <f aca="true" t="shared" si="5" ref="C40:Y40">+C34+C39</f>
        <v>50892163</v>
      </c>
      <c r="D40" s="29">
        <f>+D34+D39</f>
        <v>50892163</v>
      </c>
      <c r="E40" s="30">
        <f t="shared" si="5"/>
        <v>28625343</v>
      </c>
      <c r="F40" s="31">
        <f t="shared" si="5"/>
        <v>28625343</v>
      </c>
      <c r="G40" s="31">
        <f t="shared" si="5"/>
        <v>30613665</v>
      </c>
      <c r="H40" s="31">
        <f t="shared" si="5"/>
        <v>53812788</v>
      </c>
      <c r="I40" s="31">
        <f t="shared" si="5"/>
        <v>43109913</v>
      </c>
      <c r="J40" s="31">
        <f t="shared" si="5"/>
        <v>43109913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43109913</v>
      </c>
      <c r="X40" s="31">
        <f t="shared" si="5"/>
        <v>7156336</v>
      </c>
      <c r="Y40" s="31">
        <f t="shared" si="5"/>
        <v>35953577</v>
      </c>
      <c r="Z40" s="32">
        <f>+IF(X40&lt;&gt;0,+(Y40/X40)*100,0)</f>
        <v>502.40202528221147</v>
      </c>
      <c r="AA40" s="33">
        <f>+AA34+AA39</f>
        <v>28625343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367751789</v>
      </c>
      <c r="D42" s="43">
        <f>+D25-D40</f>
        <v>367751789</v>
      </c>
      <c r="E42" s="44">
        <f t="shared" si="6"/>
        <v>427246329</v>
      </c>
      <c r="F42" s="45">
        <f t="shared" si="6"/>
        <v>427246329</v>
      </c>
      <c r="G42" s="45">
        <f t="shared" si="6"/>
        <v>455371229</v>
      </c>
      <c r="H42" s="45">
        <f t="shared" si="6"/>
        <v>408087656</v>
      </c>
      <c r="I42" s="45">
        <f t="shared" si="6"/>
        <v>398808876</v>
      </c>
      <c r="J42" s="45">
        <f t="shared" si="6"/>
        <v>398808876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398808876</v>
      </c>
      <c r="X42" s="45">
        <f t="shared" si="6"/>
        <v>106811583</v>
      </c>
      <c r="Y42" s="45">
        <f t="shared" si="6"/>
        <v>291997293</v>
      </c>
      <c r="Z42" s="46">
        <f>+IF(X42&lt;&gt;0,+(Y42/X42)*100,0)</f>
        <v>273.3760560406637</v>
      </c>
      <c r="AA42" s="47">
        <f>+AA25-AA40</f>
        <v>427246329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367751789</v>
      </c>
      <c r="D45" s="18">
        <v>367751789</v>
      </c>
      <c r="E45" s="19"/>
      <c r="F45" s="20"/>
      <c r="G45" s="20">
        <v>455371229</v>
      </c>
      <c r="H45" s="20">
        <v>408087656</v>
      </c>
      <c r="I45" s="20">
        <v>398808876</v>
      </c>
      <c r="J45" s="20">
        <v>398808876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398808876</v>
      </c>
      <c r="X45" s="20"/>
      <c r="Y45" s="20">
        <v>398808876</v>
      </c>
      <c r="Z45" s="48"/>
      <c r="AA45" s="22"/>
    </row>
    <row r="46" spans="1:27" ht="13.5">
      <c r="A46" s="23" t="s">
        <v>67</v>
      </c>
      <c r="B46" s="17"/>
      <c r="C46" s="18"/>
      <c r="D46" s="18"/>
      <c r="E46" s="19">
        <v>427246329</v>
      </c>
      <c r="F46" s="20">
        <v>427246329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106811582</v>
      </c>
      <c r="Y46" s="20">
        <v>-106811582</v>
      </c>
      <c r="Z46" s="48">
        <v>-100</v>
      </c>
      <c r="AA46" s="22">
        <v>427246329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367751789</v>
      </c>
      <c r="D48" s="51">
        <f>SUM(D45:D47)</f>
        <v>367751789</v>
      </c>
      <c r="E48" s="52">
        <f t="shared" si="7"/>
        <v>427246329</v>
      </c>
      <c r="F48" s="53">
        <f t="shared" si="7"/>
        <v>427246329</v>
      </c>
      <c r="G48" s="53">
        <f t="shared" si="7"/>
        <v>455371229</v>
      </c>
      <c r="H48" s="53">
        <f t="shared" si="7"/>
        <v>408087656</v>
      </c>
      <c r="I48" s="53">
        <f t="shared" si="7"/>
        <v>398808876</v>
      </c>
      <c r="J48" s="53">
        <f t="shared" si="7"/>
        <v>398808876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398808876</v>
      </c>
      <c r="X48" s="53">
        <f t="shared" si="7"/>
        <v>106811582</v>
      </c>
      <c r="Y48" s="53">
        <f t="shared" si="7"/>
        <v>291997294</v>
      </c>
      <c r="Z48" s="54">
        <f>+IF(X48&lt;&gt;0,+(Y48/X48)*100,0)</f>
        <v>273.3760595363151</v>
      </c>
      <c r="AA48" s="55">
        <f>SUM(AA45:AA47)</f>
        <v>427246329</v>
      </c>
    </row>
    <row r="49" spans="1:27" ht="13.5">
      <c r="A49" s="56" t="s">
        <v>124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125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126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105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127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10558957</v>
      </c>
      <c r="F6" s="20">
        <v>10558957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2639739</v>
      </c>
      <c r="Y6" s="20">
        <v>-2639739</v>
      </c>
      <c r="Z6" s="21">
        <v>-100</v>
      </c>
      <c r="AA6" s="22">
        <v>10558957</v>
      </c>
    </row>
    <row r="7" spans="1:27" ht="13.5">
      <c r="A7" s="23" t="s">
        <v>34</v>
      </c>
      <c r="B7" s="17"/>
      <c r="C7" s="18"/>
      <c r="D7" s="18"/>
      <c r="E7" s="19">
        <v>3718856</v>
      </c>
      <c r="F7" s="20">
        <v>3718856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929714</v>
      </c>
      <c r="Y7" s="20">
        <v>-929714</v>
      </c>
      <c r="Z7" s="21">
        <v>-100</v>
      </c>
      <c r="AA7" s="22">
        <v>3718856</v>
      </c>
    </row>
    <row r="8" spans="1:27" ht="13.5">
      <c r="A8" s="23" t="s">
        <v>35</v>
      </c>
      <c r="B8" s="17"/>
      <c r="C8" s="18"/>
      <c r="D8" s="18"/>
      <c r="E8" s="19">
        <v>19660420</v>
      </c>
      <c r="F8" s="20">
        <v>19660420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4915105</v>
      </c>
      <c r="Y8" s="20">
        <v>-4915105</v>
      </c>
      <c r="Z8" s="21">
        <v>-100</v>
      </c>
      <c r="AA8" s="22">
        <v>19660420</v>
      </c>
    </row>
    <row r="9" spans="1:27" ht="13.5">
      <c r="A9" s="23" t="s">
        <v>36</v>
      </c>
      <c r="B9" s="17"/>
      <c r="C9" s="18"/>
      <c r="D9" s="18"/>
      <c r="E9" s="19">
        <v>903000</v>
      </c>
      <c r="F9" s="20">
        <v>903000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225750</v>
      </c>
      <c r="Y9" s="20">
        <v>-225750</v>
      </c>
      <c r="Z9" s="21">
        <v>-100</v>
      </c>
      <c r="AA9" s="22">
        <v>903000</v>
      </c>
    </row>
    <row r="10" spans="1:27" ht="13.5">
      <c r="A10" s="23" t="s">
        <v>37</v>
      </c>
      <c r="B10" s="17"/>
      <c r="C10" s="18"/>
      <c r="D10" s="18"/>
      <c r="E10" s="19">
        <v>1198374</v>
      </c>
      <c r="F10" s="20">
        <v>1198374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299594</v>
      </c>
      <c r="Y10" s="24">
        <v>-299594</v>
      </c>
      <c r="Z10" s="25">
        <v>-100</v>
      </c>
      <c r="AA10" s="26">
        <v>1198374</v>
      </c>
    </row>
    <row r="11" spans="1:27" ht="13.5">
      <c r="A11" s="23" t="s">
        <v>38</v>
      </c>
      <c r="B11" s="17"/>
      <c r="C11" s="18"/>
      <c r="D11" s="18"/>
      <c r="E11" s="19">
        <v>6880</v>
      </c>
      <c r="F11" s="20">
        <v>6880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1720</v>
      </c>
      <c r="Y11" s="20">
        <v>-1720</v>
      </c>
      <c r="Z11" s="21">
        <v>-100</v>
      </c>
      <c r="AA11" s="22">
        <v>6880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36046487</v>
      </c>
      <c r="F12" s="31">
        <f t="shared" si="0"/>
        <v>36046487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9011622</v>
      </c>
      <c r="Y12" s="31">
        <f t="shared" si="0"/>
        <v>-9011622</v>
      </c>
      <c r="Z12" s="32">
        <f>+IF(X12&lt;&gt;0,+(Y12/X12)*100,0)</f>
        <v>-100</v>
      </c>
      <c r="AA12" s="33">
        <f>SUM(AA6:AA11)</f>
        <v>36046487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>
        <v>20444760</v>
      </c>
      <c r="F17" s="20">
        <v>20444760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5111190</v>
      </c>
      <c r="Y17" s="20">
        <v>-5111190</v>
      </c>
      <c r="Z17" s="21">
        <v>-100</v>
      </c>
      <c r="AA17" s="22">
        <v>20444760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296167820</v>
      </c>
      <c r="F19" s="20">
        <v>296167820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74041955</v>
      </c>
      <c r="Y19" s="20">
        <v>-74041955</v>
      </c>
      <c r="Z19" s="21">
        <v>-100</v>
      </c>
      <c r="AA19" s="22">
        <v>296167820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623000</v>
      </c>
      <c r="F22" s="20">
        <v>623000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155750</v>
      </c>
      <c r="Y22" s="20">
        <v>-155750</v>
      </c>
      <c r="Z22" s="21">
        <v>-100</v>
      </c>
      <c r="AA22" s="22">
        <v>623000</v>
      </c>
    </row>
    <row r="23" spans="1:27" ht="13.5">
      <c r="A23" s="23" t="s">
        <v>49</v>
      </c>
      <c r="B23" s="17"/>
      <c r="C23" s="18"/>
      <c r="D23" s="18"/>
      <c r="E23" s="19">
        <v>2300000</v>
      </c>
      <c r="F23" s="20">
        <v>2300000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575000</v>
      </c>
      <c r="Y23" s="24">
        <v>-575000</v>
      </c>
      <c r="Z23" s="25">
        <v>-100</v>
      </c>
      <c r="AA23" s="26">
        <v>2300000</v>
      </c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319535580</v>
      </c>
      <c r="F24" s="37">
        <f t="shared" si="1"/>
        <v>319535580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79883895</v>
      </c>
      <c r="Y24" s="37">
        <f t="shared" si="1"/>
        <v>-79883895</v>
      </c>
      <c r="Z24" s="38">
        <f>+IF(X24&lt;&gt;0,+(Y24/X24)*100,0)</f>
        <v>-100</v>
      </c>
      <c r="AA24" s="39">
        <f>SUM(AA15:AA23)</f>
        <v>319535580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355582067</v>
      </c>
      <c r="F25" s="31">
        <f t="shared" si="2"/>
        <v>355582067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88895517</v>
      </c>
      <c r="Y25" s="31">
        <f t="shared" si="2"/>
        <v>-88895517</v>
      </c>
      <c r="Z25" s="32">
        <f>+IF(X25&lt;&gt;0,+(Y25/X25)*100,0)</f>
        <v>-100</v>
      </c>
      <c r="AA25" s="33">
        <f>+AA12+AA24</f>
        <v>355582067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/>
      <c r="D32" s="18"/>
      <c r="E32" s="19">
        <v>11860000</v>
      </c>
      <c r="F32" s="20">
        <v>11860000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2965000</v>
      </c>
      <c r="Y32" s="20">
        <v>-2965000</v>
      </c>
      <c r="Z32" s="21">
        <v>-100</v>
      </c>
      <c r="AA32" s="22">
        <v>11860000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11860000</v>
      </c>
      <c r="F34" s="31">
        <f t="shared" si="3"/>
        <v>11860000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2965000</v>
      </c>
      <c r="Y34" s="31">
        <f t="shared" si="3"/>
        <v>-2965000</v>
      </c>
      <c r="Z34" s="32">
        <f>+IF(X34&lt;&gt;0,+(Y34/X34)*100,0)</f>
        <v>-100</v>
      </c>
      <c r="AA34" s="33">
        <f>SUM(AA29:AA33)</f>
        <v>11860000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/>
      <c r="D38" s="18"/>
      <c r="E38" s="19">
        <v>5500000</v>
      </c>
      <c r="F38" s="20">
        <v>5500000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1375000</v>
      </c>
      <c r="Y38" s="20">
        <v>-1375000</v>
      </c>
      <c r="Z38" s="21">
        <v>-100</v>
      </c>
      <c r="AA38" s="22">
        <v>5500000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5500000</v>
      </c>
      <c r="F39" s="37">
        <f t="shared" si="4"/>
        <v>5500000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1375000</v>
      </c>
      <c r="Y39" s="37">
        <f t="shared" si="4"/>
        <v>-1375000</v>
      </c>
      <c r="Z39" s="38">
        <f>+IF(X39&lt;&gt;0,+(Y39/X39)*100,0)</f>
        <v>-100</v>
      </c>
      <c r="AA39" s="39">
        <f>SUM(AA37:AA38)</f>
        <v>5500000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17360000</v>
      </c>
      <c r="F40" s="31">
        <f t="shared" si="5"/>
        <v>17360000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4340000</v>
      </c>
      <c r="Y40" s="31">
        <f t="shared" si="5"/>
        <v>-4340000</v>
      </c>
      <c r="Z40" s="32">
        <f>+IF(X40&lt;&gt;0,+(Y40/X40)*100,0)</f>
        <v>-100</v>
      </c>
      <c r="AA40" s="33">
        <f>+AA34+AA39</f>
        <v>17360000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338222067</v>
      </c>
      <c r="F42" s="45">
        <f t="shared" si="6"/>
        <v>338222067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84555517</v>
      </c>
      <c r="Y42" s="45">
        <f t="shared" si="6"/>
        <v>-84555517</v>
      </c>
      <c r="Z42" s="46">
        <f>+IF(X42&lt;&gt;0,+(Y42/X42)*100,0)</f>
        <v>-100</v>
      </c>
      <c r="AA42" s="47">
        <f>+AA25-AA40</f>
        <v>338222067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338222067</v>
      </c>
      <c r="F45" s="20">
        <v>338222067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84555517</v>
      </c>
      <c r="Y45" s="20">
        <v>-84555517</v>
      </c>
      <c r="Z45" s="48">
        <v>-100</v>
      </c>
      <c r="AA45" s="22">
        <v>338222067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338222067</v>
      </c>
      <c r="F48" s="53">
        <f t="shared" si="7"/>
        <v>338222067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84555517</v>
      </c>
      <c r="Y48" s="53">
        <f t="shared" si="7"/>
        <v>-84555517</v>
      </c>
      <c r="Z48" s="54">
        <f>+IF(X48&lt;&gt;0,+(Y48/X48)*100,0)</f>
        <v>-100</v>
      </c>
      <c r="AA48" s="55">
        <f>SUM(AA45:AA47)</f>
        <v>338222067</v>
      </c>
    </row>
    <row r="49" spans="1:27" ht="13.5">
      <c r="A49" s="56" t="s">
        <v>124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125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126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106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127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32523410</v>
      </c>
      <c r="D6" s="18">
        <v>32523410</v>
      </c>
      <c r="E6" s="19">
        <v>-81476000</v>
      </c>
      <c r="F6" s="20">
        <v>-81476000</v>
      </c>
      <c r="G6" s="20">
        <v>169684992</v>
      </c>
      <c r="H6" s="20">
        <v>110125625</v>
      </c>
      <c r="I6" s="20">
        <v>77274613</v>
      </c>
      <c r="J6" s="20">
        <v>77274613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77274613</v>
      </c>
      <c r="X6" s="20">
        <v>-20369000</v>
      </c>
      <c r="Y6" s="20">
        <v>97643613</v>
      </c>
      <c r="Z6" s="21">
        <v>-479.37</v>
      </c>
      <c r="AA6" s="22">
        <v>-81476000</v>
      </c>
    </row>
    <row r="7" spans="1:27" ht="13.5">
      <c r="A7" s="23" t="s">
        <v>34</v>
      </c>
      <c r="B7" s="17"/>
      <c r="C7" s="18"/>
      <c r="D7" s="18"/>
      <c r="E7" s="19">
        <v>2000000</v>
      </c>
      <c r="F7" s="20">
        <v>2000000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500000</v>
      </c>
      <c r="Y7" s="20">
        <v>-500000</v>
      </c>
      <c r="Z7" s="21">
        <v>-100</v>
      </c>
      <c r="AA7" s="22">
        <v>2000000</v>
      </c>
    </row>
    <row r="8" spans="1:27" ht="13.5">
      <c r="A8" s="23" t="s">
        <v>35</v>
      </c>
      <c r="B8" s="17"/>
      <c r="C8" s="18">
        <v>66648220</v>
      </c>
      <c r="D8" s="18">
        <v>66648220</v>
      </c>
      <c r="E8" s="19">
        <v>8205460</v>
      </c>
      <c r="F8" s="20">
        <v>8205460</v>
      </c>
      <c r="G8" s="20">
        <v>26980217</v>
      </c>
      <c r="H8" s="20">
        <v>47506463</v>
      </c>
      <c r="I8" s="20">
        <v>69171626</v>
      </c>
      <c r="J8" s="20">
        <v>69171626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69171626</v>
      </c>
      <c r="X8" s="20">
        <v>2051365</v>
      </c>
      <c r="Y8" s="20">
        <v>67120261</v>
      </c>
      <c r="Z8" s="21">
        <v>3271.98</v>
      </c>
      <c r="AA8" s="22">
        <v>8205460</v>
      </c>
    </row>
    <row r="9" spans="1:27" ht="13.5">
      <c r="A9" s="23" t="s">
        <v>36</v>
      </c>
      <c r="B9" s="17"/>
      <c r="C9" s="18">
        <v>3757395</v>
      </c>
      <c r="D9" s="18">
        <v>3757395</v>
      </c>
      <c r="E9" s="19">
        <v>36667825</v>
      </c>
      <c r="F9" s="20">
        <v>36667825</v>
      </c>
      <c r="G9" s="20">
        <v>35405879</v>
      </c>
      <c r="H9" s="20">
        <v>71794332</v>
      </c>
      <c r="I9" s="20">
        <v>47421178</v>
      </c>
      <c r="J9" s="20">
        <v>47421178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47421178</v>
      </c>
      <c r="X9" s="20">
        <v>9166956</v>
      </c>
      <c r="Y9" s="20">
        <v>38254222</v>
      </c>
      <c r="Z9" s="21">
        <v>417.31</v>
      </c>
      <c r="AA9" s="22">
        <v>36667825</v>
      </c>
    </row>
    <row r="10" spans="1:27" ht="13.5">
      <c r="A10" s="23" t="s">
        <v>37</v>
      </c>
      <c r="B10" s="17"/>
      <c r="C10" s="18">
        <v>47080711</v>
      </c>
      <c r="D10" s="18">
        <v>47080711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124637776</v>
      </c>
      <c r="D11" s="18">
        <v>124637776</v>
      </c>
      <c r="E11" s="19">
        <v>60000</v>
      </c>
      <c r="F11" s="20">
        <v>60000</v>
      </c>
      <c r="G11" s="20">
        <v>86736472</v>
      </c>
      <c r="H11" s="20">
        <v>124637776</v>
      </c>
      <c r="I11" s="20">
        <v>124637776</v>
      </c>
      <c r="J11" s="20">
        <v>124637776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124637776</v>
      </c>
      <c r="X11" s="20">
        <v>15000</v>
      </c>
      <c r="Y11" s="20">
        <v>124622776</v>
      </c>
      <c r="Z11" s="21">
        <v>830818.51</v>
      </c>
      <c r="AA11" s="22">
        <v>60000</v>
      </c>
    </row>
    <row r="12" spans="1:27" ht="13.5">
      <c r="A12" s="27" t="s">
        <v>39</v>
      </c>
      <c r="B12" s="28"/>
      <c r="C12" s="29">
        <f aca="true" t="shared" si="0" ref="C12:Y12">SUM(C6:C11)</f>
        <v>274647512</v>
      </c>
      <c r="D12" s="29">
        <f>SUM(D6:D11)</f>
        <v>274647512</v>
      </c>
      <c r="E12" s="30">
        <f t="shared" si="0"/>
        <v>-34542715</v>
      </c>
      <c r="F12" s="31">
        <f t="shared" si="0"/>
        <v>-34542715</v>
      </c>
      <c r="G12" s="31">
        <f t="shared" si="0"/>
        <v>318807560</v>
      </c>
      <c r="H12" s="31">
        <f t="shared" si="0"/>
        <v>354064196</v>
      </c>
      <c r="I12" s="31">
        <f t="shared" si="0"/>
        <v>318505193</v>
      </c>
      <c r="J12" s="31">
        <f t="shared" si="0"/>
        <v>318505193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318505193</v>
      </c>
      <c r="X12" s="31">
        <f t="shared" si="0"/>
        <v>-8635679</v>
      </c>
      <c r="Y12" s="31">
        <f t="shared" si="0"/>
        <v>327140872</v>
      </c>
      <c r="Z12" s="32">
        <f>+IF(X12&lt;&gt;0,+(Y12/X12)*100,0)</f>
        <v>-3788.2472472633594</v>
      </c>
      <c r="AA12" s="33">
        <f>SUM(AA6:AA11)</f>
        <v>-34542715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1663910843</v>
      </c>
      <c r="D19" s="18">
        <v>1663910843</v>
      </c>
      <c r="E19" s="19">
        <v>1641571319</v>
      </c>
      <c r="F19" s="20">
        <v>1641571319</v>
      </c>
      <c r="G19" s="20">
        <v>1780789209</v>
      </c>
      <c r="H19" s="20">
        <v>1706526495</v>
      </c>
      <c r="I19" s="20">
        <v>1715193865</v>
      </c>
      <c r="J19" s="20">
        <v>1715193865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1715193865</v>
      </c>
      <c r="X19" s="20">
        <v>410392830</v>
      </c>
      <c r="Y19" s="20">
        <v>1304801035</v>
      </c>
      <c r="Z19" s="21">
        <v>317.94</v>
      </c>
      <c r="AA19" s="22">
        <v>1641571319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365307</v>
      </c>
      <c r="D22" s="18">
        <v>365307</v>
      </c>
      <c r="E22" s="19">
        <v>184205</v>
      </c>
      <c r="F22" s="20">
        <v>184205</v>
      </c>
      <c r="G22" s="20">
        <v>511562</v>
      </c>
      <c r="H22" s="20">
        <v>365307</v>
      </c>
      <c r="I22" s="20">
        <v>365307</v>
      </c>
      <c r="J22" s="20">
        <v>365307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365307</v>
      </c>
      <c r="X22" s="20">
        <v>46051</v>
      </c>
      <c r="Y22" s="20">
        <v>319256</v>
      </c>
      <c r="Z22" s="21">
        <v>693.27</v>
      </c>
      <c r="AA22" s="22">
        <v>184205</v>
      </c>
    </row>
    <row r="23" spans="1:27" ht="13.5">
      <c r="A23" s="23" t="s">
        <v>49</v>
      </c>
      <c r="B23" s="17"/>
      <c r="C23" s="18">
        <v>586000</v>
      </c>
      <c r="D23" s="18">
        <v>586000</v>
      </c>
      <c r="E23" s="19"/>
      <c r="F23" s="20"/>
      <c r="G23" s="24">
        <v>2448076</v>
      </c>
      <c r="H23" s="24">
        <v>2925314</v>
      </c>
      <c r="I23" s="24">
        <v>2925314</v>
      </c>
      <c r="J23" s="20">
        <v>2925314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2925314</v>
      </c>
      <c r="X23" s="20"/>
      <c r="Y23" s="24">
        <v>2925314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1664862150</v>
      </c>
      <c r="D24" s="29">
        <f>SUM(D15:D23)</f>
        <v>1664862150</v>
      </c>
      <c r="E24" s="36">
        <f t="shared" si="1"/>
        <v>1641755524</v>
      </c>
      <c r="F24" s="37">
        <f t="shared" si="1"/>
        <v>1641755524</v>
      </c>
      <c r="G24" s="37">
        <f t="shared" si="1"/>
        <v>1783748847</v>
      </c>
      <c r="H24" s="37">
        <f t="shared" si="1"/>
        <v>1709817116</v>
      </c>
      <c r="I24" s="37">
        <f t="shared" si="1"/>
        <v>1718484486</v>
      </c>
      <c r="J24" s="37">
        <f t="shared" si="1"/>
        <v>1718484486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1718484486</v>
      </c>
      <c r="X24" s="37">
        <f t="shared" si="1"/>
        <v>410438881</v>
      </c>
      <c r="Y24" s="37">
        <f t="shared" si="1"/>
        <v>1308045605</v>
      </c>
      <c r="Z24" s="38">
        <f>+IF(X24&lt;&gt;0,+(Y24/X24)*100,0)</f>
        <v>318.69436974710004</v>
      </c>
      <c r="AA24" s="39">
        <f>SUM(AA15:AA23)</f>
        <v>1641755524</v>
      </c>
    </row>
    <row r="25" spans="1:27" ht="13.5">
      <c r="A25" s="27" t="s">
        <v>51</v>
      </c>
      <c r="B25" s="28"/>
      <c r="C25" s="29">
        <f aca="true" t="shared" si="2" ref="C25:Y25">+C12+C24</f>
        <v>1939509662</v>
      </c>
      <c r="D25" s="29">
        <f>+D12+D24</f>
        <v>1939509662</v>
      </c>
      <c r="E25" s="30">
        <f t="shared" si="2"/>
        <v>1607212809</v>
      </c>
      <c r="F25" s="31">
        <f t="shared" si="2"/>
        <v>1607212809</v>
      </c>
      <c r="G25" s="31">
        <f t="shared" si="2"/>
        <v>2102556407</v>
      </c>
      <c r="H25" s="31">
        <f t="shared" si="2"/>
        <v>2063881312</v>
      </c>
      <c r="I25" s="31">
        <f t="shared" si="2"/>
        <v>2036989679</v>
      </c>
      <c r="J25" s="31">
        <f t="shared" si="2"/>
        <v>2036989679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2036989679</v>
      </c>
      <c r="X25" s="31">
        <f t="shared" si="2"/>
        <v>401803202</v>
      </c>
      <c r="Y25" s="31">
        <f t="shared" si="2"/>
        <v>1635186477</v>
      </c>
      <c r="Z25" s="32">
        <f>+IF(X25&lt;&gt;0,+(Y25/X25)*100,0)</f>
        <v>406.96203237325125</v>
      </c>
      <c r="AA25" s="33">
        <f>+AA12+AA24</f>
        <v>1607212809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>
        <v>3036</v>
      </c>
      <c r="I29" s="20">
        <v>20319204</v>
      </c>
      <c r="J29" s="20">
        <v>20319204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>
        <v>20319204</v>
      </c>
      <c r="X29" s="20"/>
      <c r="Y29" s="20">
        <v>20319204</v>
      </c>
      <c r="Z29" s="21"/>
      <c r="AA29" s="22"/>
    </row>
    <row r="30" spans="1:27" ht="13.5">
      <c r="A30" s="23" t="s">
        <v>55</v>
      </c>
      <c r="B30" s="17"/>
      <c r="C30" s="18">
        <v>1062102</v>
      </c>
      <c r="D30" s="18">
        <v>1062102</v>
      </c>
      <c r="E30" s="19">
        <v>1499680</v>
      </c>
      <c r="F30" s="20">
        <v>1499680</v>
      </c>
      <c r="G30" s="20"/>
      <c r="H30" s="20">
        <v>21594685</v>
      </c>
      <c r="I30" s="20">
        <v>95982</v>
      </c>
      <c r="J30" s="20">
        <v>95982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95982</v>
      </c>
      <c r="X30" s="20">
        <v>374920</v>
      </c>
      <c r="Y30" s="20">
        <v>-278938</v>
      </c>
      <c r="Z30" s="21">
        <v>-74.4</v>
      </c>
      <c r="AA30" s="22">
        <v>1499680</v>
      </c>
    </row>
    <row r="31" spans="1:27" ht="13.5">
      <c r="A31" s="23" t="s">
        <v>56</v>
      </c>
      <c r="B31" s="17"/>
      <c r="C31" s="18">
        <v>2074608</v>
      </c>
      <c r="D31" s="18">
        <v>2074608</v>
      </c>
      <c r="E31" s="19">
        <v>21510</v>
      </c>
      <c r="F31" s="20">
        <v>21510</v>
      </c>
      <c r="G31" s="20"/>
      <c r="H31" s="20">
        <v>2086137</v>
      </c>
      <c r="I31" s="20">
        <v>2096790</v>
      </c>
      <c r="J31" s="20">
        <v>2096790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2096790</v>
      </c>
      <c r="X31" s="20">
        <v>5378</v>
      </c>
      <c r="Y31" s="20">
        <v>2091412</v>
      </c>
      <c r="Z31" s="21">
        <v>38888.29</v>
      </c>
      <c r="AA31" s="22">
        <v>21510</v>
      </c>
    </row>
    <row r="32" spans="1:27" ht="13.5">
      <c r="A32" s="23" t="s">
        <v>57</v>
      </c>
      <c r="B32" s="17"/>
      <c r="C32" s="18">
        <v>275507639</v>
      </c>
      <c r="D32" s="18">
        <v>275507639</v>
      </c>
      <c r="E32" s="19">
        <v>63355273</v>
      </c>
      <c r="F32" s="20">
        <v>63355273</v>
      </c>
      <c r="G32" s="20">
        <v>208989926</v>
      </c>
      <c r="H32" s="20">
        <v>253746004</v>
      </c>
      <c r="I32" s="20">
        <v>222337913</v>
      </c>
      <c r="J32" s="20">
        <v>222337913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222337913</v>
      </c>
      <c r="X32" s="20">
        <v>15838818</v>
      </c>
      <c r="Y32" s="20">
        <v>206499095</v>
      </c>
      <c r="Z32" s="21">
        <v>1303.75</v>
      </c>
      <c r="AA32" s="22">
        <v>63355273</v>
      </c>
    </row>
    <row r="33" spans="1:27" ht="13.5">
      <c r="A33" s="23" t="s">
        <v>58</v>
      </c>
      <c r="B33" s="17"/>
      <c r="C33" s="18">
        <v>5356952</v>
      </c>
      <c r="D33" s="18">
        <v>5356952</v>
      </c>
      <c r="E33" s="19"/>
      <c r="F33" s="20"/>
      <c r="G33" s="20"/>
      <c r="H33" s="20">
        <v>42847242</v>
      </c>
      <c r="I33" s="20">
        <v>42881300</v>
      </c>
      <c r="J33" s="20">
        <v>42881300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42881300</v>
      </c>
      <c r="X33" s="20"/>
      <c r="Y33" s="20">
        <v>42881300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284001301</v>
      </c>
      <c r="D34" s="29">
        <f>SUM(D29:D33)</f>
        <v>284001301</v>
      </c>
      <c r="E34" s="30">
        <f t="shared" si="3"/>
        <v>64876463</v>
      </c>
      <c r="F34" s="31">
        <f t="shared" si="3"/>
        <v>64876463</v>
      </c>
      <c r="G34" s="31">
        <f t="shared" si="3"/>
        <v>208989926</v>
      </c>
      <c r="H34" s="31">
        <f t="shared" si="3"/>
        <v>320277104</v>
      </c>
      <c r="I34" s="31">
        <f t="shared" si="3"/>
        <v>287731189</v>
      </c>
      <c r="J34" s="31">
        <f t="shared" si="3"/>
        <v>287731189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287731189</v>
      </c>
      <c r="X34" s="31">
        <f t="shared" si="3"/>
        <v>16219116</v>
      </c>
      <c r="Y34" s="31">
        <f t="shared" si="3"/>
        <v>271512073</v>
      </c>
      <c r="Z34" s="32">
        <f>+IF(X34&lt;&gt;0,+(Y34/X34)*100,0)</f>
        <v>1674.0251009981062</v>
      </c>
      <c r="AA34" s="33">
        <f>SUM(AA29:AA33)</f>
        <v>64876463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13171468</v>
      </c>
      <c r="D37" s="18">
        <v>13171468</v>
      </c>
      <c r="E37" s="19">
        <v>7751479</v>
      </c>
      <c r="F37" s="20">
        <v>7751479</v>
      </c>
      <c r="G37" s="20">
        <v>9876473</v>
      </c>
      <c r="H37" s="20">
        <v>8081716</v>
      </c>
      <c r="I37" s="20">
        <v>8081716</v>
      </c>
      <c r="J37" s="20">
        <v>8081716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8081716</v>
      </c>
      <c r="X37" s="20">
        <v>1937870</v>
      </c>
      <c r="Y37" s="20">
        <v>6143846</v>
      </c>
      <c r="Z37" s="21">
        <v>317.04</v>
      </c>
      <c r="AA37" s="22">
        <v>7751479</v>
      </c>
    </row>
    <row r="38" spans="1:27" ht="13.5">
      <c r="A38" s="23" t="s">
        <v>58</v>
      </c>
      <c r="B38" s="17"/>
      <c r="C38" s="18"/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13171468</v>
      </c>
      <c r="D39" s="29">
        <f>SUM(D37:D38)</f>
        <v>13171468</v>
      </c>
      <c r="E39" s="36">
        <f t="shared" si="4"/>
        <v>7751479</v>
      </c>
      <c r="F39" s="37">
        <f t="shared" si="4"/>
        <v>7751479</v>
      </c>
      <c r="G39" s="37">
        <f t="shared" si="4"/>
        <v>9876473</v>
      </c>
      <c r="H39" s="37">
        <f t="shared" si="4"/>
        <v>8081716</v>
      </c>
      <c r="I39" s="37">
        <f t="shared" si="4"/>
        <v>8081716</v>
      </c>
      <c r="J39" s="37">
        <f t="shared" si="4"/>
        <v>8081716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8081716</v>
      </c>
      <c r="X39" s="37">
        <f t="shared" si="4"/>
        <v>1937870</v>
      </c>
      <c r="Y39" s="37">
        <f t="shared" si="4"/>
        <v>6143846</v>
      </c>
      <c r="Z39" s="38">
        <f>+IF(X39&lt;&gt;0,+(Y39/X39)*100,0)</f>
        <v>317.041184393174</v>
      </c>
      <c r="AA39" s="39">
        <f>SUM(AA37:AA38)</f>
        <v>7751479</v>
      </c>
    </row>
    <row r="40" spans="1:27" ht="13.5">
      <c r="A40" s="27" t="s">
        <v>62</v>
      </c>
      <c r="B40" s="28"/>
      <c r="C40" s="29">
        <f aca="true" t="shared" si="5" ref="C40:Y40">+C34+C39</f>
        <v>297172769</v>
      </c>
      <c r="D40" s="29">
        <f>+D34+D39</f>
        <v>297172769</v>
      </c>
      <c r="E40" s="30">
        <f t="shared" si="5"/>
        <v>72627942</v>
      </c>
      <c r="F40" s="31">
        <f t="shared" si="5"/>
        <v>72627942</v>
      </c>
      <c r="G40" s="31">
        <f t="shared" si="5"/>
        <v>218866399</v>
      </c>
      <c r="H40" s="31">
        <f t="shared" si="5"/>
        <v>328358820</v>
      </c>
      <c r="I40" s="31">
        <f t="shared" si="5"/>
        <v>295812905</v>
      </c>
      <c r="J40" s="31">
        <f t="shared" si="5"/>
        <v>295812905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295812905</v>
      </c>
      <c r="X40" s="31">
        <f t="shared" si="5"/>
        <v>18156986</v>
      </c>
      <c r="Y40" s="31">
        <f t="shared" si="5"/>
        <v>277655919</v>
      </c>
      <c r="Z40" s="32">
        <f>+IF(X40&lt;&gt;0,+(Y40/X40)*100,0)</f>
        <v>1529.196084636514</v>
      </c>
      <c r="AA40" s="33">
        <f>+AA34+AA39</f>
        <v>72627942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1642336893</v>
      </c>
      <c r="D42" s="43">
        <f>+D25-D40</f>
        <v>1642336893</v>
      </c>
      <c r="E42" s="44">
        <f t="shared" si="6"/>
        <v>1534584867</v>
      </c>
      <c r="F42" s="45">
        <f t="shared" si="6"/>
        <v>1534584867</v>
      </c>
      <c r="G42" s="45">
        <f t="shared" si="6"/>
        <v>1883690008</v>
      </c>
      <c r="H42" s="45">
        <f t="shared" si="6"/>
        <v>1735522492</v>
      </c>
      <c r="I42" s="45">
        <f t="shared" si="6"/>
        <v>1741176774</v>
      </c>
      <c r="J42" s="45">
        <f t="shared" si="6"/>
        <v>1741176774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1741176774</v>
      </c>
      <c r="X42" s="45">
        <f t="shared" si="6"/>
        <v>383646216</v>
      </c>
      <c r="Y42" s="45">
        <f t="shared" si="6"/>
        <v>1357530558</v>
      </c>
      <c r="Z42" s="46">
        <f>+IF(X42&lt;&gt;0,+(Y42/X42)*100,0)</f>
        <v>353.84958886183824</v>
      </c>
      <c r="AA42" s="47">
        <f>+AA25-AA40</f>
        <v>1534584867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1642336893</v>
      </c>
      <c r="D45" s="18">
        <v>1642336893</v>
      </c>
      <c r="E45" s="19">
        <v>1534584867</v>
      </c>
      <c r="F45" s="20">
        <v>1534584867</v>
      </c>
      <c r="G45" s="20">
        <v>1883690008</v>
      </c>
      <c r="H45" s="20">
        <v>1735522492</v>
      </c>
      <c r="I45" s="20">
        <v>1741176775</v>
      </c>
      <c r="J45" s="20">
        <v>1741176775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1741176775</v>
      </c>
      <c r="X45" s="20">
        <v>383646217</v>
      </c>
      <c r="Y45" s="20">
        <v>1357530558</v>
      </c>
      <c r="Z45" s="48">
        <v>353.85</v>
      </c>
      <c r="AA45" s="22">
        <v>1534584867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1642336893</v>
      </c>
      <c r="D48" s="51">
        <f>SUM(D45:D47)</f>
        <v>1642336893</v>
      </c>
      <c r="E48" s="52">
        <f t="shared" si="7"/>
        <v>1534584867</v>
      </c>
      <c r="F48" s="53">
        <f t="shared" si="7"/>
        <v>1534584867</v>
      </c>
      <c r="G48" s="53">
        <f t="shared" si="7"/>
        <v>1883690008</v>
      </c>
      <c r="H48" s="53">
        <f t="shared" si="7"/>
        <v>1735522492</v>
      </c>
      <c r="I48" s="53">
        <f t="shared" si="7"/>
        <v>1741176775</v>
      </c>
      <c r="J48" s="53">
        <f t="shared" si="7"/>
        <v>1741176775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1741176775</v>
      </c>
      <c r="X48" s="53">
        <f t="shared" si="7"/>
        <v>383646217</v>
      </c>
      <c r="Y48" s="53">
        <f t="shared" si="7"/>
        <v>1357530558</v>
      </c>
      <c r="Z48" s="54">
        <f>+IF(X48&lt;&gt;0,+(Y48/X48)*100,0)</f>
        <v>353.8495879395052</v>
      </c>
      <c r="AA48" s="55">
        <f>SUM(AA45:AA47)</f>
        <v>1534584867</v>
      </c>
    </row>
    <row r="49" spans="1:27" ht="13.5">
      <c r="A49" s="56" t="s">
        <v>124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125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126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127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113276334</v>
      </c>
      <c r="D6" s="18">
        <v>113276334</v>
      </c>
      <c r="E6" s="19">
        <v>152946528</v>
      </c>
      <c r="F6" s="20">
        <v>152946528</v>
      </c>
      <c r="G6" s="20">
        <v>166724763</v>
      </c>
      <c r="H6" s="20">
        <v>160349088</v>
      </c>
      <c r="I6" s="20">
        <v>159839123</v>
      </c>
      <c r="J6" s="20">
        <v>159839123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159839123</v>
      </c>
      <c r="X6" s="20">
        <v>38236632</v>
      </c>
      <c r="Y6" s="20">
        <v>121602491</v>
      </c>
      <c r="Z6" s="21">
        <v>318.03</v>
      </c>
      <c r="AA6" s="22">
        <v>152946528</v>
      </c>
    </row>
    <row r="7" spans="1:27" ht="13.5">
      <c r="A7" s="23" t="s">
        <v>34</v>
      </c>
      <c r="B7" s="17"/>
      <c r="C7" s="18">
        <v>9563957</v>
      </c>
      <c r="D7" s="18">
        <v>9563957</v>
      </c>
      <c r="E7" s="19">
        <v>8300000</v>
      </c>
      <c r="F7" s="20">
        <v>8300000</v>
      </c>
      <c r="G7" s="20">
        <v>9563957</v>
      </c>
      <c r="H7" s="20">
        <v>9563957</v>
      </c>
      <c r="I7" s="20">
        <v>9563957</v>
      </c>
      <c r="J7" s="20">
        <v>9563957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9563957</v>
      </c>
      <c r="X7" s="20">
        <v>2075000</v>
      </c>
      <c r="Y7" s="20">
        <v>7488957</v>
      </c>
      <c r="Z7" s="21">
        <v>360.91</v>
      </c>
      <c r="AA7" s="22">
        <v>8300000</v>
      </c>
    </row>
    <row r="8" spans="1:27" ht="13.5">
      <c r="A8" s="23" t="s">
        <v>35</v>
      </c>
      <c r="B8" s="17"/>
      <c r="C8" s="18">
        <v>6809940</v>
      </c>
      <c r="D8" s="18">
        <v>6809940</v>
      </c>
      <c r="E8" s="19">
        <v>3176419</v>
      </c>
      <c r="F8" s="20">
        <v>3176419</v>
      </c>
      <c r="G8" s="20">
        <v>10082519</v>
      </c>
      <c r="H8" s="20">
        <v>10085160</v>
      </c>
      <c r="I8" s="20">
        <v>9982501</v>
      </c>
      <c r="J8" s="20">
        <v>9982501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9982501</v>
      </c>
      <c r="X8" s="20">
        <v>794105</v>
      </c>
      <c r="Y8" s="20">
        <v>9188396</v>
      </c>
      <c r="Z8" s="21">
        <v>1157.08</v>
      </c>
      <c r="AA8" s="22">
        <v>3176419</v>
      </c>
    </row>
    <row r="9" spans="1:27" ht="13.5">
      <c r="A9" s="23" t="s">
        <v>36</v>
      </c>
      <c r="B9" s="17"/>
      <c r="C9" s="18">
        <v>20985186</v>
      </c>
      <c r="D9" s="18">
        <v>20985186</v>
      </c>
      <c r="E9" s="19"/>
      <c r="F9" s="20"/>
      <c r="G9" s="20">
        <v>25176046</v>
      </c>
      <c r="H9" s="20">
        <v>25310980</v>
      </c>
      <c r="I9" s="20">
        <v>26116931</v>
      </c>
      <c r="J9" s="20">
        <v>26116931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26116931</v>
      </c>
      <c r="X9" s="20"/>
      <c r="Y9" s="20">
        <v>26116931</v>
      </c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150635417</v>
      </c>
      <c r="D12" s="29">
        <f>SUM(D6:D11)</f>
        <v>150635417</v>
      </c>
      <c r="E12" s="30">
        <f t="shared" si="0"/>
        <v>164422947</v>
      </c>
      <c r="F12" s="31">
        <f t="shared" si="0"/>
        <v>164422947</v>
      </c>
      <c r="G12" s="31">
        <f t="shared" si="0"/>
        <v>211547285</v>
      </c>
      <c r="H12" s="31">
        <f t="shared" si="0"/>
        <v>205309185</v>
      </c>
      <c r="I12" s="31">
        <f t="shared" si="0"/>
        <v>205502512</v>
      </c>
      <c r="J12" s="31">
        <f t="shared" si="0"/>
        <v>205502512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205502512</v>
      </c>
      <c r="X12" s="31">
        <f t="shared" si="0"/>
        <v>41105737</v>
      </c>
      <c r="Y12" s="31">
        <f t="shared" si="0"/>
        <v>164396775</v>
      </c>
      <c r="Z12" s="32">
        <f>+IF(X12&lt;&gt;0,+(Y12/X12)*100,0)</f>
        <v>399.93632762258954</v>
      </c>
      <c r="AA12" s="33">
        <f>SUM(AA6:AA11)</f>
        <v>164422947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304260598</v>
      </c>
      <c r="D19" s="18">
        <v>304260598</v>
      </c>
      <c r="E19" s="19">
        <v>287616112</v>
      </c>
      <c r="F19" s="20">
        <v>287616112</v>
      </c>
      <c r="G19" s="20">
        <v>307702670</v>
      </c>
      <c r="H19" s="20">
        <v>312445789</v>
      </c>
      <c r="I19" s="20">
        <v>316965506</v>
      </c>
      <c r="J19" s="20">
        <v>316965506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316965506</v>
      </c>
      <c r="X19" s="20">
        <v>71904028</v>
      </c>
      <c r="Y19" s="20">
        <v>245061478</v>
      </c>
      <c r="Z19" s="21">
        <v>340.82</v>
      </c>
      <c r="AA19" s="22">
        <v>287616112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584597</v>
      </c>
      <c r="D22" s="18">
        <v>584597</v>
      </c>
      <c r="E22" s="19">
        <v>855710</v>
      </c>
      <c r="F22" s="20">
        <v>855710</v>
      </c>
      <c r="G22" s="20">
        <v>584598</v>
      </c>
      <c r="H22" s="20">
        <v>584597</v>
      </c>
      <c r="I22" s="20">
        <v>584597</v>
      </c>
      <c r="J22" s="20">
        <v>584597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584597</v>
      </c>
      <c r="X22" s="20">
        <v>213928</v>
      </c>
      <c r="Y22" s="20">
        <v>370669</v>
      </c>
      <c r="Z22" s="21">
        <v>173.27</v>
      </c>
      <c r="AA22" s="22">
        <v>855710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304845195</v>
      </c>
      <c r="D24" s="29">
        <f>SUM(D15:D23)</f>
        <v>304845195</v>
      </c>
      <c r="E24" s="36">
        <f t="shared" si="1"/>
        <v>288471822</v>
      </c>
      <c r="F24" s="37">
        <f t="shared" si="1"/>
        <v>288471822</v>
      </c>
      <c r="G24" s="37">
        <f t="shared" si="1"/>
        <v>308287268</v>
      </c>
      <c r="H24" s="37">
        <f t="shared" si="1"/>
        <v>313030386</v>
      </c>
      <c r="I24" s="37">
        <f t="shared" si="1"/>
        <v>317550103</v>
      </c>
      <c r="J24" s="37">
        <f t="shared" si="1"/>
        <v>317550103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317550103</v>
      </c>
      <c r="X24" s="37">
        <f t="shared" si="1"/>
        <v>72117956</v>
      </c>
      <c r="Y24" s="37">
        <f t="shared" si="1"/>
        <v>245432147</v>
      </c>
      <c r="Z24" s="38">
        <f>+IF(X24&lt;&gt;0,+(Y24/X24)*100,0)</f>
        <v>340.3204425261304</v>
      </c>
      <c r="AA24" s="39">
        <f>SUM(AA15:AA23)</f>
        <v>288471822</v>
      </c>
    </row>
    <row r="25" spans="1:27" ht="13.5">
      <c r="A25" s="27" t="s">
        <v>51</v>
      </c>
      <c r="B25" s="28"/>
      <c r="C25" s="29">
        <f aca="true" t="shared" si="2" ref="C25:Y25">+C12+C24</f>
        <v>455480612</v>
      </c>
      <c r="D25" s="29">
        <f>+D12+D24</f>
        <v>455480612</v>
      </c>
      <c r="E25" s="30">
        <f t="shared" si="2"/>
        <v>452894769</v>
      </c>
      <c r="F25" s="31">
        <f t="shared" si="2"/>
        <v>452894769</v>
      </c>
      <c r="G25" s="31">
        <f t="shared" si="2"/>
        <v>519834553</v>
      </c>
      <c r="H25" s="31">
        <f t="shared" si="2"/>
        <v>518339571</v>
      </c>
      <c r="I25" s="31">
        <f t="shared" si="2"/>
        <v>523052615</v>
      </c>
      <c r="J25" s="31">
        <f t="shared" si="2"/>
        <v>523052615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523052615</v>
      </c>
      <c r="X25" s="31">
        <f t="shared" si="2"/>
        <v>113223693</v>
      </c>
      <c r="Y25" s="31">
        <f t="shared" si="2"/>
        <v>409828922</v>
      </c>
      <c r="Z25" s="32">
        <f>+IF(X25&lt;&gt;0,+(Y25/X25)*100,0)</f>
        <v>361.96392392889004</v>
      </c>
      <c r="AA25" s="33">
        <f>+AA12+AA24</f>
        <v>452894769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22230946</v>
      </c>
      <c r="D32" s="18">
        <v>22230946</v>
      </c>
      <c r="E32" s="19">
        <v>11970107</v>
      </c>
      <c r="F32" s="20">
        <v>11970107</v>
      </c>
      <c r="G32" s="20">
        <v>66651545</v>
      </c>
      <c r="H32" s="20">
        <v>64955411</v>
      </c>
      <c r="I32" s="20">
        <v>71456912</v>
      </c>
      <c r="J32" s="20">
        <v>71456912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71456912</v>
      </c>
      <c r="X32" s="20">
        <v>2992527</v>
      </c>
      <c r="Y32" s="20">
        <v>68464385</v>
      </c>
      <c r="Z32" s="21">
        <v>2287.85</v>
      </c>
      <c r="AA32" s="22">
        <v>11970107</v>
      </c>
    </row>
    <row r="33" spans="1:27" ht="13.5">
      <c r="A33" s="23" t="s">
        <v>58</v>
      </c>
      <c r="B33" s="17"/>
      <c r="C33" s="18">
        <v>3495890</v>
      </c>
      <c r="D33" s="18">
        <v>3495890</v>
      </c>
      <c r="E33" s="19">
        <v>3463651</v>
      </c>
      <c r="F33" s="20">
        <v>3463651</v>
      </c>
      <c r="G33" s="20">
        <v>751000</v>
      </c>
      <c r="H33" s="20">
        <v>751000</v>
      </c>
      <c r="I33" s="20">
        <v>751000</v>
      </c>
      <c r="J33" s="20">
        <v>751000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751000</v>
      </c>
      <c r="X33" s="20">
        <v>865913</v>
      </c>
      <c r="Y33" s="20">
        <v>-114913</v>
      </c>
      <c r="Z33" s="21">
        <v>-13.27</v>
      </c>
      <c r="AA33" s="22">
        <v>3463651</v>
      </c>
    </row>
    <row r="34" spans="1:27" ht="13.5">
      <c r="A34" s="27" t="s">
        <v>59</v>
      </c>
      <c r="B34" s="28"/>
      <c r="C34" s="29">
        <f aca="true" t="shared" si="3" ref="C34:Y34">SUM(C29:C33)</f>
        <v>25726836</v>
      </c>
      <c r="D34" s="29">
        <f>SUM(D29:D33)</f>
        <v>25726836</v>
      </c>
      <c r="E34" s="30">
        <f t="shared" si="3"/>
        <v>15433758</v>
      </c>
      <c r="F34" s="31">
        <f t="shared" si="3"/>
        <v>15433758</v>
      </c>
      <c r="G34" s="31">
        <f t="shared" si="3"/>
        <v>67402545</v>
      </c>
      <c r="H34" s="31">
        <f t="shared" si="3"/>
        <v>65706411</v>
      </c>
      <c r="I34" s="31">
        <f t="shared" si="3"/>
        <v>72207912</v>
      </c>
      <c r="J34" s="31">
        <f t="shared" si="3"/>
        <v>72207912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72207912</v>
      </c>
      <c r="X34" s="31">
        <f t="shared" si="3"/>
        <v>3858440</v>
      </c>
      <c r="Y34" s="31">
        <f t="shared" si="3"/>
        <v>68349472</v>
      </c>
      <c r="Z34" s="32">
        <f>+IF(X34&lt;&gt;0,+(Y34/X34)*100,0)</f>
        <v>1771.4276235991747</v>
      </c>
      <c r="AA34" s="33">
        <f>SUM(AA29:AA33)</f>
        <v>15433758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735000</v>
      </c>
      <c r="D38" s="18">
        <v>735000</v>
      </c>
      <c r="E38" s="19">
        <v>662000</v>
      </c>
      <c r="F38" s="20">
        <v>662000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165500</v>
      </c>
      <c r="Y38" s="20">
        <v>-165500</v>
      </c>
      <c r="Z38" s="21">
        <v>-100</v>
      </c>
      <c r="AA38" s="22">
        <v>662000</v>
      </c>
    </row>
    <row r="39" spans="1:27" ht="13.5">
      <c r="A39" s="27" t="s">
        <v>61</v>
      </c>
      <c r="B39" s="35"/>
      <c r="C39" s="29">
        <f aca="true" t="shared" si="4" ref="C39:Y39">SUM(C37:C38)</f>
        <v>735000</v>
      </c>
      <c r="D39" s="29">
        <f>SUM(D37:D38)</f>
        <v>735000</v>
      </c>
      <c r="E39" s="36">
        <f t="shared" si="4"/>
        <v>662000</v>
      </c>
      <c r="F39" s="37">
        <f t="shared" si="4"/>
        <v>662000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165500</v>
      </c>
      <c r="Y39" s="37">
        <f t="shared" si="4"/>
        <v>-165500</v>
      </c>
      <c r="Z39" s="38">
        <f>+IF(X39&lt;&gt;0,+(Y39/X39)*100,0)</f>
        <v>-100</v>
      </c>
      <c r="AA39" s="39">
        <f>SUM(AA37:AA38)</f>
        <v>662000</v>
      </c>
    </row>
    <row r="40" spans="1:27" ht="13.5">
      <c r="A40" s="27" t="s">
        <v>62</v>
      </c>
      <c r="B40" s="28"/>
      <c r="C40" s="29">
        <f aca="true" t="shared" si="5" ref="C40:Y40">+C34+C39</f>
        <v>26461836</v>
      </c>
      <c r="D40" s="29">
        <f>+D34+D39</f>
        <v>26461836</v>
      </c>
      <c r="E40" s="30">
        <f t="shared" si="5"/>
        <v>16095758</v>
      </c>
      <c r="F40" s="31">
        <f t="shared" si="5"/>
        <v>16095758</v>
      </c>
      <c r="G40" s="31">
        <f t="shared" si="5"/>
        <v>67402545</v>
      </c>
      <c r="H40" s="31">
        <f t="shared" si="5"/>
        <v>65706411</v>
      </c>
      <c r="I40" s="31">
        <f t="shared" si="5"/>
        <v>72207912</v>
      </c>
      <c r="J40" s="31">
        <f t="shared" si="5"/>
        <v>72207912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72207912</v>
      </c>
      <c r="X40" s="31">
        <f t="shared" si="5"/>
        <v>4023940</v>
      </c>
      <c r="Y40" s="31">
        <f t="shared" si="5"/>
        <v>68183972</v>
      </c>
      <c r="Z40" s="32">
        <f>+IF(X40&lt;&gt;0,+(Y40/X40)*100,0)</f>
        <v>1694.4579690552046</v>
      </c>
      <c r="AA40" s="33">
        <f>+AA34+AA39</f>
        <v>16095758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429018776</v>
      </c>
      <c r="D42" s="43">
        <f>+D25-D40</f>
        <v>429018776</v>
      </c>
      <c r="E42" s="44">
        <f t="shared" si="6"/>
        <v>436799011</v>
      </c>
      <c r="F42" s="45">
        <f t="shared" si="6"/>
        <v>436799011</v>
      </c>
      <c r="G42" s="45">
        <f t="shared" si="6"/>
        <v>452432008</v>
      </c>
      <c r="H42" s="45">
        <f t="shared" si="6"/>
        <v>452633160</v>
      </c>
      <c r="I42" s="45">
        <f t="shared" si="6"/>
        <v>450844703</v>
      </c>
      <c r="J42" s="45">
        <f t="shared" si="6"/>
        <v>450844703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450844703</v>
      </c>
      <c r="X42" s="45">
        <f t="shared" si="6"/>
        <v>109199753</v>
      </c>
      <c r="Y42" s="45">
        <f t="shared" si="6"/>
        <v>341644950</v>
      </c>
      <c r="Z42" s="46">
        <f>+IF(X42&lt;&gt;0,+(Y42/X42)*100,0)</f>
        <v>312.86238348909086</v>
      </c>
      <c r="AA42" s="47">
        <f>+AA25-AA40</f>
        <v>436799011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429018776</v>
      </c>
      <c r="D45" s="18">
        <v>429018776</v>
      </c>
      <c r="E45" s="19">
        <v>436799012</v>
      </c>
      <c r="F45" s="20">
        <v>436799012</v>
      </c>
      <c r="G45" s="20">
        <v>452432008</v>
      </c>
      <c r="H45" s="20">
        <v>452633160</v>
      </c>
      <c r="I45" s="20">
        <v>450844703</v>
      </c>
      <c r="J45" s="20">
        <v>450844703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450844703</v>
      </c>
      <c r="X45" s="20">
        <v>109199753</v>
      </c>
      <c r="Y45" s="20">
        <v>341644950</v>
      </c>
      <c r="Z45" s="48">
        <v>312.86</v>
      </c>
      <c r="AA45" s="22">
        <v>436799012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429018776</v>
      </c>
      <c r="D48" s="51">
        <f>SUM(D45:D47)</f>
        <v>429018776</v>
      </c>
      <c r="E48" s="52">
        <f t="shared" si="7"/>
        <v>436799012</v>
      </c>
      <c r="F48" s="53">
        <f t="shared" si="7"/>
        <v>436799012</v>
      </c>
      <c r="G48" s="53">
        <f t="shared" si="7"/>
        <v>452432008</v>
      </c>
      <c r="H48" s="53">
        <f t="shared" si="7"/>
        <v>452633160</v>
      </c>
      <c r="I48" s="53">
        <f t="shared" si="7"/>
        <v>450844703</v>
      </c>
      <c r="J48" s="53">
        <f t="shared" si="7"/>
        <v>450844703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450844703</v>
      </c>
      <c r="X48" s="53">
        <f t="shared" si="7"/>
        <v>109199753</v>
      </c>
      <c r="Y48" s="53">
        <f t="shared" si="7"/>
        <v>341644950</v>
      </c>
      <c r="Z48" s="54">
        <f>+IF(X48&lt;&gt;0,+(Y48/X48)*100,0)</f>
        <v>312.86238348909086</v>
      </c>
      <c r="AA48" s="55">
        <f>SUM(AA45:AA47)</f>
        <v>436799012</v>
      </c>
    </row>
    <row r="49" spans="1:27" ht="13.5">
      <c r="A49" s="56" t="s">
        <v>124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125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126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107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127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210604</v>
      </c>
      <c r="D6" s="18">
        <v>210604</v>
      </c>
      <c r="E6" s="19">
        <v>1891000</v>
      </c>
      <c r="F6" s="20">
        <v>1891000</v>
      </c>
      <c r="G6" s="20">
        <v>26758510</v>
      </c>
      <c r="H6" s="20">
        <v>26782247</v>
      </c>
      <c r="I6" s="20">
        <v>4366119</v>
      </c>
      <c r="J6" s="20">
        <v>4366119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4366119</v>
      </c>
      <c r="X6" s="20">
        <v>472750</v>
      </c>
      <c r="Y6" s="20">
        <v>3893369</v>
      </c>
      <c r="Z6" s="21">
        <v>823.56</v>
      </c>
      <c r="AA6" s="22">
        <v>1891000</v>
      </c>
    </row>
    <row r="7" spans="1:27" ht="13.5">
      <c r="A7" s="23" t="s">
        <v>34</v>
      </c>
      <c r="B7" s="17"/>
      <c r="C7" s="18"/>
      <c r="D7" s="18"/>
      <c r="E7" s="19">
        <v>6716000</v>
      </c>
      <c r="F7" s="20">
        <v>6716000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1679000</v>
      </c>
      <c r="Y7" s="20">
        <v>-1679000</v>
      </c>
      <c r="Z7" s="21">
        <v>-100</v>
      </c>
      <c r="AA7" s="22">
        <v>6716000</v>
      </c>
    </row>
    <row r="8" spans="1:27" ht="13.5">
      <c r="A8" s="23" t="s">
        <v>35</v>
      </c>
      <c r="B8" s="17"/>
      <c r="C8" s="18">
        <v>10802592</v>
      </c>
      <c r="D8" s="18">
        <v>10802592</v>
      </c>
      <c r="E8" s="19">
        <v>9258000</v>
      </c>
      <c r="F8" s="20">
        <v>9258000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2314500</v>
      </c>
      <c r="Y8" s="20">
        <v>-2314500</v>
      </c>
      <c r="Z8" s="21">
        <v>-100</v>
      </c>
      <c r="AA8" s="22">
        <v>9258000</v>
      </c>
    </row>
    <row r="9" spans="1:27" ht="13.5">
      <c r="A9" s="23" t="s">
        <v>36</v>
      </c>
      <c r="B9" s="17"/>
      <c r="C9" s="18">
        <v>3179775</v>
      </c>
      <c r="D9" s="18">
        <v>3179775</v>
      </c>
      <c r="E9" s="19"/>
      <c r="F9" s="20"/>
      <c r="G9" s="20">
        <v>12316532</v>
      </c>
      <c r="H9" s="20">
        <v>12664958</v>
      </c>
      <c r="I9" s="20">
        <v>12985325</v>
      </c>
      <c r="J9" s="20">
        <v>12985325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12985325</v>
      </c>
      <c r="X9" s="20"/>
      <c r="Y9" s="20">
        <v>12985325</v>
      </c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14192971</v>
      </c>
      <c r="D12" s="29">
        <f>SUM(D6:D11)</f>
        <v>14192971</v>
      </c>
      <c r="E12" s="30">
        <f t="shared" si="0"/>
        <v>17865000</v>
      </c>
      <c r="F12" s="31">
        <f t="shared" si="0"/>
        <v>17865000</v>
      </c>
      <c r="G12" s="31">
        <f t="shared" si="0"/>
        <v>39075042</v>
      </c>
      <c r="H12" s="31">
        <f t="shared" si="0"/>
        <v>39447205</v>
      </c>
      <c r="I12" s="31">
        <f t="shared" si="0"/>
        <v>17351444</v>
      </c>
      <c r="J12" s="31">
        <f t="shared" si="0"/>
        <v>17351444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17351444</v>
      </c>
      <c r="X12" s="31">
        <f t="shared" si="0"/>
        <v>4466250</v>
      </c>
      <c r="Y12" s="31">
        <f t="shared" si="0"/>
        <v>12885194</v>
      </c>
      <c r="Z12" s="32">
        <f>+IF(X12&lt;&gt;0,+(Y12/X12)*100,0)</f>
        <v>288.501404981808</v>
      </c>
      <c r="AA12" s="33">
        <f>SUM(AA6:AA11)</f>
        <v>17865000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183948794</v>
      </c>
      <c r="D19" s="18">
        <v>183948794</v>
      </c>
      <c r="E19" s="19">
        <v>91423000</v>
      </c>
      <c r="F19" s="20">
        <v>91423000</v>
      </c>
      <c r="G19" s="20">
        <v>180174896</v>
      </c>
      <c r="H19" s="20">
        <v>180174896</v>
      </c>
      <c r="I19" s="20">
        <v>180174896</v>
      </c>
      <c r="J19" s="20">
        <v>180174896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180174896</v>
      </c>
      <c r="X19" s="20">
        <v>22855750</v>
      </c>
      <c r="Y19" s="20">
        <v>157319146</v>
      </c>
      <c r="Z19" s="21">
        <v>688.31</v>
      </c>
      <c r="AA19" s="22">
        <v>91423000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11577</v>
      </c>
      <c r="D22" s="18">
        <v>11577</v>
      </c>
      <c r="E22" s="19">
        <v>300000</v>
      </c>
      <c r="F22" s="20">
        <v>300000</v>
      </c>
      <c r="G22" s="20">
        <v>11577</v>
      </c>
      <c r="H22" s="20">
        <v>11577</v>
      </c>
      <c r="I22" s="20">
        <v>11577</v>
      </c>
      <c r="J22" s="20">
        <v>11577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11577</v>
      </c>
      <c r="X22" s="20">
        <v>75000</v>
      </c>
      <c r="Y22" s="20">
        <v>-63423</v>
      </c>
      <c r="Z22" s="21">
        <v>-84.56</v>
      </c>
      <c r="AA22" s="22">
        <v>300000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183960371</v>
      </c>
      <c r="D24" s="29">
        <f>SUM(D15:D23)</f>
        <v>183960371</v>
      </c>
      <c r="E24" s="36">
        <f t="shared" si="1"/>
        <v>91723000</v>
      </c>
      <c r="F24" s="37">
        <f t="shared" si="1"/>
        <v>91723000</v>
      </c>
      <c r="G24" s="37">
        <f t="shared" si="1"/>
        <v>180186473</v>
      </c>
      <c r="H24" s="37">
        <f t="shared" si="1"/>
        <v>180186473</v>
      </c>
      <c r="I24" s="37">
        <f t="shared" si="1"/>
        <v>180186473</v>
      </c>
      <c r="J24" s="37">
        <f t="shared" si="1"/>
        <v>180186473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180186473</v>
      </c>
      <c r="X24" s="37">
        <f t="shared" si="1"/>
        <v>22930750</v>
      </c>
      <c r="Y24" s="37">
        <f t="shared" si="1"/>
        <v>157255723</v>
      </c>
      <c r="Z24" s="38">
        <f>+IF(X24&lt;&gt;0,+(Y24/X24)*100,0)</f>
        <v>685.7853450061598</v>
      </c>
      <c r="AA24" s="39">
        <f>SUM(AA15:AA23)</f>
        <v>91723000</v>
      </c>
    </row>
    <row r="25" spans="1:27" ht="13.5">
      <c r="A25" s="27" t="s">
        <v>51</v>
      </c>
      <c r="B25" s="28"/>
      <c r="C25" s="29">
        <f aca="true" t="shared" si="2" ref="C25:Y25">+C12+C24</f>
        <v>198153342</v>
      </c>
      <c r="D25" s="29">
        <f>+D12+D24</f>
        <v>198153342</v>
      </c>
      <c r="E25" s="30">
        <f t="shared" si="2"/>
        <v>109588000</v>
      </c>
      <c r="F25" s="31">
        <f t="shared" si="2"/>
        <v>109588000</v>
      </c>
      <c r="G25" s="31">
        <f t="shared" si="2"/>
        <v>219261515</v>
      </c>
      <c r="H25" s="31">
        <f t="shared" si="2"/>
        <v>219633678</v>
      </c>
      <c r="I25" s="31">
        <f t="shared" si="2"/>
        <v>197537917</v>
      </c>
      <c r="J25" s="31">
        <f t="shared" si="2"/>
        <v>197537917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197537917</v>
      </c>
      <c r="X25" s="31">
        <f t="shared" si="2"/>
        <v>27397000</v>
      </c>
      <c r="Y25" s="31">
        <f t="shared" si="2"/>
        <v>170140917</v>
      </c>
      <c r="Z25" s="32">
        <f>+IF(X25&lt;&gt;0,+(Y25/X25)*100,0)</f>
        <v>621.020246742344</v>
      </c>
      <c r="AA25" s="33">
        <f>+AA12+AA24</f>
        <v>109588000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1278980</v>
      </c>
      <c r="D30" s="18">
        <v>1278980</v>
      </c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30727976</v>
      </c>
      <c r="D32" s="18">
        <v>30727976</v>
      </c>
      <c r="E32" s="19">
        <v>10170000</v>
      </c>
      <c r="F32" s="20">
        <v>10170000</v>
      </c>
      <c r="G32" s="20">
        <v>9576238</v>
      </c>
      <c r="H32" s="20">
        <v>1895737</v>
      </c>
      <c r="I32" s="20">
        <v>4627951</v>
      </c>
      <c r="J32" s="20">
        <v>4627951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4627951</v>
      </c>
      <c r="X32" s="20">
        <v>2542500</v>
      </c>
      <c r="Y32" s="20">
        <v>2085451</v>
      </c>
      <c r="Z32" s="21">
        <v>82.02</v>
      </c>
      <c r="AA32" s="22">
        <v>10170000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32006956</v>
      </c>
      <c r="D34" s="29">
        <f>SUM(D29:D33)</f>
        <v>32006956</v>
      </c>
      <c r="E34" s="30">
        <f t="shared" si="3"/>
        <v>10170000</v>
      </c>
      <c r="F34" s="31">
        <f t="shared" si="3"/>
        <v>10170000</v>
      </c>
      <c r="G34" s="31">
        <f t="shared" si="3"/>
        <v>9576238</v>
      </c>
      <c r="H34" s="31">
        <f t="shared" si="3"/>
        <v>1895737</v>
      </c>
      <c r="I34" s="31">
        <f t="shared" si="3"/>
        <v>4627951</v>
      </c>
      <c r="J34" s="31">
        <f t="shared" si="3"/>
        <v>4627951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4627951</v>
      </c>
      <c r="X34" s="31">
        <f t="shared" si="3"/>
        <v>2542500</v>
      </c>
      <c r="Y34" s="31">
        <f t="shared" si="3"/>
        <v>2085451</v>
      </c>
      <c r="Z34" s="32">
        <f>+IF(X34&lt;&gt;0,+(Y34/X34)*100,0)</f>
        <v>82.02363815142576</v>
      </c>
      <c r="AA34" s="33">
        <f>SUM(AA29:AA33)</f>
        <v>10170000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2979386</v>
      </c>
      <c r="D37" s="18">
        <v>2979386</v>
      </c>
      <c r="E37" s="19">
        <v>17000000</v>
      </c>
      <c r="F37" s="20">
        <v>17000000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4250000</v>
      </c>
      <c r="Y37" s="20">
        <v>-4250000</v>
      </c>
      <c r="Z37" s="21">
        <v>-100</v>
      </c>
      <c r="AA37" s="22">
        <v>17000000</v>
      </c>
    </row>
    <row r="38" spans="1:27" ht="13.5">
      <c r="A38" s="23" t="s">
        <v>58</v>
      </c>
      <c r="B38" s="17"/>
      <c r="C38" s="18"/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2979386</v>
      </c>
      <c r="D39" s="29">
        <f>SUM(D37:D38)</f>
        <v>2979386</v>
      </c>
      <c r="E39" s="36">
        <f t="shared" si="4"/>
        <v>17000000</v>
      </c>
      <c r="F39" s="37">
        <f t="shared" si="4"/>
        <v>17000000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4250000</v>
      </c>
      <c r="Y39" s="37">
        <f t="shared" si="4"/>
        <v>-4250000</v>
      </c>
      <c r="Z39" s="38">
        <f>+IF(X39&lt;&gt;0,+(Y39/X39)*100,0)</f>
        <v>-100</v>
      </c>
      <c r="AA39" s="39">
        <f>SUM(AA37:AA38)</f>
        <v>17000000</v>
      </c>
    </row>
    <row r="40" spans="1:27" ht="13.5">
      <c r="A40" s="27" t="s">
        <v>62</v>
      </c>
      <c r="B40" s="28"/>
      <c r="C40" s="29">
        <f aca="true" t="shared" si="5" ref="C40:Y40">+C34+C39</f>
        <v>34986342</v>
      </c>
      <c r="D40" s="29">
        <f>+D34+D39</f>
        <v>34986342</v>
      </c>
      <c r="E40" s="30">
        <f t="shared" si="5"/>
        <v>27170000</v>
      </c>
      <c r="F40" s="31">
        <f t="shared" si="5"/>
        <v>27170000</v>
      </c>
      <c r="G40" s="31">
        <f t="shared" si="5"/>
        <v>9576238</v>
      </c>
      <c r="H40" s="31">
        <f t="shared" si="5"/>
        <v>1895737</v>
      </c>
      <c r="I40" s="31">
        <f t="shared" si="5"/>
        <v>4627951</v>
      </c>
      <c r="J40" s="31">
        <f t="shared" si="5"/>
        <v>4627951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4627951</v>
      </c>
      <c r="X40" s="31">
        <f t="shared" si="5"/>
        <v>6792500</v>
      </c>
      <c r="Y40" s="31">
        <f t="shared" si="5"/>
        <v>-2164549</v>
      </c>
      <c r="Z40" s="32">
        <f>+IF(X40&lt;&gt;0,+(Y40/X40)*100,0)</f>
        <v>-31.866750092013252</v>
      </c>
      <c r="AA40" s="33">
        <f>+AA34+AA39</f>
        <v>27170000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163167000</v>
      </c>
      <c r="D42" s="43">
        <f>+D25-D40</f>
        <v>163167000</v>
      </c>
      <c r="E42" s="44">
        <f t="shared" si="6"/>
        <v>82418000</v>
      </c>
      <c r="F42" s="45">
        <f t="shared" si="6"/>
        <v>82418000</v>
      </c>
      <c r="G42" s="45">
        <f t="shared" si="6"/>
        <v>209685277</v>
      </c>
      <c r="H42" s="45">
        <f t="shared" si="6"/>
        <v>217737941</v>
      </c>
      <c r="I42" s="45">
        <f t="shared" si="6"/>
        <v>192909966</v>
      </c>
      <c r="J42" s="45">
        <f t="shared" si="6"/>
        <v>192909966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192909966</v>
      </c>
      <c r="X42" s="45">
        <f t="shared" si="6"/>
        <v>20604500</v>
      </c>
      <c r="Y42" s="45">
        <f t="shared" si="6"/>
        <v>172305466</v>
      </c>
      <c r="Z42" s="46">
        <f>+IF(X42&lt;&gt;0,+(Y42/X42)*100,0)</f>
        <v>836.2516246451017</v>
      </c>
      <c r="AA42" s="47">
        <f>+AA25-AA40</f>
        <v>82418000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163167000</v>
      </c>
      <c r="D45" s="18">
        <v>163167000</v>
      </c>
      <c r="E45" s="19">
        <v>82418000</v>
      </c>
      <c r="F45" s="20">
        <v>82418000</v>
      </c>
      <c r="G45" s="20">
        <v>209685277</v>
      </c>
      <c r="H45" s="20">
        <v>217737941</v>
      </c>
      <c r="I45" s="20">
        <v>192909966</v>
      </c>
      <c r="J45" s="20">
        <v>192909966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192909966</v>
      </c>
      <c r="X45" s="20">
        <v>20604500</v>
      </c>
      <c r="Y45" s="20">
        <v>172305466</v>
      </c>
      <c r="Z45" s="48">
        <v>836.25</v>
      </c>
      <c r="AA45" s="22">
        <v>82418000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163167000</v>
      </c>
      <c r="D48" s="51">
        <f>SUM(D45:D47)</f>
        <v>163167000</v>
      </c>
      <c r="E48" s="52">
        <f t="shared" si="7"/>
        <v>82418000</v>
      </c>
      <c r="F48" s="53">
        <f t="shared" si="7"/>
        <v>82418000</v>
      </c>
      <c r="G48" s="53">
        <f t="shared" si="7"/>
        <v>209685277</v>
      </c>
      <c r="H48" s="53">
        <f t="shared" si="7"/>
        <v>217737941</v>
      </c>
      <c r="I48" s="53">
        <f t="shared" si="7"/>
        <v>192909966</v>
      </c>
      <c r="J48" s="53">
        <f t="shared" si="7"/>
        <v>192909966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192909966</v>
      </c>
      <c r="X48" s="53">
        <f t="shared" si="7"/>
        <v>20604500</v>
      </c>
      <c r="Y48" s="53">
        <f t="shared" si="7"/>
        <v>172305466</v>
      </c>
      <c r="Z48" s="54">
        <f>+IF(X48&lt;&gt;0,+(Y48/X48)*100,0)</f>
        <v>836.2516246451017</v>
      </c>
      <c r="AA48" s="55">
        <f>SUM(AA45:AA47)</f>
        <v>82418000</v>
      </c>
    </row>
    <row r="49" spans="1:27" ht="13.5">
      <c r="A49" s="56" t="s">
        <v>124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125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126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108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127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165224071</v>
      </c>
      <c r="F6" s="20">
        <v>165224071</v>
      </c>
      <c r="G6" s="20">
        <v>75903000</v>
      </c>
      <c r="H6" s="20">
        <v>196305000</v>
      </c>
      <c r="I6" s="20">
        <v>248440000</v>
      </c>
      <c r="J6" s="20">
        <v>248440000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248440000</v>
      </c>
      <c r="X6" s="20">
        <v>41306018</v>
      </c>
      <c r="Y6" s="20">
        <v>207133982</v>
      </c>
      <c r="Z6" s="21">
        <v>501.46</v>
      </c>
      <c r="AA6" s="22">
        <v>165224071</v>
      </c>
    </row>
    <row r="7" spans="1:27" ht="13.5">
      <c r="A7" s="23" t="s">
        <v>34</v>
      </c>
      <c r="B7" s="17"/>
      <c r="C7" s="18"/>
      <c r="D7" s="18"/>
      <c r="E7" s="19">
        <v>300000000</v>
      </c>
      <c r="F7" s="20">
        <v>300000000</v>
      </c>
      <c r="G7" s="20">
        <v>300000000</v>
      </c>
      <c r="H7" s="20">
        <v>240000000</v>
      </c>
      <c r="I7" s="20">
        <v>375000000</v>
      </c>
      <c r="J7" s="20">
        <v>375000000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375000000</v>
      </c>
      <c r="X7" s="20">
        <v>75000000</v>
      </c>
      <c r="Y7" s="20">
        <v>300000000</v>
      </c>
      <c r="Z7" s="21">
        <v>400</v>
      </c>
      <c r="AA7" s="22">
        <v>300000000</v>
      </c>
    </row>
    <row r="8" spans="1:27" ht="13.5">
      <c r="A8" s="23" t="s">
        <v>35</v>
      </c>
      <c r="B8" s="17"/>
      <c r="C8" s="18"/>
      <c r="D8" s="18"/>
      <c r="E8" s="19">
        <v>283122000</v>
      </c>
      <c r="F8" s="20">
        <v>283122000</v>
      </c>
      <c r="G8" s="20">
        <v>362838525</v>
      </c>
      <c r="H8" s="20">
        <v>278105419</v>
      </c>
      <c r="I8" s="20">
        <v>276696775</v>
      </c>
      <c r="J8" s="20">
        <v>276696775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276696775</v>
      </c>
      <c r="X8" s="20">
        <v>70780500</v>
      </c>
      <c r="Y8" s="20">
        <v>205916275</v>
      </c>
      <c r="Z8" s="21">
        <v>290.92</v>
      </c>
      <c r="AA8" s="22">
        <v>283122000</v>
      </c>
    </row>
    <row r="9" spans="1:27" ht="13.5">
      <c r="A9" s="23" t="s">
        <v>36</v>
      </c>
      <c r="B9" s="17"/>
      <c r="C9" s="18"/>
      <c r="D9" s="18"/>
      <c r="E9" s="19">
        <v>31902752</v>
      </c>
      <c r="F9" s="20">
        <v>31902752</v>
      </c>
      <c r="G9" s="20">
        <v>35970428</v>
      </c>
      <c r="H9" s="20">
        <v>30951108</v>
      </c>
      <c r="I9" s="20">
        <v>11224116</v>
      </c>
      <c r="J9" s="20">
        <v>11224116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11224116</v>
      </c>
      <c r="X9" s="20">
        <v>7975688</v>
      </c>
      <c r="Y9" s="20">
        <v>3248428</v>
      </c>
      <c r="Z9" s="21">
        <v>40.73</v>
      </c>
      <c r="AA9" s="22">
        <v>31902752</v>
      </c>
    </row>
    <row r="10" spans="1:27" ht="13.5">
      <c r="A10" s="23" t="s">
        <v>37</v>
      </c>
      <c r="B10" s="17"/>
      <c r="C10" s="18"/>
      <c r="D10" s="18"/>
      <c r="E10" s="19">
        <v>44965</v>
      </c>
      <c r="F10" s="20">
        <v>44965</v>
      </c>
      <c r="G10" s="24">
        <v>45578</v>
      </c>
      <c r="H10" s="24">
        <v>45842</v>
      </c>
      <c r="I10" s="24">
        <v>46381</v>
      </c>
      <c r="J10" s="20">
        <v>46381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46381</v>
      </c>
      <c r="X10" s="20">
        <v>11241</v>
      </c>
      <c r="Y10" s="24">
        <v>35140</v>
      </c>
      <c r="Z10" s="25">
        <v>312.61</v>
      </c>
      <c r="AA10" s="26">
        <v>44965</v>
      </c>
    </row>
    <row r="11" spans="1:27" ht="13.5">
      <c r="A11" s="23" t="s">
        <v>38</v>
      </c>
      <c r="B11" s="17"/>
      <c r="C11" s="18"/>
      <c r="D11" s="18"/>
      <c r="E11" s="19">
        <v>82485950</v>
      </c>
      <c r="F11" s="20">
        <v>82485950</v>
      </c>
      <c r="G11" s="20">
        <v>57822083</v>
      </c>
      <c r="H11" s="20">
        <v>57441289</v>
      </c>
      <c r="I11" s="20">
        <v>56896829</v>
      </c>
      <c r="J11" s="20">
        <v>56896829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56896829</v>
      </c>
      <c r="X11" s="20">
        <v>20621488</v>
      </c>
      <c r="Y11" s="20">
        <v>36275341</v>
      </c>
      <c r="Z11" s="21">
        <v>175.91</v>
      </c>
      <c r="AA11" s="22">
        <v>82485950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862779738</v>
      </c>
      <c r="F12" s="31">
        <f t="shared" si="0"/>
        <v>862779738</v>
      </c>
      <c r="G12" s="31">
        <f t="shared" si="0"/>
        <v>832579614</v>
      </c>
      <c r="H12" s="31">
        <f t="shared" si="0"/>
        <v>802848658</v>
      </c>
      <c r="I12" s="31">
        <f t="shared" si="0"/>
        <v>968304101</v>
      </c>
      <c r="J12" s="31">
        <f t="shared" si="0"/>
        <v>968304101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968304101</v>
      </c>
      <c r="X12" s="31">
        <f t="shared" si="0"/>
        <v>215694935</v>
      </c>
      <c r="Y12" s="31">
        <f t="shared" si="0"/>
        <v>752609166</v>
      </c>
      <c r="Z12" s="32">
        <f>+IF(X12&lt;&gt;0,+(Y12/X12)*100,0)</f>
        <v>348.9229665963181</v>
      </c>
      <c r="AA12" s="33">
        <f>SUM(AA6:AA11)</f>
        <v>862779738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>
        <v>90205</v>
      </c>
      <c r="F15" s="20">
        <v>90205</v>
      </c>
      <c r="G15" s="20">
        <v>65561</v>
      </c>
      <c r="H15" s="20">
        <v>61477</v>
      </c>
      <c r="I15" s="20">
        <v>57072</v>
      </c>
      <c r="J15" s="20">
        <v>57072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57072</v>
      </c>
      <c r="X15" s="20">
        <v>22551</v>
      </c>
      <c r="Y15" s="20">
        <v>34521</v>
      </c>
      <c r="Z15" s="21">
        <v>153.08</v>
      </c>
      <c r="AA15" s="22">
        <v>90205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>
        <v>124188700</v>
      </c>
      <c r="F17" s="20">
        <v>124188700</v>
      </c>
      <c r="G17" s="20">
        <v>125080556</v>
      </c>
      <c r="H17" s="20">
        <v>125035864</v>
      </c>
      <c r="I17" s="20">
        <v>124991173</v>
      </c>
      <c r="J17" s="20">
        <v>124991173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124991173</v>
      </c>
      <c r="X17" s="20">
        <v>31047175</v>
      </c>
      <c r="Y17" s="20">
        <v>93943998</v>
      </c>
      <c r="Z17" s="21">
        <v>302.58</v>
      </c>
      <c r="AA17" s="22">
        <v>124188700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5329789005</v>
      </c>
      <c r="F19" s="20">
        <v>5329789005</v>
      </c>
      <c r="G19" s="20">
        <v>4844340618</v>
      </c>
      <c r="H19" s="20">
        <v>4829617338</v>
      </c>
      <c r="I19" s="20">
        <v>4838594007</v>
      </c>
      <c r="J19" s="20">
        <v>4838594007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4838594007</v>
      </c>
      <c r="X19" s="20">
        <v>1332447251</v>
      </c>
      <c r="Y19" s="20">
        <v>3506146756</v>
      </c>
      <c r="Z19" s="21">
        <v>263.14</v>
      </c>
      <c r="AA19" s="22">
        <v>5329789005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17312200</v>
      </c>
      <c r="F22" s="20">
        <v>17312200</v>
      </c>
      <c r="G22" s="20">
        <v>6937567</v>
      </c>
      <c r="H22" s="20">
        <v>6743167</v>
      </c>
      <c r="I22" s="20">
        <v>6548767</v>
      </c>
      <c r="J22" s="20">
        <v>6548767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6548767</v>
      </c>
      <c r="X22" s="20">
        <v>4328050</v>
      </c>
      <c r="Y22" s="20">
        <v>2220717</v>
      </c>
      <c r="Z22" s="21">
        <v>51.31</v>
      </c>
      <c r="AA22" s="22">
        <v>17312200</v>
      </c>
    </row>
    <row r="23" spans="1:27" ht="13.5">
      <c r="A23" s="23" t="s">
        <v>49</v>
      </c>
      <c r="B23" s="17"/>
      <c r="C23" s="18"/>
      <c r="D23" s="18"/>
      <c r="E23" s="19">
        <v>2723696</v>
      </c>
      <c r="F23" s="20">
        <v>2723696</v>
      </c>
      <c r="G23" s="24"/>
      <c r="H23" s="24"/>
      <c r="I23" s="24">
        <v>2766993</v>
      </c>
      <c r="J23" s="20">
        <v>2766993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2766993</v>
      </c>
      <c r="X23" s="20">
        <v>680924</v>
      </c>
      <c r="Y23" s="24">
        <v>2086069</v>
      </c>
      <c r="Z23" s="25">
        <v>306.36</v>
      </c>
      <c r="AA23" s="26">
        <v>2723696</v>
      </c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5474103806</v>
      </c>
      <c r="F24" s="37">
        <f t="shared" si="1"/>
        <v>5474103806</v>
      </c>
      <c r="G24" s="37">
        <f t="shared" si="1"/>
        <v>4976424302</v>
      </c>
      <c r="H24" s="37">
        <f t="shared" si="1"/>
        <v>4961457846</v>
      </c>
      <c r="I24" s="37">
        <f t="shared" si="1"/>
        <v>4972958012</v>
      </c>
      <c r="J24" s="37">
        <f t="shared" si="1"/>
        <v>4972958012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4972958012</v>
      </c>
      <c r="X24" s="37">
        <f t="shared" si="1"/>
        <v>1368525951</v>
      </c>
      <c r="Y24" s="37">
        <f t="shared" si="1"/>
        <v>3604432061</v>
      </c>
      <c r="Z24" s="38">
        <f>+IF(X24&lt;&gt;0,+(Y24/X24)*100,0)</f>
        <v>263.38061462160755</v>
      </c>
      <c r="AA24" s="39">
        <f>SUM(AA15:AA23)</f>
        <v>5474103806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6336883544</v>
      </c>
      <c r="F25" s="31">
        <f t="shared" si="2"/>
        <v>6336883544</v>
      </c>
      <c r="G25" s="31">
        <f t="shared" si="2"/>
        <v>5809003916</v>
      </c>
      <c r="H25" s="31">
        <f t="shared" si="2"/>
        <v>5764306504</v>
      </c>
      <c r="I25" s="31">
        <f t="shared" si="2"/>
        <v>5941262113</v>
      </c>
      <c r="J25" s="31">
        <f t="shared" si="2"/>
        <v>5941262113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5941262113</v>
      </c>
      <c r="X25" s="31">
        <f t="shared" si="2"/>
        <v>1584220886</v>
      </c>
      <c r="Y25" s="31">
        <f t="shared" si="2"/>
        <v>4357041227</v>
      </c>
      <c r="Z25" s="32">
        <f>+IF(X25&lt;&gt;0,+(Y25/X25)*100,0)</f>
        <v>275.027381945525</v>
      </c>
      <c r="AA25" s="33">
        <f>+AA12+AA24</f>
        <v>6336883544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162390000</v>
      </c>
      <c r="F30" s="20">
        <v>162390000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40597500</v>
      </c>
      <c r="Y30" s="20">
        <v>-40597500</v>
      </c>
      <c r="Z30" s="21">
        <v>-100</v>
      </c>
      <c r="AA30" s="22">
        <v>162390000</v>
      </c>
    </row>
    <row r="31" spans="1:27" ht="13.5">
      <c r="A31" s="23" t="s">
        <v>56</v>
      </c>
      <c r="B31" s="17"/>
      <c r="C31" s="18"/>
      <c r="D31" s="18"/>
      <c r="E31" s="19">
        <v>43796788</v>
      </c>
      <c r="F31" s="20">
        <v>43796788</v>
      </c>
      <c r="G31" s="20">
        <v>45976007</v>
      </c>
      <c r="H31" s="20">
        <v>51275403</v>
      </c>
      <c r="I31" s="20">
        <v>51946293</v>
      </c>
      <c r="J31" s="20">
        <v>51946293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51946293</v>
      </c>
      <c r="X31" s="20">
        <v>10949197</v>
      </c>
      <c r="Y31" s="20">
        <v>40997096</v>
      </c>
      <c r="Z31" s="21">
        <v>374.43</v>
      </c>
      <c r="AA31" s="22">
        <v>43796788</v>
      </c>
    </row>
    <row r="32" spans="1:27" ht="13.5">
      <c r="A32" s="23" t="s">
        <v>57</v>
      </c>
      <c r="B32" s="17"/>
      <c r="C32" s="18"/>
      <c r="D32" s="18"/>
      <c r="E32" s="19">
        <v>360600966</v>
      </c>
      <c r="F32" s="20">
        <v>360600966</v>
      </c>
      <c r="G32" s="20">
        <v>93956331</v>
      </c>
      <c r="H32" s="20">
        <v>235445970</v>
      </c>
      <c r="I32" s="20">
        <v>333604257</v>
      </c>
      <c r="J32" s="20">
        <v>333604257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333604257</v>
      </c>
      <c r="X32" s="20">
        <v>90150242</v>
      </c>
      <c r="Y32" s="20">
        <v>243454015</v>
      </c>
      <c r="Z32" s="21">
        <v>270.05</v>
      </c>
      <c r="AA32" s="22">
        <v>360600966</v>
      </c>
    </row>
    <row r="33" spans="1:27" ht="13.5">
      <c r="A33" s="23" t="s">
        <v>58</v>
      </c>
      <c r="B33" s="17"/>
      <c r="C33" s="18"/>
      <c r="D33" s="18"/>
      <c r="E33" s="19">
        <v>22522704</v>
      </c>
      <c r="F33" s="20">
        <v>22522704</v>
      </c>
      <c r="G33" s="20">
        <v>9580390</v>
      </c>
      <c r="H33" s="20">
        <v>9580390</v>
      </c>
      <c r="I33" s="20">
        <v>9580390</v>
      </c>
      <c r="J33" s="20">
        <v>9580390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9580390</v>
      </c>
      <c r="X33" s="20">
        <v>5630676</v>
      </c>
      <c r="Y33" s="20">
        <v>3949714</v>
      </c>
      <c r="Z33" s="21">
        <v>70.15</v>
      </c>
      <c r="AA33" s="22">
        <v>22522704</v>
      </c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589310458</v>
      </c>
      <c r="F34" s="31">
        <f t="shared" si="3"/>
        <v>589310458</v>
      </c>
      <c r="G34" s="31">
        <f t="shared" si="3"/>
        <v>149512728</v>
      </c>
      <c r="H34" s="31">
        <f t="shared" si="3"/>
        <v>296301763</v>
      </c>
      <c r="I34" s="31">
        <f t="shared" si="3"/>
        <v>395130940</v>
      </c>
      <c r="J34" s="31">
        <f t="shared" si="3"/>
        <v>395130940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395130940</v>
      </c>
      <c r="X34" s="31">
        <f t="shared" si="3"/>
        <v>147327615</v>
      </c>
      <c r="Y34" s="31">
        <f t="shared" si="3"/>
        <v>247803325</v>
      </c>
      <c r="Z34" s="32">
        <f>+IF(X34&lt;&gt;0,+(Y34/X34)*100,0)</f>
        <v>168.1988302057289</v>
      </c>
      <c r="AA34" s="33">
        <f>SUM(AA29:AA33)</f>
        <v>589310458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540473257</v>
      </c>
      <c r="F37" s="20">
        <v>540473257</v>
      </c>
      <c r="G37" s="20">
        <v>470446046</v>
      </c>
      <c r="H37" s="20">
        <v>470257689</v>
      </c>
      <c r="I37" s="20">
        <v>467399246</v>
      </c>
      <c r="J37" s="20">
        <v>467399246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467399246</v>
      </c>
      <c r="X37" s="20">
        <v>135118314</v>
      </c>
      <c r="Y37" s="20">
        <v>332280932</v>
      </c>
      <c r="Z37" s="21">
        <v>245.92</v>
      </c>
      <c r="AA37" s="22">
        <v>540473257</v>
      </c>
    </row>
    <row r="38" spans="1:27" ht="13.5">
      <c r="A38" s="23" t="s">
        <v>58</v>
      </c>
      <c r="B38" s="17"/>
      <c r="C38" s="18"/>
      <c r="D38" s="18"/>
      <c r="E38" s="19">
        <v>293670118</v>
      </c>
      <c r="F38" s="20">
        <v>293670118</v>
      </c>
      <c r="G38" s="20">
        <v>341274601</v>
      </c>
      <c r="H38" s="20">
        <v>341274601</v>
      </c>
      <c r="I38" s="20">
        <v>341274601</v>
      </c>
      <c r="J38" s="20">
        <v>341274601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341274601</v>
      </c>
      <c r="X38" s="20">
        <v>73417530</v>
      </c>
      <c r="Y38" s="20">
        <v>267857071</v>
      </c>
      <c r="Z38" s="21">
        <v>364.84</v>
      </c>
      <c r="AA38" s="22">
        <v>293670118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834143375</v>
      </c>
      <c r="F39" s="37">
        <f t="shared" si="4"/>
        <v>834143375</v>
      </c>
      <c r="G39" s="37">
        <f t="shared" si="4"/>
        <v>811720647</v>
      </c>
      <c r="H39" s="37">
        <f t="shared" si="4"/>
        <v>811532290</v>
      </c>
      <c r="I39" s="37">
        <f t="shared" si="4"/>
        <v>808673847</v>
      </c>
      <c r="J39" s="37">
        <f t="shared" si="4"/>
        <v>808673847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808673847</v>
      </c>
      <c r="X39" s="37">
        <f t="shared" si="4"/>
        <v>208535844</v>
      </c>
      <c r="Y39" s="37">
        <f t="shared" si="4"/>
        <v>600138003</v>
      </c>
      <c r="Z39" s="38">
        <f>+IF(X39&lt;&gt;0,+(Y39/X39)*100,0)</f>
        <v>287.78649822905265</v>
      </c>
      <c r="AA39" s="39">
        <f>SUM(AA37:AA38)</f>
        <v>834143375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1423453833</v>
      </c>
      <c r="F40" s="31">
        <f t="shared" si="5"/>
        <v>1423453833</v>
      </c>
      <c r="G40" s="31">
        <f t="shared" si="5"/>
        <v>961233375</v>
      </c>
      <c r="H40" s="31">
        <f t="shared" si="5"/>
        <v>1107834053</v>
      </c>
      <c r="I40" s="31">
        <f t="shared" si="5"/>
        <v>1203804787</v>
      </c>
      <c r="J40" s="31">
        <f t="shared" si="5"/>
        <v>1203804787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1203804787</v>
      </c>
      <c r="X40" s="31">
        <f t="shared" si="5"/>
        <v>355863459</v>
      </c>
      <c r="Y40" s="31">
        <f t="shared" si="5"/>
        <v>847941328</v>
      </c>
      <c r="Z40" s="32">
        <f>+IF(X40&lt;&gt;0,+(Y40/X40)*100,0)</f>
        <v>238.2771556210833</v>
      </c>
      <c r="AA40" s="33">
        <f>+AA34+AA39</f>
        <v>1423453833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4913429711</v>
      </c>
      <c r="F42" s="45">
        <f t="shared" si="6"/>
        <v>4913429711</v>
      </c>
      <c r="G42" s="45">
        <f t="shared" si="6"/>
        <v>4847770541</v>
      </c>
      <c r="H42" s="45">
        <f t="shared" si="6"/>
        <v>4656472451</v>
      </c>
      <c r="I42" s="45">
        <f t="shared" si="6"/>
        <v>4737457326</v>
      </c>
      <c r="J42" s="45">
        <f t="shared" si="6"/>
        <v>4737457326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4737457326</v>
      </c>
      <c r="X42" s="45">
        <f t="shared" si="6"/>
        <v>1228357427</v>
      </c>
      <c r="Y42" s="45">
        <f t="shared" si="6"/>
        <v>3509099899</v>
      </c>
      <c r="Z42" s="46">
        <f>+IF(X42&lt;&gt;0,+(Y42/X42)*100,0)</f>
        <v>285.67417120359056</v>
      </c>
      <c r="AA42" s="47">
        <f>+AA25-AA40</f>
        <v>4913429711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4722370565</v>
      </c>
      <c r="F45" s="20">
        <v>4722370565</v>
      </c>
      <c r="G45" s="20">
        <v>4718182145</v>
      </c>
      <c r="H45" s="20">
        <v>4526884055</v>
      </c>
      <c r="I45" s="20">
        <v>4607868931</v>
      </c>
      <c r="J45" s="20">
        <v>4607868931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4607868931</v>
      </c>
      <c r="X45" s="20">
        <v>1180592641</v>
      </c>
      <c r="Y45" s="20">
        <v>3427276290</v>
      </c>
      <c r="Z45" s="48">
        <v>290.3</v>
      </c>
      <c r="AA45" s="22">
        <v>4722370565</v>
      </c>
    </row>
    <row r="46" spans="1:27" ht="13.5">
      <c r="A46" s="23" t="s">
        <v>67</v>
      </c>
      <c r="B46" s="17"/>
      <c r="C46" s="18"/>
      <c r="D46" s="18"/>
      <c r="E46" s="19">
        <v>191059146</v>
      </c>
      <c r="F46" s="20">
        <v>191059146</v>
      </c>
      <c r="G46" s="20">
        <v>129588396</v>
      </c>
      <c r="H46" s="20">
        <v>129588396</v>
      </c>
      <c r="I46" s="20">
        <v>129588395</v>
      </c>
      <c r="J46" s="20">
        <v>129588395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129588395</v>
      </c>
      <c r="X46" s="20">
        <v>47764787</v>
      </c>
      <c r="Y46" s="20">
        <v>81823608</v>
      </c>
      <c r="Z46" s="48">
        <v>171.31</v>
      </c>
      <c r="AA46" s="22">
        <v>191059146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4913429711</v>
      </c>
      <c r="F48" s="53">
        <f t="shared" si="7"/>
        <v>4913429711</v>
      </c>
      <c r="G48" s="53">
        <f t="shared" si="7"/>
        <v>4847770541</v>
      </c>
      <c r="H48" s="53">
        <f t="shared" si="7"/>
        <v>4656472451</v>
      </c>
      <c r="I48" s="53">
        <f t="shared" si="7"/>
        <v>4737457326</v>
      </c>
      <c r="J48" s="53">
        <f t="shared" si="7"/>
        <v>4737457326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4737457326</v>
      </c>
      <c r="X48" s="53">
        <f t="shared" si="7"/>
        <v>1228357428</v>
      </c>
      <c r="Y48" s="53">
        <f t="shared" si="7"/>
        <v>3509099898</v>
      </c>
      <c r="Z48" s="54">
        <f>+IF(X48&lt;&gt;0,+(Y48/X48)*100,0)</f>
        <v>285.674170889615</v>
      </c>
      <c r="AA48" s="55">
        <f>SUM(AA45:AA47)</f>
        <v>4913429711</v>
      </c>
    </row>
    <row r="49" spans="1:27" ht="13.5">
      <c r="A49" s="56" t="s">
        <v>124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125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126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109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127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112438562</v>
      </c>
      <c r="D6" s="18">
        <v>112438562</v>
      </c>
      <c r="E6" s="19">
        <v>63848156</v>
      </c>
      <c r="F6" s="20">
        <v>63848156</v>
      </c>
      <c r="G6" s="20">
        <v>140360000</v>
      </c>
      <c r="H6" s="20">
        <v>133561000</v>
      </c>
      <c r="I6" s="20">
        <v>133561000</v>
      </c>
      <c r="J6" s="20">
        <v>133561000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133561000</v>
      </c>
      <c r="X6" s="20">
        <v>15962039</v>
      </c>
      <c r="Y6" s="20">
        <v>117598961</v>
      </c>
      <c r="Z6" s="21">
        <v>736.74</v>
      </c>
      <c r="AA6" s="22">
        <v>63848156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22429331</v>
      </c>
      <c r="D8" s="18">
        <v>22429331</v>
      </c>
      <c r="E8" s="19">
        <v>12400000</v>
      </c>
      <c r="F8" s="20">
        <v>12400000</v>
      </c>
      <c r="G8" s="20">
        <v>2093000</v>
      </c>
      <c r="H8" s="20">
        <v>1033000</v>
      </c>
      <c r="I8" s="20">
        <v>1033000</v>
      </c>
      <c r="J8" s="20">
        <v>1033000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1033000</v>
      </c>
      <c r="X8" s="20">
        <v>3100000</v>
      </c>
      <c r="Y8" s="20">
        <v>-2067000</v>
      </c>
      <c r="Z8" s="21">
        <v>-66.68</v>
      </c>
      <c r="AA8" s="22">
        <v>12400000</v>
      </c>
    </row>
    <row r="9" spans="1:27" ht="13.5">
      <c r="A9" s="23" t="s">
        <v>36</v>
      </c>
      <c r="B9" s="17"/>
      <c r="C9" s="18">
        <v>14479582</v>
      </c>
      <c r="D9" s="18">
        <v>14479582</v>
      </c>
      <c r="E9" s="19">
        <v>5837000</v>
      </c>
      <c r="F9" s="20">
        <v>5837000</v>
      </c>
      <c r="G9" s="20">
        <v>420000</v>
      </c>
      <c r="H9" s="20">
        <v>486000</v>
      </c>
      <c r="I9" s="20">
        <v>486000</v>
      </c>
      <c r="J9" s="20">
        <v>486000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486000</v>
      </c>
      <c r="X9" s="20">
        <v>1459250</v>
      </c>
      <c r="Y9" s="20">
        <v>-973250</v>
      </c>
      <c r="Z9" s="21">
        <v>-66.7</v>
      </c>
      <c r="AA9" s="22">
        <v>5837000</v>
      </c>
    </row>
    <row r="10" spans="1:27" ht="13.5">
      <c r="A10" s="23" t="s">
        <v>37</v>
      </c>
      <c r="B10" s="17"/>
      <c r="C10" s="18">
        <v>19996</v>
      </c>
      <c r="D10" s="18">
        <v>19996</v>
      </c>
      <c r="E10" s="19">
        <v>20000</v>
      </c>
      <c r="F10" s="20">
        <v>20000</v>
      </c>
      <c r="G10" s="24">
        <v>2000</v>
      </c>
      <c r="H10" s="24">
        <v>2000</v>
      </c>
      <c r="I10" s="24">
        <v>2000</v>
      </c>
      <c r="J10" s="20">
        <v>2000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2000</v>
      </c>
      <c r="X10" s="20">
        <v>5000</v>
      </c>
      <c r="Y10" s="24">
        <v>-3000</v>
      </c>
      <c r="Z10" s="25">
        <v>-60</v>
      </c>
      <c r="AA10" s="26">
        <v>20000</v>
      </c>
    </row>
    <row r="11" spans="1:27" ht="13.5">
      <c r="A11" s="23" t="s">
        <v>38</v>
      </c>
      <c r="B11" s="17"/>
      <c r="C11" s="18">
        <v>2831172</v>
      </c>
      <c r="D11" s="18">
        <v>2831172</v>
      </c>
      <c r="E11" s="19">
        <v>2358000</v>
      </c>
      <c r="F11" s="20">
        <v>2358000</v>
      </c>
      <c r="G11" s="20">
        <v>372000</v>
      </c>
      <c r="H11" s="20">
        <v>197000</v>
      </c>
      <c r="I11" s="20">
        <v>197000</v>
      </c>
      <c r="J11" s="20">
        <v>197000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197000</v>
      </c>
      <c r="X11" s="20">
        <v>589500</v>
      </c>
      <c r="Y11" s="20">
        <v>-392500</v>
      </c>
      <c r="Z11" s="21">
        <v>-66.58</v>
      </c>
      <c r="AA11" s="22">
        <v>2358000</v>
      </c>
    </row>
    <row r="12" spans="1:27" ht="13.5">
      <c r="A12" s="27" t="s">
        <v>39</v>
      </c>
      <c r="B12" s="28"/>
      <c r="C12" s="29">
        <f aca="true" t="shared" si="0" ref="C12:Y12">SUM(C6:C11)</f>
        <v>152198643</v>
      </c>
      <c r="D12" s="29">
        <f>SUM(D6:D11)</f>
        <v>152198643</v>
      </c>
      <c r="E12" s="30">
        <f t="shared" si="0"/>
        <v>84463156</v>
      </c>
      <c r="F12" s="31">
        <f t="shared" si="0"/>
        <v>84463156</v>
      </c>
      <c r="G12" s="31">
        <f t="shared" si="0"/>
        <v>143247000</v>
      </c>
      <c r="H12" s="31">
        <f t="shared" si="0"/>
        <v>135279000</v>
      </c>
      <c r="I12" s="31">
        <f t="shared" si="0"/>
        <v>135279000</v>
      </c>
      <c r="J12" s="31">
        <f t="shared" si="0"/>
        <v>135279000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135279000</v>
      </c>
      <c r="X12" s="31">
        <f t="shared" si="0"/>
        <v>21115789</v>
      </c>
      <c r="Y12" s="31">
        <f t="shared" si="0"/>
        <v>114163211</v>
      </c>
      <c r="Z12" s="32">
        <f>+IF(X12&lt;&gt;0,+(Y12/X12)*100,0)</f>
        <v>540.6533045011957</v>
      </c>
      <c r="AA12" s="33">
        <f>SUM(AA6:AA11)</f>
        <v>84463156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633817</v>
      </c>
      <c r="D15" s="18">
        <v>633817</v>
      </c>
      <c r="E15" s="19">
        <v>1450000</v>
      </c>
      <c r="F15" s="20">
        <v>1450000</v>
      </c>
      <c r="G15" s="20">
        <v>121000</v>
      </c>
      <c r="H15" s="20">
        <v>121000</v>
      </c>
      <c r="I15" s="20">
        <v>121000</v>
      </c>
      <c r="J15" s="20">
        <v>121000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121000</v>
      </c>
      <c r="X15" s="20">
        <v>362500</v>
      </c>
      <c r="Y15" s="20">
        <v>-241500</v>
      </c>
      <c r="Z15" s="21">
        <v>-66.62</v>
      </c>
      <c r="AA15" s="22">
        <v>1450000</v>
      </c>
    </row>
    <row r="16" spans="1:27" ht="13.5">
      <c r="A16" s="23" t="s">
        <v>42</v>
      </c>
      <c r="B16" s="17"/>
      <c r="C16" s="18">
        <v>1000</v>
      </c>
      <c r="D16" s="18">
        <v>1000</v>
      </c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16257000</v>
      </c>
      <c r="D17" s="18">
        <v>16257000</v>
      </c>
      <c r="E17" s="19">
        <v>18907000</v>
      </c>
      <c r="F17" s="20">
        <v>18907000</v>
      </c>
      <c r="G17" s="20">
        <v>1065000</v>
      </c>
      <c r="H17" s="20">
        <v>1576000</v>
      </c>
      <c r="I17" s="20">
        <v>1576000</v>
      </c>
      <c r="J17" s="20">
        <v>1576000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1576000</v>
      </c>
      <c r="X17" s="20">
        <v>4726750</v>
      </c>
      <c r="Y17" s="20">
        <v>-3150750</v>
      </c>
      <c r="Z17" s="21">
        <v>-66.66</v>
      </c>
      <c r="AA17" s="22">
        <v>18907000</v>
      </c>
    </row>
    <row r="18" spans="1:27" ht="13.5">
      <c r="A18" s="23" t="s">
        <v>44</v>
      </c>
      <c r="B18" s="17"/>
      <c r="C18" s="18"/>
      <c r="D18" s="18"/>
      <c r="E18" s="19">
        <v>1000</v>
      </c>
      <c r="F18" s="20">
        <v>1000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>
        <v>250</v>
      </c>
      <c r="Y18" s="20">
        <v>-250</v>
      </c>
      <c r="Z18" s="21">
        <v>-100</v>
      </c>
      <c r="AA18" s="22">
        <v>1000</v>
      </c>
    </row>
    <row r="19" spans="1:27" ht="13.5">
      <c r="A19" s="23" t="s">
        <v>45</v>
      </c>
      <c r="B19" s="17"/>
      <c r="C19" s="18">
        <v>779230420</v>
      </c>
      <c r="D19" s="18">
        <v>779230420</v>
      </c>
      <c r="E19" s="19">
        <v>739466000</v>
      </c>
      <c r="F19" s="20">
        <v>739466000</v>
      </c>
      <c r="G19" s="20">
        <v>47644000</v>
      </c>
      <c r="H19" s="20">
        <v>61622000</v>
      </c>
      <c r="I19" s="20">
        <v>61622000</v>
      </c>
      <c r="J19" s="20">
        <v>61622000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61622000</v>
      </c>
      <c r="X19" s="20">
        <v>184866500</v>
      </c>
      <c r="Y19" s="20">
        <v>-123244500</v>
      </c>
      <c r="Z19" s="21">
        <v>-66.67</v>
      </c>
      <c r="AA19" s="22">
        <v>739466000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619252</v>
      </c>
      <c r="D22" s="18">
        <v>619252</v>
      </c>
      <c r="E22" s="19">
        <v>766000</v>
      </c>
      <c r="F22" s="20">
        <v>766000</v>
      </c>
      <c r="G22" s="20">
        <v>24000</v>
      </c>
      <c r="H22" s="20">
        <v>64000</v>
      </c>
      <c r="I22" s="20">
        <v>64000</v>
      </c>
      <c r="J22" s="20">
        <v>64000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64000</v>
      </c>
      <c r="X22" s="20">
        <v>191500</v>
      </c>
      <c r="Y22" s="20">
        <v>-127500</v>
      </c>
      <c r="Z22" s="21">
        <v>-66.58</v>
      </c>
      <c r="AA22" s="22">
        <v>766000</v>
      </c>
    </row>
    <row r="23" spans="1:27" ht="13.5">
      <c r="A23" s="23" t="s">
        <v>49</v>
      </c>
      <c r="B23" s="17"/>
      <c r="C23" s="18">
        <v>11050509</v>
      </c>
      <c r="D23" s="18">
        <v>11050509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807791998</v>
      </c>
      <c r="D24" s="29">
        <f>SUM(D15:D23)</f>
        <v>807791998</v>
      </c>
      <c r="E24" s="36">
        <f t="shared" si="1"/>
        <v>760590000</v>
      </c>
      <c r="F24" s="37">
        <f t="shared" si="1"/>
        <v>760590000</v>
      </c>
      <c r="G24" s="37">
        <f t="shared" si="1"/>
        <v>48854000</v>
      </c>
      <c r="H24" s="37">
        <f t="shared" si="1"/>
        <v>63383000</v>
      </c>
      <c r="I24" s="37">
        <f t="shared" si="1"/>
        <v>63383000</v>
      </c>
      <c r="J24" s="37">
        <f t="shared" si="1"/>
        <v>63383000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63383000</v>
      </c>
      <c r="X24" s="37">
        <f t="shared" si="1"/>
        <v>190147500</v>
      </c>
      <c r="Y24" s="37">
        <f t="shared" si="1"/>
        <v>-126764500</v>
      </c>
      <c r="Z24" s="38">
        <f>+IF(X24&lt;&gt;0,+(Y24/X24)*100,0)</f>
        <v>-66.66640371290708</v>
      </c>
      <c r="AA24" s="39">
        <f>SUM(AA15:AA23)</f>
        <v>760590000</v>
      </c>
    </row>
    <row r="25" spans="1:27" ht="13.5">
      <c r="A25" s="27" t="s">
        <v>51</v>
      </c>
      <c r="B25" s="28"/>
      <c r="C25" s="29">
        <f aca="true" t="shared" si="2" ref="C25:Y25">+C12+C24</f>
        <v>959990641</v>
      </c>
      <c r="D25" s="29">
        <f>+D12+D24</f>
        <v>959990641</v>
      </c>
      <c r="E25" s="30">
        <f t="shared" si="2"/>
        <v>845053156</v>
      </c>
      <c r="F25" s="31">
        <f t="shared" si="2"/>
        <v>845053156</v>
      </c>
      <c r="G25" s="31">
        <f t="shared" si="2"/>
        <v>192101000</v>
      </c>
      <c r="H25" s="31">
        <f t="shared" si="2"/>
        <v>198662000</v>
      </c>
      <c r="I25" s="31">
        <f t="shared" si="2"/>
        <v>198662000</v>
      </c>
      <c r="J25" s="31">
        <f t="shared" si="2"/>
        <v>198662000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198662000</v>
      </c>
      <c r="X25" s="31">
        <f t="shared" si="2"/>
        <v>211263289</v>
      </c>
      <c r="Y25" s="31">
        <f t="shared" si="2"/>
        <v>-12601289</v>
      </c>
      <c r="Z25" s="32">
        <f>+IF(X25&lt;&gt;0,+(Y25/X25)*100,0)</f>
        <v>-5.964731998468508</v>
      </c>
      <c r="AA25" s="33">
        <f>+AA12+AA24</f>
        <v>845053156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342816</v>
      </c>
      <c r="D30" s="18">
        <v>342816</v>
      </c>
      <c r="E30" s="19">
        <v>343000</v>
      </c>
      <c r="F30" s="20">
        <v>343000</v>
      </c>
      <c r="G30" s="20">
        <v>29000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85750</v>
      </c>
      <c r="Y30" s="20">
        <v>-85750</v>
      </c>
      <c r="Z30" s="21">
        <v>-100</v>
      </c>
      <c r="AA30" s="22">
        <v>343000</v>
      </c>
    </row>
    <row r="31" spans="1:27" ht="13.5">
      <c r="A31" s="23" t="s">
        <v>56</v>
      </c>
      <c r="B31" s="17"/>
      <c r="C31" s="18">
        <v>1763664</v>
      </c>
      <c r="D31" s="18">
        <v>1763664</v>
      </c>
      <c r="E31" s="19">
        <v>1590000</v>
      </c>
      <c r="F31" s="20">
        <v>1590000</v>
      </c>
      <c r="G31" s="20">
        <v>120000</v>
      </c>
      <c r="H31" s="20">
        <v>134000</v>
      </c>
      <c r="I31" s="20">
        <v>134000</v>
      </c>
      <c r="J31" s="20">
        <v>134000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134000</v>
      </c>
      <c r="X31" s="20">
        <v>397500</v>
      </c>
      <c r="Y31" s="20">
        <v>-263500</v>
      </c>
      <c r="Z31" s="21">
        <v>-66.29</v>
      </c>
      <c r="AA31" s="22">
        <v>1590000</v>
      </c>
    </row>
    <row r="32" spans="1:27" ht="13.5">
      <c r="A32" s="23" t="s">
        <v>57</v>
      </c>
      <c r="B32" s="17"/>
      <c r="C32" s="18">
        <v>68775150</v>
      </c>
      <c r="D32" s="18">
        <v>68775150</v>
      </c>
      <c r="E32" s="19">
        <v>36670000</v>
      </c>
      <c r="F32" s="20">
        <v>36670000</v>
      </c>
      <c r="G32" s="20">
        <v>3456000</v>
      </c>
      <c r="H32" s="20">
        <v>3056000</v>
      </c>
      <c r="I32" s="20">
        <v>3056000</v>
      </c>
      <c r="J32" s="20">
        <v>3056000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3056000</v>
      </c>
      <c r="X32" s="20">
        <v>9167500</v>
      </c>
      <c r="Y32" s="20">
        <v>-6111500</v>
      </c>
      <c r="Z32" s="21">
        <v>-66.66</v>
      </c>
      <c r="AA32" s="22">
        <v>36670000</v>
      </c>
    </row>
    <row r="33" spans="1:27" ht="13.5">
      <c r="A33" s="23" t="s">
        <v>58</v>
      </c>
      <c r="B33" s="17"/>
      <c r="C33" s="18">
        <v>9615014</v>
      </c>
      <c r="D33" s="18">
        <v>9615014</v>
      </c>
      <c r="E33" s="19">
        <v>4240000</v>
      </c>
      <c r="F33" s="20">
        <v>4240000</v>
      </c>
      <c r="G33" s="20">
        <v>74000</v>
      </c>
      <c r="H33" s="20">
        <v>382000</v>
      </c>
      <c r="I33" s="20">
        <v>382000</v>
      </c>
      <c r="J33" s="20">
        <v>382000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382000</v>
      </c>
      <c r="X33" s="20">
        <v>1060000</v>
      </c>
      <c r="Y33" s="20">
        <v>-678000</v>
      </c>
      <c r="Z33" s="21">
        <v>-63.96</v>
      </c>
      <c r="AA33" s="22">
        <v>4240000</v>
      </c>
    </row>
    <row r="34" spans="1:27" ht="13.5">
      <c r="A34" s="27" t="s">
        <v>59</v>
      </c>
      <c r="B34" s="28"/>
      <c r="C34" s="29">
        <f aca="true" t="shared" si="3" ref="C34:Y34">SUM(C29:C33)</f>
        <v>80496644</v>
      </c>
      <c r="D34" s="29">
        <f>SUM(D29:D33)</f>
        <v>80496644</v>
      </c>
      <c r="E34" s="30">
        <f t="shared" si="3"/>
        <v>42843000</v>
      </c>
      <c r="F34" s="31">
        <f t="shared" si="3"/>
        <v>42843000</v>
      </c>
      <c r="G34" s="31">
        <f t="shared" si="3"/>
        <v>3679000</v>
      </c>
      <c r="H34" s="31">
        <f t="shared" si="3"/>
        <v>3572000</v>
      </c>
      <c r="I34" s="31">
        <f t="shared" si="3"/>
        <v>3572000</v>
      </c>
      <c r="J34" s="31">
        <f t="shared" si="3"/>
        <v>3572000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3572000</v>
      </c>
      <c r="X34" s="31">
        <f t="shared" si="3"/>
        <v>10710750</v>
      </c>
      <c r="Y34" s="31">
        <f t="shared" si="3"/>
        <v>-7138750</v>
      </c>
      <c r="Z34" s="32">
        <f>+IF(X34&lt;&gt;0,+(Y34/X34)*100,0)</f>
        <v>-66.65032794155404</v>
      </c>
      <c r="AA34" s="33">
        <f>SUM(AA29:AA33)</f>
        <v>42843000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4113788</v>
      </c>
      <c r="D37" s="18">
        <v>4113788</v>
      </c>
      <c r="E37" s="19">
        <v>3770000</v>
      </c>
      <c r="F37" s="20">
        <v>3770000</v>
      </c>
      <c r="G37" s="20">
        <v>343000</v>
      </c>
      <c r="H37" s="20">
        <v>314000</v>
      </c>
      <c r="I37" s="20">
        <v>314000</v>
      </c>
      <c r="J37" s="20">
        <v>314000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314000</v>
      </c>
      <c r="X37" s="20">
        <v>942500</v>
      </c>
      <c r="Y37" s="20">
        <v>-628500</v>
      </c>
      <c r="Z37" s="21">
        <v>-66.68</v>
      </c>
      <c r="AA37" s="22">
        <v>3770000</v>
      </c>
    </row>
    <row r="38" spans="1:27" ht="13.5">
      <c r="A38" s="23" t="s">
        <v>58</v>
      </c>
      <c r="B38" s="17"/>
      <c r="C38" s="18">
        <v>15548000</v>
      </c>
      <c r="D38" s="18">
        <v>15548000</v>
      </c>
      <c r="E38" s="19">
        <v>16390000</v>
      </c>
      <c r="F38" s="20">
        <v>16390000</v>
      </c>
      <c r="G38" s="20">
        <v>1342000</v>
      </c>
      <c r="H38" s="20">
        <v>1366000</v>
      </c>
      <c r="I38" s="20">
        <v>1366000</v>
      </c>
      <c r="J38" s="20">
        <v>1366000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1366000</v>
      </c>
      <c r="X38" s="20">
        <v>4097500</v>
      </c>
      <c r="Y38" s="20">
        <v>-2731500</v>
      </c>
      <c r="Z38" s="21">
        <v>-66.66</v>
      </c>
      <c r="AA38" s="22">
        <v>16390000</v>
      </c>
    </row>
    <row r="39" spans="1:27" ht="13.5">
      <c r="A39" s="27" t="s">
        <v>61</v>
      </c>
      <c r="B39" s="35"/>
      <c r="C39" s="29">
        <f aca="true" t="shared" si="4" ref="C39:Y39">SUM(C37:C38)</f>
        <v>19661788</v>
      </c>
      <c r="D39" s="29">
        <f>SUM(D37:D38)</f>
        <v>19661788</v>
      </c>
      <c r="E39" s="36">
        <f t="shared" si="4"/>
        <v>20160000</v>
      </c>
      <c r="F39" s="37">
        <f t="shared" si="4"/>
        <v>20160000</v>
      </c>
      <c r="G39" s="37">
        <f t="shared" si="4"/>
        <v>1685000</v>
      </c>
      <c r="H39" s="37">
        <f t="shared" si="4"/>
        <v>1680000</v>
      </c>
      <c r="I39" s="37">
        <f t="shared" si="4"/>
        <v>1680000</v>
      </c>
      <c r="J39" s="37">
        <f t="shared" si="4"/>
        <v>1680000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1680000</v>
      </c>
      <c r="X39" s="37">
        <f t="shared" si="4"/>
        <v>5040000</v>
      </c>
      <c r="Y39" s="37">
        <f t="shared" si="4"/>
        <v>-3360000</v>
      </c>
      <c r="Z39" s="38">
        <f>+IF(X39&lt;&gt;0,+(Y39/X39)*100,0)</f>
        <v>-66.66666666666666</v>
      </c>
      <c r="AA39" s="39">
        <f>SUM(AA37:AA38)</f>
        <v>20160000</v>
      </c>
    </row>
    <row r="40" spans="1:27" ht="13.5">
      <c r="A40" s="27" t="s">
        <v>62</v>
      </c>
      <c r="B40" s="28"/>
      <c r="C40" s="29">
        <f aca="true" t="shared" si="5" ref="C40:Y40">+C34+C39</f>
        <v>100158432</v>
      </c>
      <c r="D40" s="29">
        <f>+D34+D39</f>
        <v>100158432</v>
      </c>
      <c r="E40" s="30">
        <f t="shared" si="5"/>
        <v>63003000</v>
      </c>
      <c r="F40" s="31">
        <f t="shared" si="5"/>
        <v>63003000</v>
      </c>
      <c r="G40" s="31">
        <f t="shared" si="5"/>
        <v>5364000</v>
      </c>
      <c r="H40" s="31">
        <f t="shared" si="5"/>
        <v>5252000</v>
      </c>
      <c r="I40" s="31">
        <f t="shared" si="5"/>
        <v>5252000</v>
      </c>
      <c r="J40" s="31">
        <f t="shared" si="5"/>
        <v>5252000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5252000</v>
      </c>
      <c r="X40" s="31">
        <f t="shared" si="5"/>
        <v>15750750</v>
      </c>
      <c r="Y40" s="31">
        <f t="shared" si="5"/>
        <v>-10498750</v>
      </c>
      <c r="Z40" s="32">
        <f>+IF(X40&lt;&gt;0,+(Y40/X40)*100,0)</f>
        <v>-66.6555560846309</v>
      </c>
      <c r="AA40" s="33">
        <f>+AA34+AA39</f>
        <v>63003000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859832209</v>
      </c>
      <c r="D42" s="43">
        <f>+D25-D40</f>
        <v>859832209</v>
      </c>
      <c r="E42" s="44">
        <f t="shared" si="6"/>
        <v>782050156</v>
      </c>
      <c r="F42" s="45">
        <f t="shared" si="6"/>
        <v>782050156</v>
      </c>
      <c r="G42" s="45">
        <f t="shared" si="6"/>
        <v>186737000</v>
      </c>
      <c r="H42" s="45">
        <f t="shared" si="6"/>
        <v>193410000</v>
      </c>
      <c r="I42" s="45">
        <f t="shared" si="6"/>
        <v>193410000</v>
      </c>
      <c r="J42" s="45">
        <f t="shared" si="6"/>
        <v>193410000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193410000</v>
      </c>
      <c r="X42" s="45">
        <f t="shared" si="6"/>
        <v>195512539</v>
      </c>
      <c r="Y42" s="45">
        <f t="shared" si="6"/>
        <v>-2102539</v>
      </c>
      <c r="Z42" s="46">
        <f>+IF(X42&lt;&gt;0,+(Y42/X42)*100,0)</f>
        <v>-1.0753985451541805</v>
      </c>
      <c r="AA42" s="47">
        <f>+AA25-AA40</f>
        <v>782050156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850622095</v>
      </c>
      <c r="D45" s="18">
        <v>850622095</v>
      </c>
      <c r="E45" s="19">
        <v>769634156</v>
      </c>
      <c r="F45" s="20">
        <v>769634156</v>
      </c>
      <c r="G45" s="20">
        <v>185751000</v>
      </c>
      <c r="H45" s="20">
        <v>191475000</v>
      </c>
      <c r="I45" s="20">
        <v>191475000</v>
      </c>
      <c r="J45" s="20">
        <v>191475000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191475000</v>
      </c>
      <c r="X45" s="20">
        <v>192408539</v>
      </c>
      <c r="Y45" s="20">
        <v>-933539</v>
      </c>
      <c r="Z45" s="48">
        <v>-0.49</v>
      </c>
      <c r="AA45" s="22">
        <v>769634156</v>
      </c>
    </row>
    <row r="46" spans="1:27" ht="13.5">
      <c r="A46" s="23" t="s">
        <v>67</v>
      </c>
      <c r="B46" s="17"/>
      <c r="C46" s="18">
        <v>9210114</v>
      </c>
      <c r="D46" s="18">
        <v>9210114</v>
      </c>
      <c r="E46" s="19">
        <v>12416000</v>
      </c>
      <c r="F46" s="20">
        <v>12416000</v>
      </c>
      <c r="G46" s="20">
        <v>986000</v>
      </c>
      <c r="H46" s="20">
        <v>1935000</v>
      </c>
      <c r="I46" s="20">
        <v>1935000</v>
      </c>
      <c r="J46" s="20">
        <v>1935000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1935000</v>
      </c>
      <c r="X46" s="20">
        <v>3104000</v>
      </c>
      <c r="Y46" s="20">
        <v>-1169000</v>
      </c>
      <c r="Z46" s="48">
        <v>-37.66</v>
      </c>
      <c r="AA46" s="22">
        <v>12416000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859832209</v>
      </c>
      <c r="D48" s="51">
        <f>SUM(D45:D47)</f>
        <v>859832209</v>
      </c>
      <c r="E48" s="52">
        <f t="shared" si="7"/>
        <v>782050156</v>
      </c>
      <c r="F48" s="53">
        <f t="shared" si="7"/>
        <v>782050156</v>
      </c>
      <c r="G48" s="53">
        <f t="shared" si="7"/>
        <v>186737000</v>
      </c>
      <c r="H48" s="53">
        <f t="shared" si="7"/>
        <v>193410000</v>
      </c>
      <c r="I48" s="53">
        <f t="shared" si="7"/>
        <v>193410000</v>
      </c>
      <c r="J48" s="53">
        <f t="shared" si="7"/>
        <v>193410000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193410000</v>
      </c>
      <c r="X48" s="53">
        <f t="shared" si="7"/>
        <v>195512539</v>
      </c>
      <c r="Y48" s="53">
        <f t="shared" si="7"/>
        <v>-2102539</v>
      </c>
      <c r="Z48" s="54">
        <f>+IF(X48&lt;&gt;0,+(Y48/X48)*100,0)</f>
        <v>-1.0753985451541805</v>
      </c>
      <c r="AA48" s="55">
        <f>SUM(AA45:AA47)</f>
        <v>782050156</v>
      </c>
    </row>
    <row r="49" spans="1:27" ht="13.5">
      <c r="A49" s="56" t="s">
        <v>124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125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126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110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127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30000000</v>
      </c>
      <c r="F6" s="20">
        <v>30000000</v>
      </c>
      <c r="G6" s="20">
        <v>42470320</v>
      </c>
      <c r="H6" s="20">
        <v>42470320</v>
      </c>
      <c r="I6" s="20">
        <v>42470320</v>
      </c>
      <c r="J6" s="20">
        <v>42470320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42470320</v>
      </c>
      <c r="X6" s="20">
        <v>7500000</v>
      </c>
      <c r="Y6" s="20">
        <v>34970320</v>
      </c>
      <c r="Z6" s="21">
        <v>466.27</v>
      </c>
      <c r="AA6" s="22">
        <v>30000000</v>
      </c>
    </row>
    <row r="7" spans="1:27" ht="13.5">
      <c r="A7" s="23" t="s">
        <v>34</v>
      </c>
      <c r="B7" s="17"/>
      <c r="C7" s="18"/>
      <c r="D7" s="18"/>
      <c r="E7" s="19">
        <v>25500000</v>
      </c>
      <c r="F7" s="20">
        <v>25500000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6375000</v>
      </c>
      <c r="Y7" s="20">
        <v>-6375000</v>
      </c>
      <c r="Z7" s="21">
        <v>-100</v>
      </c>
      <c r="AA7" s="22">
        <v>25500000</v>
      </c>
    </row>
    <row r="8" spans="1:27" ht="13.5">
      <c r="A8" s="23" t="s">
        <v>35</v>
      </c>
      <c r="B8" s="17"/>
      <c r="C8" s="18"/>
      <c r="D8" s="18"/>
      <c r="E8" s="19">
        <v>46128000</v>
      </c>
      <c r="F8" s="20">
        <v>46128000</v>
      </c>
      <c r="G8" s="20">
        <v>4402486</v>
      </c>
      <c r="H8" s="20">
        <v>4402486</v>
      </c>
      <c r="I8" s="20">
        <v>4402486</v>
      </c>
      <c r="J8" s="20">
        <v>4402486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4402486</v>
      </c>
      <c r="X8" s="20">
        <v>11532000</v>
      </c>
      <c r="Y8" s="20">
        <v>-7129514</v>
      </c>
      <c r="Z8" s="21">
        <v>-61.82</v>
      </c>
      <c r="AA8" s="22">
        <v>46128000</v>
      </c>
    </row>
    <row r="9" spans="1:27" ht="13.5">
      <c r="A9" s="23" t="s">
        <v>36</v>
      </c>
      <c r="B9" s="17"/>
      <c r="C9" s="18"/>
      <c r="D9" s="18"/>
      <c r="E9" s="19">
        <v>21068000</v>
      </c>
      <c r="F9" s="20">
        <v>21068000</v>
      </c>
      <c r="G9" s="20">
        <v>19967826</v>
      </c>
      <c r="H9" s="20">
        <v>19967826</v>
      </c>
      <c r="I9" s="20">
        <v>19967826</v>
      </c>
      <c r="J9" s="20">
        <v>19967826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19967826</v>
      </c>
      <c r="X9" s="20">
        <v>5267000</v>
      </c>
      <c r="Y9" s="20">
        <v>14700826</v>
      </c>
      <c r="Z9" s="21">
        <v>279.11</v>
      </c>
      <c r="AA9" s="22">
        <v>21068000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>
        <v>336000</v>
      </c>
      <c r="F11" s="20">
        <v>336000</v>
      </c>
      <c r="G11" s="20">
        <v>459636</v>
      </c>
      <c r="H11" s="20">
        <v>459636</v>
      </c>
      <c r="I11" s="20">
        <v>459636</v>
      </c>
      <c r="J11" s="20">
        <v>459636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459636</v>
      </c>
      <c r="X11" s="20">
        <v>84000</v>
      </c>
      <c r="Y11" s="20">
        <v>375636</v>
      </c>
      <c r="Z11" s="21">
        <v>447.19</v>
      </c>
      <c r="AA11" s="22">
        <v>336000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123032000</v>
      </c>
      <c r="F12" s="31">
        <f t="shared" si="0"/>
        <v>123032000</v>
      </c>
      <c r="G12" s="31">
        <f t="shared" si="0"/>
        <v>67300268</v>
      </c>
      <c r="H12" s="31">
        <f t="shared" si="0"/>
        <v>67300268</v>
      </c>
      <c r="I12" s="31">
        <f t="shared" si="0"/>
        <v>67300268</v>
      </c>
      <c r="J12" s="31">
        <f t="shared" si="0"/>
        <v>67300268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67300268</v>
      </c>
      <c r="X12" s="31">
        <f t="shared" si="0"/>
        <v>30758000</v>
      </c>
      <c r="Y12" s="31">
        <f t="shared" si="0"/>
        <v>36542268</v>
      </c>
      <c r="Z12" s="32">
        <f>+IF(X12&lt;&gt;0,+(Y12/X12)*100,0)</f>
        <v>118.80573509330905</v>
      </c>
      <c r="AA12" s="33">
        <f>SUM(AA6:AA11)</f>
        <v>123032000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>
        <v>2510000</v>
      </c>
      <c r="F17" s="20">
        <v>2510000</v>
      </c>
      <c r="G17" s="20">
        <v>2367591</v>
      </c>
      <c r="H17" s="20">
        <v>2367591</v>
      </c>
      <c r="I17" s="20">
        <v>2367591</v>
      </c>
      <c r="J17" s="20">
        <v>2367591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2367591</v>
      </c>
      <c r="X17" s="20">
        <v>627500</v>
      </c>
      <c r="Y17" s="20">
        <v>1740091</v>
      </c>
      <c r="Z17" s="21">
        <v>277.31</v>
      </c>
      <c r="AA17" s="22">
        <v>2510000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187715000</v>
      </c>
      <c r="F19" s="20">
        <v>187715000</v>
      </c>
      <c r="G19" s="20">
        <v>187609532</v>
      </c>
      <c r="H19" s="20">
        <v>187609532</v>
      </c>
      <c r="I19" s="20">
        <v>187609532</v>
      </c>
      <c r="J19" s="20">
        <v>187609532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187609532</v>
      </c>
      <c r="X19" s="20">
        <v>46928750</v>
      </c>
      <c r="Y19" s="20">
        <v>140680782</v>
      </c>
      <c r="Z19" s="21">
        <v>299.78</v>
      </c>
      <c r="AA19" s="22">
        <v>187715000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>
        <v>589</v>
      </c>
      <c r="H20" s="20">
        <v>589</v>
      </c>
      <c r="I20" s="20">
        <v>589</v>
      </c>
      <c r="J20" s="20">
        <v>589</v>
      </c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>
        <v>589</v>
      </c>
      <c r="X20" s="20"/>
      <c r="Y20" s="20">
        <v>589</v>
      </c>
      <c r="Z20" s="21"/>
      <c r="AA20" s="22"/>
    </row>
    <row r="21" spans="1:27" ht="13.5">
      <c r="A21" s="23" t="s">
        <v>47</v>
      </c>
      <c r="B21" s="17"/>
      <c r="C21" s="18"/>
      <c r="D21" s="18"/>
      <c r="E21" s="19">
        <v>5136000</v>
      </c>
      <c r="F21" s="20">
        <v>5136000</v>
      </c>
      <c r="G21" s="20">
        <v>2661916</v>
      </c>
      <c r="H21" s="20">
        <v>2661916</v>
      </c>
      <c r="I21" s="20">
        <v>2661916</v>
      </c>
      <c r="J21" s="20">
        <v>2661916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>
        <v>2661916</v>
      </c>
      <c r="X21" s="20">
        <v>1284000</v>
      </c>
      <c r="Y21" s="20">
        <v>1377916</v>
      </c>
      <c r="Z21" s="21">
        <v>107.31</v>
      </c>
      <c r="AA21" s="22">
        <v>5136000</v>
      </c>
    </row>
    <row r="22" spans="1:27" ht="13.5">
      <c r="A22" s="23" t="s">
        <v>48</v>
      </c>
      <c r="B22" s="17"/>
      <c r="C22" s="18"/>
      <c r="D22" s="18"/>
      <c r="E22" s="19">
        <v>98000</v>
      </c>
      <c r="F22" s="20">
        <v>98000</v>
      </c>
      <c r="G22" s="20">
        <v>98998</v>
      </c>
      <c r="H22" s="20">
        <v>98998</v>
      </c>
      <c r="I22" s="20">
        <v>98998</v>
      </c>
      <c r="J22" s="20">
        <v>98998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98998</v>
      </c>
      <c r="X22" s="20">
        <v>24500</v>
      </c>
      <c r="Y22" s="20">
        <v>74498</v>
      </c>
      <c r="Z22" s="21">
        <v>304.07</v>
      </c>
      <c r="AA22" s="22">
        <v>98000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195459000</v>
      </c>
      <c r="F24" s="37">
        <f t="shared" si="1"/>
        <v>195459000</v>
      </c>
      <c r="G24" s="37">
        <f t="shared" si="1"/>
        <v>192738626</v>
      </c>
      <c r="H24" s="37">
        <f t="shared" si="1"/>
        <v>192738626</v>
      </c>
      <c r="I24" s="37">
        <f t="shared" si="1"/>
        <v>192738626</v>
      </c>
      <c r="J24" s="37">
        <f t="shared" si="1"/>
        <v>192738626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192738626</v>
      </c>
      <c r="X24" s="37">
        <f t="shared" si="1"/>
        <v>48864750</v>
      </c>
      <c r="Y24" s="37">
        <f t="shared" si="1"/>
        <v>143873876</v>
      </c>
      <c r="Z24" s="38">
        <f>+IF(X24&lt;&gt;0,+(Y24/X24)*100,0)</f>
        <v>294.43284985598</v>
      </c>
      <c r="AA24" s="39">
        <f>SUM(AA15:AA23)</f>
        <v>195459000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318491000</v>
      </c>
      <c r="F25" s="31">
        <f t="shared" si="2"/>
        <v>318491000</v>
      </c>
      <c r="G25" s="31">
        <f t="shared" si="2"/>
        <v>260038894</v>
      </c>
      <c r="H25" s="31">
        <f t="shared" si="2"/>
        <v>260038894</v>
      </c>
      <c r="I25" s="31">
        <f t="shared" si="2"/>
        <v>260038894</v>
      </c>
      <c r="J25" s="31">
        <f t="shared" si="2"/>
        <v>260038894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260038894</v>
      </c>
      <c r="X25" s="31">
        <f t="shared" si="2"/>
        <v>79622750</v>
      </c>
      <c r="Y25" s="31">
        <f t="shared" si="2"/>
        <v>180416144</v>
      </c>
      <c r="Z25" s="32">
        <f>+IF(X25&lt;&gt;0,+(Y25/X25)*100,0)</f>
        <v>226.58868727844742</v>
      </c>
      <c r="AA25" s="33">
        <f>+AA12+AA24</f>
        <v>318491000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>
        <v>1216000</v>
      </c>
      <c r="F31" s="20">
        <v>1216000</v>
      </c>
      <c r="G31" s="20">
        <v>1025890</v>
      </c>
      <c r="H31" s="20">
        <v>1025890</v>
      </c>
      <c r="I31" s="20">
        <v>1025890</v>
      </c>
      <c r="J31" s="20">
        <v>1025890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1025890</v>
      </c>
      <c r="X31" s="20">
        <v>304000</v>
      </c>
      <c r="Y31" s="20">
        <v>721890</v>
      </c>
      <c r="Z31" s="21">
        <v>237.46</v>
      </c>
      <c r="AA31" s="22">
        <v>1216000</v>
      </c>
    </row>
    <row r="32" spans="1:27" ht="13.5">
      <c r="A32" s="23" t="s">
        <v>57</v>
      </c>
      <c r="B32" s="17"/>
      <c r="C32" s="18"/>
      <c r="D32" s="18"/>
      <c r="E32" s="19">
        <v>2805000</v>
      </c>
      <c r="F32" s="20">
        <v>2805000</v>
      </c>
      <c r="G32" s="20">
        <v>8640005</v>
      </c>
      <c r="H32" s="20">
        <v>8640005</v>
      </c>
      <c r="I32" s="20">
        <v>8640005</v>
      </c>
      <c r="J32" s="20">
        <v>8640005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8640005</v>
      </c>
      <c r="X32" s="20">
        <v>701250</v>
      </c>
      <c r="Y32" s="20">
        <v>7938755</v>
      </c>
      <c r="Z32" s="21">
        <v>1132.09</v>
      </c>
      <c r="AA32" s="22">
        <v>2805000</v>
      </c>
    </row>
    <row r="33" spans="1:27" ht="13.5">
      <c r="A33" s="23" t="s">
        <v>58</v>
      </c>
      <c r="B33" s="17"/>
      <c r="C33" s="18"/>
      <c r="D33" s="18"/>
      <c r="E33" s="19">
        <v>21624000</v>
      </c>
      <c r="F33" s="20">
        <v>21624000</v>
      </c>
      <c r="G33" s="20">
        <v>409492</v>
      </c>
      <c r="H33" s="20">
        <v>409492</v>
      </c>
      <c r="I33" s="20">
        <v>409492</v>
      </c>
      <c r="J33" s="20">
        <v>409492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409492</v>
      </c>
      <c r="X33" s="20">
        <v>5406000</v>
      </c>
      <c r="Y33" s="20">
        <v>-4996508</v>
      </c>
      <c r="Z33" s="21">
        <v>-92.43</v>
      </c>
      <c r="AA33" s="22">
        <v>21624000</v>
      </c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25645000</v>
      </c>
      <c r="F34" s="31">
        <f t="shared" si="3"/>
        <v>25645000</v>
      </c>
      <c r="G34" s="31">
        <f t="shared" si="3"/>
        <v>10075387</v>
      </c>
      <c r="H34" s="31">
        <f t="shared" si="3"/>
        <v>10075387</v>
      </c>
      <c r="I34" s="31">
        <f t="shared" si="3"/>
        <v>10075387</v>
      </c>
      <c r="J34" s="31">
        <f t="shared" si="3"/>
        <v>10075387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10075387</v>
      </c>
      <c r="X34" s="31">
        <f t="shared" si="3"/>
        <v>6411250</v>
      </c>
      <c r="Y34" s="31">
        <f t="shared" si="3"/>
        <v>3664137</v>
      </c>
      <c r="Z34" s="32">
        <f>+IF(X34&lt;&gt;0,+(Y34/X34)*100,0)</f>
        <v>57.15167868980308</v>
      </c>
      <c r="AA34" s="33">
        <f>SUM(AA29:AA33)</f>
        <v>25645000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/>
      <c r="D38" s="18"/>
      <c r="E38" s="19">
        <v>2746000</v>
      </c>
      <c r="F38" s="20">
        <v>2746000</v>
      </c>
      <c r="G38" s="20">
        <v>4849736</v>
      </c>
      <c r="H38" s="20">
        <v>4849736</v>
      </c>
      <c r="I38" s="20">
        <v>4849736</v>
      </c>
      <c r="J38" s="20">
        <v>4849736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4849736</v>
      </c>
      <c r="X38" s="20">
        <v>686500</v>
      </c>
      <c r="Y38" s="20">
        <v>4163236</v>
      </c>
      <c r="Z38" s="21">
        <v>606.44</v>
      </c>
      <c r="AA38" s="22">
        <v>2746000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2746000</v>
      </c>
      <c r="F39" s="37">
        <f t="shared" si="4"/>
        <v>2746000</v>
      </c>
      <c r="G39" s="37">
        <f t="shared" si="4"/>
        <v>4849736</v>
      </c>
      <c r="H39" s="37">
        <f t="shared" si="4"/>
        <v>4849736</v>
      </c>
      <c r="I39" s="37">
        <f t="shared" si="4"/>
        <v>4849736</v>
      </c>
      <c r="J39" s="37">
        <f t="shared" si="4"/>
        <v>4849736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4849736</v>
      </c>
      <c r="X39" s="37">
        <f t="shared" si="4"/>
        <v>686500</v>
      </c>
      <c r="Y39" s="37">
        <f t="shared" si="4"/>
        <v>4163236</v>
      </c>
      <c r="Z39" s="38">
        <f>+IF(X39&lt;&gt;0,+(Y39/X39)*100,0)</f>
        <v>606.4436999271668</v>
      </c>
      <c r="AA39" s="39">
        <f>SUM(AA37:AA38)</f>
        <v>2746000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28391000</v>
      </c>
      <c r="F40" s="31">
        <f t="shared" si="5"/>
        <v>28391000</v>
      </c>
      <c r="G40" s="31">
        <f t="shared" si="5"/>
        <v>14925123</v>
      </c>
      <c r="H40" s="31">
        <f t="shared" si="5"/>
        <v>14925123</v>
      </c>
      <c r="I40" s="31">
        <f t="shared" si="5"/>
        <v>14925123</v>
      </c>
      <c r="J40" s="31">
        <f t="shared" si="5"/>
        <v>14925123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14925123</v>
      </c>
      <c r="X40" s="31">
        <f t="shared" si="5"/>
        <v>7097750</v>
      </c>
      <c r="Y40" s="31">
        <f t="shared" si="5"/>
        <v>7827373</v>
      </c>
      <c r="Z40" s="32">
        <f>+IF(X40&lt;&gt;0,+(Y40/X40)*100,0)</f>
        <v>110.27963791342327</v>
      </c>
      <c r="AA40" s="33">
        <f>+AA34+AA39</f>
        <v>28391000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290100000</v>
      </c>
      <c r="F42" s="45">
        <f t="shared" si="6"/>
        <v>290100000</v>
      </c>
      <c r="G42" s="45">
        <f t="shared" si="6"/>
        <v>245113771</v>
      </c>
      <c r="H42" s="45">
        <f t="shared" si="6"/>
        <v>245113771</v>
      </c>
      <c r="I42" s="45">
        <f t="shared" si="6"/>
        <v>245113771</v>
      </c>
      <c r="J42" s="45">
        <f t="shared" si="6"/>
        <v>245113771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245113771</v>
      </c>
      <c r="X42" s="45">
        <f t="shared" si="6"/>
        <v>72525000</v>
      </c>
      <c r="Y42" s="45">
        <f t="shared" si="6"/>
        <v>172588771</v>
      </c>
      <c r="Z42" s="46">
        <f>+IF(X42&lt;&gt;0,+(Y42/X42)*100,0)</f>
        <v>237.97141813167872</v>
      </c>
      <c r="AA42" s="47">
        <f>+AA25-AA40</f>
        <v>290100000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290100000</v>
      </c>
      <c r="F45" s="20">
        <v>290100000</v>
      </c>
      <c r="G45" s="20">
        <v>245113771</v>
      </c>
      <c r="H45" s="20">
        <v>245113771</v>
      </c>
      <c r="I45" s="20">
        <v>245113771</v>
      </c>
      <c r="J45" s="20">
        <v>245113771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245113771</v>
      </c>
      <c r="X45" s="20">
        <v>72525000</v>
      </c>
      <c r="Y45" s="20">
        <v>172588771</v>
      </c>
      <c r="Z45" s="48">
        <v>237.97</v>
      </c>
      <c r="AA45" s="22">
        <v>290100000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290100000</v>
      </c>
      <c r="F48" s="53">
        <f t="shared" si="7"/>
        <v>290100000</v>
      </c>
      <c r="G48" s="53">
        <f t="shared" si="7"/>
        <v>245113771</v>
      </c>
      <c r="H48" s="53">
        <f t="shared" si="7"/>
        <v>245113771</v>
      </c>
      <c r="I48" s="53">
        <f t="shared" si="7"/>
        <v>245113771</v>
      </c>
      <c r="J48" s="53">
        <f t="shared" si="7"/>
        <v>245113771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245113771</v>
      </c>
      <c r="X48" s="53">
        <f t="shared" si="7"/>
        <v>72525000</v>
      </c>
      <c r="Y48" s="53">
        <f t="shared" si="7"/>
        <v>172588771</v>
      </c>
      <c r="Z48" s="54">
        <f>+IF(X48&lt;&gt;0,+(Y48/X48)*100,0)</f>
        <v>237.97141813167872</v>
      </c>
      <c r="AA48" s="55">
        <f>SUM(AA45:AA47)</f>
        <v>290100000</v>
      </c>
    </row>
    <row r="49" spans="1:27" ht="13.5">
      <c r="A49" s="56" t="s">
        <v>124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125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126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111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127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4481813</v>
      </c>
      <c r="D6" s="18">
        <v>4481813</v>
      </c>
      <c r="E6" s="19">
        <v>3274000</v>
      </c>
      <c r="F6" s="20">
        <v>3274000</v>
      </c>
      <c r="G6" s="20">
        <v>24393309</v>
      </c>
      <c r="H6" s="20">
        <v>23422876</v>
      </c>
      <c r="I6" s="20">
        <v>10973529</v>
      </c>
      <c r="J6" s="20">
        <v>10973529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10973529</v>
      </c>
      <c r="X6" s="20">
        <v>818500</v>
      </c>
      <c r="Y6" s="20">
        <v>10155029</v>
      </c>
      <c r="Z6" s="21">
        <v>1240.69</v>
      </c>
      <c r="AA6" s="22">
        <v>3274000</v>
      </c>
    </row>
    <row r="7" spans="1:27" ht="13.5">
      <c r="A7" s="23" t="s">
        <v>34</v>
      </c>
      <c r="B7" s="17"/>
      <c r="C7" s="18">
        <v>3432305</v>
      </c>
      <c r="D7" s="18">
        <v>3432305</v>
      </c>
      <c r="E7" s="19"/>
      <c r="F7" s="20"/>
      <c r="G7" s="20">
        <v>1150</v>
      </c>
      <c r="H7" s="20">
        <v>1150</v>
      </c>
      <c r="I7" s="20">
        <v>1174</v>
      </c>
      <c r="J7" s="20">
        <v>1174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1174</v>
      </c>
      <c r="X7" s="20"/>
      <c r="Y7" s="20">
        <v>1174</v>
      </c>
      <c r="Z7" s="21"/>
      <c r="AA7" s="22"/>
    </row>
    <row r="8" spans="1:27" ht="13.5">
      <c r="A8" s="23" t="s">
        <v>35</v>
      </c>
      <c r="B8" s="17"/>
      <c r="C8" s="18">
        <v>5985848</v>
      </c>
      <c r="D8" s="18">
        <v>5985848</v>
      </c>
      <c r="E8" s="19">
        <v>11540000</v>
      </c>
      <c r="F8" s="20">
        <v>11540000</v>
      </c>
      <c r="G8" s="20">
        <v>10723501</v>
      </c>
      <c r="H8" s="20">
        <v>32149087</v>
      </c>
      <c r="I8" s="20">
        <v>32149087</v>
      </c>
      <c r="J8" s="20">
        <v>32149087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32149087</v>
      </c>
      <c r="X8" s="20">
        <v>2885000</v>
      </c>
      <c r="Y8" s="20">
        <v>29264087</v>
      </c>
      <c r="Z8" s="21">
        <v>1014.35</v>
      </c>
      <c r="AA8" s="22">
        <v>11540000</v>
      </c>
    </row>
    <row r="9" spans="1:27" ht="13.5">
      <c r="A9" s="23" t="s">
        <v>36</v>
      </c>
      <c r="B9" s="17"/>
      <c r="C9" s="18"/>
      <c r="D9" s="18"/>
      <c r="E9" s="19">
        <v>3420000</v>
      </c>
      <c r="F9" s="20">
        <v>3420000</v>
      </c>
      <c r="G9" s="20"/>
      <c r="H9" s="20"/>
      <c r="I9" s="20">
        <v>-11822306</v>
      </c>
      <c r="J9" s="20">
        <v>-11822306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-11822306</v>
      </c>
      <c r="X9" s="20">
        <v>855000</v>
      </c>
      <c r="Y9" s="20">
        <v>-12677306</v>
      </c>
      <c r="Z9" s="21">
        <v>-1482.73</v>
      </c>
      <c r="AA9" s="22">
        <v>3420000</v>
      </c>
    </row>
    <row r="10" spans="1:27" ht="13.5">
      <c r="A10" s="23" t="s">
        <v>37</v>
      </c>
      <c r="B10" s="17"/>
      <c r="C10" s="18">
        <v>9666057</v>
      </c>
      <c r="D10" s="18">
        <v>9666057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>
        <v>88000</v>
      </c>
      <c r="F11" s="20">
        <v>88000</v>
      </c>
      <c r="G11" s="20">
        <v>31653830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22000</v>
      </c>
      <c r="Y11" s="20">
        <v>-22000</v>
      </c>
      <c r="Z11" s="21">
        <v>-100</v>
      </c>
      <c r="AA11" s="22">
        <v>88000</v>
      </c>
    </row>
    <row r="12" spans="1:27" ht="13.5">
      <c r="A12" s="27" t="s">
        <v>39</v>
      </c>
      <c r="B12" s="28"/>
      <c r="C12" s="29">
        <f aca="true" t="shared" si="0" ref="C12:Y12">SUM(C6:C11)</f>
        <v>23566023</v>
      </c>
      <c r="D12" s="29">
        <f>SUM(D6:D11)</f>
        <v>23566023</v>
      </c>
      <c r="E12" s="30">
        <f t="shared" si="0"/>
        <v>18322000</v>
      </c>
      <c r="F12" s="31">
        <f t="shared" si="0"/>
        <v>18322000</v>
      </c>
      <c r="G12" s="31">
        <f t="shared" si="0"/>
        <v>66771790</v>
      </c>
      <c r="H12" s="31">
        <f t="shared" si="0"/>
        <v>55573113</v>
      </c>
      <c r="I12" s="31">
        <f t="shared" si="0"/>
        <v>31301484</v>
      </c>
      <c r="J12" s="31">
        <f t="shared" si="0"/>
        <v>31301484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31301484</v>
      </c>
      <c r="X12" s="31">
        <f t="shared" si="0"/>
        <v>4580500</v>
      </c>
      <c r="Y12" s="31">
        <f t="shared" si="0"/>
        <v>26720984</v>
      </c>
      <c r="Z12" s="32">
        <f>+IF(X12&lt;&gt;0,+(Y12/X12)*100,0)</f>
        <v>583.3639122366554</v>
      </c>
      <c r="AA12" s="33">
        <f>SUM(AA6:AA11)</f>
        <v>18322000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5432507</v>
      </c>
      <c r="D17" s="18">
        <v>5432507</v>
      </c>
      <c r="E17" s="19">
        <v>5680000</v>
      </c>
      <c r="F17" s="20">
        <v>5680000</v>
      </c>
      <c r="G17" s="20">
        <v>5528960</v>
      </c>
      <c r="H17" s="20">
        <v>5528960</v>
      </c>
      <c r="I17" s="20">
        <v>5432507</v>
      </c>
      <c r="J17" s="20">
        <v>5432507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5432507</v>
      </c>
      <c r="X17" s="20">
        <v>1420000</v>
      </c>
      <c r="Y17" s="20">
        <v>4012507</v>
      </c>
      <c r="Z17" s="21">
        <v>282.57</v>
      </c>
      <c r="AA17" s="22">
        <v>5680000</v>
      </c>
    </row>
    <row r="18" spans="1:27" ht="13.5">
      <c r="A18" s="23" t="s">
        <v>44</v>
      </c>
      <c r="B18" s="17"/>
      <c r="C18" s="18"/>
      <c r="D18" s="18"/>
      <c r="E18" s="19">
        <v>950000</v>
      </c>
      <c r="F18" s="20">
        <v>950000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>
        <v>237500</v>
      </c>
      <c r="Y18" s="20">
        <v>-237500</v>
      </c>
      <c r="Z18" s="21">
        <v>-100</v>
      </c>
      <c r="AA18" s="22">
        <v>950000</v>
      </c>
    </row>
    <row r="19" spans="1:27" ht="13.5">
      <c r="A19" s="23" t="s">
        <v>45</v>
      </c>
      <c r="B19" s="17"/>
      <c r="C19" s="18">
        <v>323139683</v>
      </c>
      <c r="D19" s="18">
        <v>323139683</v>
      </c>
      <c r="E19" s="19">
        <v>322370000</v>
      </c>
      <c r="F19" s="20">
        <v>322370000</v>
      </c>
      <c r="G19" s="20">
        <v>294656214</v>
      </c>
      <c r="H19" s="20">
        <v>294656214</v>
      </c>
      <c r="I19" s="20">
        <v>330689974</v>
      </c>
      <c r="J19" s="20">
        <v>330689974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330689974</v>
      </c>
      <c r="X19" s="20">
        <v>80592500</v>
      </c>
      <c r="Y19" s="20">
        <v>250097474</v>
      </c>
      <c r="Z19" s="21">
        <v>310.32</v>
      </c>
      <c r="AA19" s="22">
        <v>322370000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553160</v>
      </c>
      <c r="D22" s="18">
        <v>553160</v>
      </c>
      <c r="E22" s="19">
        <v>1860000</v>
      </c>
      <c r="F22" s="20">
        <v>1860000</v>
      </c>
      <c r="G22" s="20">
        <v>647411</v>
      </c>
      <c r="H22" s="20">
        <v>647411</v>
      </c>
      <c r="I22" s="20">
        <v>553159</v>
      </c>
      <c r="J22" s="20">
        <v>553159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553159</v>
      </c>
      <c r="X22" s="20">
        <v>465000</v>
      </c>
      <c r="Y22" s="20">
        <v>88159</v>
      </c>
      <c r="Z22" s="21">
        <v>18.96</v>
      </c>
      <c r="AA22" s="22">
        <v>1860000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>
        <v>908000</v>
      </c>
      <c r="H23" s="24">
        <v>908000</v>
      </c>
      <c r="I23" s="24">
        <v>759500</v>
      </c>
      <c r="J23" s="20">
        <v>759500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759500</v>
      </c>
      <c r="X23" s="20"/>
      <c r="Y23" s="24">
        <v>759500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329125350</v>
      </c>
      <c r="D24" s="29">
        <f>SUM(D15:D23)</f>
        <v>329125350</v>
      </c>
      <c r="E24" s="36">
        <f t="shared" si="1"/>
        <v>330860000</v>
      </c>
      <c r="F24" s="37">
        <f t="shared" si="1"/>
        <v>330860000</v>
      </c>
      <c r="G24" s="37">
        <f t="shared" si="1"/>
        <v>301740585</v>
      </c>
      <c r="H24" s="37">
        <f t="shared" si="1"/>
        <v>301740585</v>
      </c>
      <c r="I24" s="37">
        <f t="shared" si="1"/>
        <v>337435140</v>
      </c>
      <c r="J24" s="37">
        <f t="shared" si="1"/>
        <v>337435140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337435140</v>
      </c>
      <c r="X24" s="37">
        <f t="shared" si="1"/>
        <v>82715000</v>
      </c>
      <c r="Y24" s="37">
        <f t="shared" si="1"/>
        <v>254720140</v>
      </c>
      <c r="Z24" s="38">
        <f>+IF(X24&lt;&gt;0,+(Y24/X24)*100,0)</f>
        <v>307.9491506981805</v>
      </c>
      <c r="AA24" s="39">
        <f>SUM(AA15:AA23)</f>
        <v>330860000</v>
      </c>
    </row>
    <row r="25" spans="1:27" ht="13.5">
      <c r="A25" s="27" t="s">
        <v>51</v>
      </c>
      <c r="B25" s="28"/>
      <c r="C25" s="29">
        <f aca="true" t="shared" si="2" ref="C25:Y25">+C12+C24</f>
        <v>352691373</v>
      </c>
      <c r="D25" s="29">
        <f>+D12+D24</f>
        <v>352691373</v>
      </c>
      <c r="E25" s="30">
        <f t="shared" si="2"/>
        <v>349182000</v>
      </c>
      <c r="F25" s="31">
        <f t="shared" si="2"/>
        <v>349182000</v>
      </c>
      <c r="G25" s="31">
        <f t="shared" si="2"/>
        <v>368512375</v>
      </c>
      <c r="H25" s="31">
        <f t="shared" si="2"/>
        <v>357313698</v>
      </c>
      <c r="I25" s="31">
        <f t="shared" si="2"/>
        <v>368736624</v>
      </c>
      <c r="J25" s="31">
        <f t="shared" si="2"/>
        <v>368736624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368736624</v>
      </c>
      <c r="X25" s="31">
        <f t="shared" si="2"/>
        <v>87295500</v>
      </c>
      <c r="Y25" s="31">
        <f t="shared" si="2"/>
        <v>281441124</v>
      </c>
      <c r="Z25" s="32">
        <f>+IF(X25&lt;&gt;0,+(Y25/X25)*100,0)</f>
        <v>322.40049487086964</v>
      </c>
      <c r="AA25" s="33">
        <f>+AA12+AA24</f>
        <v>349182000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37499900</v>
      </c>
      <c r="D32" s="18">
        <v>37499900</v>
      </c>
      <c r="E32" s="19">
        <v>12000000</v>
      </c>
      <c r="F32" s="20">
        <v>12000000</v>
      </c>
      <c r="G32" s="20">
        <v>34381663</v>
      </c>
      <c r="H32" s="20">
        <v>49730398</v>
      </c>
      <c r="I32" s="20">
        <v>64528801</v>
      </c>
      <c r="J32" s="20">
        <v>64528801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64528801</v>
      </c>
      <c r="X32" s="20">
        <v>3000000</v>
      </c>
      <c r="Y32" s="20">
        <v>61528801</v>
      </c>
      <c r="Z32" s="21">
        <v>2050.96</v>
      </c>
      <c r="AA32" s="22">
        <v>12000000</v>
      </c>
    </row>
    <row r="33" spans="1:27" ht="13.5">
      <c r="A33" s="23" t="s">
        <v>58</v>
      </c>
      <c r="B33" s="17"/>
      <c r="C33" s="18">
        <v>30832</v>
      </c>
      <c r="D33" s="18">
        <v>30832</v>
      </c>
      <c r="E33" s="19">
        <v>1603000</v>
      </c>
      <c r="F33" s="20">
        <v>1603000</v>
      </c>
      <c r="G33" s="20">
        <v>3044801</v>
      </c>
      <c r="H33" s="20">
        <v>3044801</v>
      </c>
      <c r="I33" s="20">
        <v>4620500</v>
      </c>
      <c r="J33" s="20">
        <v>4620500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4620500</v>
      </c>
      <c r="X33" s="20">
        <v>400750</v>
      </c>
      <c r="Y33" s="20">
        <v>4219750</v>
      </c>
      <c r="Z33" s="21">
        <v>1052.96</v>
      </c>
      <c r="AA33" s="22">
        <v>1603000</v>
      </c>
    </row>
    <row r="34" spans="1:27" ht="13.5">
      <c r="A34" s="27" t="s">
        <v>59</v>
      </c>
      <c r="B34" s="28"/>
      <c r="C34" s="29">
        <f aca="true" t="shared" si="3" ref="C34:Y34">SUM(C29:C33)</f>
        <v>37530732</v>
      </c>
      <c r="D34" s="29">
        <f>SUM(D29:D33)</f>
        <v>37530732</v>
      </c>
      <c r="E34" s="30">
        <f t="shared" si="3"/>
        <v>13603000</v>
      </c>
      <c r="F34" s="31">
        <f t="shared" si="3"/>
        <v>13603000</v>
      </c>
      <c r="G34" s="31">
        <f t="shared" si="3"/>
        <v>37426464</v>
      </c>
      <c r="H34" s="31">
        <f t="shared" si="3"/>
        <v>52775199</v>
      </c>
      <c r="I34" s="31">
        <f t="shared" si="3"/>
        <v>69149301</v>
      </c>
      <c r="J34" s="31">
        <f t="shared" si="3"/>
        <v>69149301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69149301</v>
      </c>
      <c r="X34" s="31">
        <f t="shared" si="3"/>
        <v>3400750</v>
      </c>
      <c r="Y34" s="31">
        <f t="shared" si="3"/>
        <v>65748551</v>
      </c>
      <c r="Z34" s="32">
        <f>+IF(X34&lt;&gt;0,+(Y34/X34)*100,0)</f>
        <v>1933.3544365213556</v>
      </c>
      <c r="AA34" s="33">
        <f>SUM(AA29:AA33)</f>
        <v>13603000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6194563</v>
      </c>
      <c r="D38" s="18">
        <v>6194563</v>
      </c>
      <c r="E38" s="19">
        <v>4432000</v>
      </c>
      <c r="F38" s="20">
        <v>4432000</v>
      </c>
      <c r="G38" s="20">
        <v>4636849</v>
      </c>
      <c r="H38" s="20">
        <v>4636849</v>
      </c>
      <c r="I38" s="20">
        <v>4940563</v>
      </c>
      <c r="J38" s="20">
        <v>4940563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4940563</v>
      </c>
      <c r="X38" s="20">
        <v>1108000</v>
      </c>
      <c r="Y38" s="20">
        <v>3832563</v>
      </c>
      <c r="Z38" s="21">
        <v>345.9</v>
      </c>
      <c r="AA38" s="22">
        <v>4432000</v>
      </c>
    </row>
    <row r="39" spans="1:27" ht="13.5">
      <c r="A39" s="27" t="s">
        <v>61</v>
      </c>
      <c r="B39" s="35"/>
      <c r="C39" s="29">
        <f aca="true" t="shared" si="4" ref="C39:Y39">SUM(C37:C38)</f>
        <v>6194563</v>
      </c>
      <c r="D39" s="29">
        <f>SUM(D37:D38)</f>
        <v>6194563</v>
      </c>
      <c r="E39" s="36">
        <f t="shared" si="4"/>
        <v>4432000</v>
      </c>
      <c r="F39" s="37">
        <f t="shared" si="4"/>
        <v>4432000</v>
      </c>
      <c r="G39" s="37">
        <f t="shared" si="4"/>
        <v>4636849</v>
      </c>
      <c r="H39" s="37">
        <f t="shared" si="4"/>
        <v>4636849</v>
      </c>
      <c r="I39" s="37">
        <f t="shared" si="4"/>
        <v>4940563</v>
      </c>
      <c r="J39" s="37">
        <f t="shared" si="4"/>
        <v>4940563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4940563</v>
      </c>
      <c r="X39" s="37">
        <f t="shared" si="4"/>
        <v>1108000</v>
      </c>
      <c r="Y39" s="37">
        <f t="shared" si="4"/>
        <v>3832563</v>
      </c>
      <c r="Z39" s="38">
        <f>+IF(X39&lt;&gt;0,+(Y39/X39)*100,0)</f>
        <v>345.89918772563175</v>
      </c>
      <c r="AA39" s="39">
        <f>SUM(AA37:AA38)</f>
        <v>4432000</v>
      </c>
    </row>
    <row r="40" spans="1:27" ht="13.5">
      <c r="A40" s="27" t="s">
        <v>62</v>
      </c>
      <c r="B40" s="28"/>
      <c r="C40" s="29">
        <f aca="true" t="shared" si="5" ref="C40:Y40">+C34+C39</f>
        <v>43725295</v>
      </c>
      <c r="D40" s="29">
        <f>+D34+D39</f>
        <v>43725295</v>
      </c>
      <c r="E40" s="30">
        <f t="shared" si="5"/>
        <v>18035000</v>
      </c>
      <c r="F40" s="31">
        <f t="shared" si="5"/>
        <v>18035000</v>
      </c>
      <c r="G40" s="31">
        <f t="shared" si="5"/>
        <v>42063313</v>
      </c>
      <c r="H40" s="31">
        <f t="shared" si="5"/>
        <v>57412048</v>
      </c>
      <c r="I40" s="31">
        <f t="shared" si="5"/>
        <v>74089864</v>
      </c>
      <c r="J40" s="31">
        <f t="shared" si="5"/>
        <v>74089864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74089864</v>
      </c>
      <c r="X40" s="31">
        <f t="shared" si="5"/>
        <v>4508750</v>
      </c>
      <c r="Y40" s="31">
        <f t="shared" si="5"/>
        <v>69581114</v>
      </c>
      <c r="Z40" s="32">
        <f>+IF(X40&lt;&gt;0,+(Y40/X40)*100,0)</f>
        <v>1543.2462212364846</v>
      </c>
      <c r="AA40" s="33">
        <f>+AA34+AA39</f>
        <v>18035000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308966078</v>
      </c>
      <c r="D42" s="43">
        <f>+D25-D40</f>
        <v>308966078</v>
      </c>
      <c r="E42" s="44">
        <f t="shared" si="6"/>
        <v>331147000</v>
      </c>
      <c r="F42" s="45">
        <f t="shared" si="6"/>
        <v>331147000</v>
      </c>
      <c r="G42" s="45">
        <f t="shared" si="6"/>
        <v>326449062</v>
      </c>
      <c r="H42" s="45">
        <f t="shared" si="6"/>
        <v>299901650</v>
      </c>
      <c r="I42" s="45">
        <f t="shared" si="6"/>
        <v>294646760</v>
      </c>
      <c r="J42" s="45">
        <f t="shared" si="6"/>
        <v>294646760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294646760</v>
      </c>
      <c r="X42" s="45">
        <f t="shared" si="6"/>
        <v>82786750</v>
      </c>
      <c r="Y42" s="45">
        <f t="shared" si="6"/>
        <v>211860010</v>
      </c>
      <c r="Z42" s="46">
        <f>+IF(X42&lt;&gt;0,+(Y42/X42)*100,0)</f>
        <v>255.91052916076546</v>
      </c>
      <c r="AA42" s="47">
        <f>+AA25-AA40</f>
        <v>331147000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308966078</v>
      </c>
      <c r="D45" s="18">
        <v>308966078</v>
      </c>
      <c r="E45" s="19">
        <v>331147000</v>
      </c>
      <c r="F45" s="20">
        <v>331147000</v>
      </c>
      <c r="G45" s="20">
        <v>326449062</v>
      </c>
      <c r="H45" s="20">
        <v>299901650</v>
      </c>
      <c r="I45" s="20">
        <v>294646760</v>
      </c>
      <c r="J45" s="20">
        <v>294646760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294646760</v>
      </c>
      <c r="X45" s="20">
        <v>82786750</v>
      </c>
      <c r="Y45" s="20">
        <v>211860010</v>
      </c>
      <c r="Z45" s="48">
        <v>255.91</v>
      </c>
      <c r="AA45" s="22">
        <v>331147000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308966078</v>
      </c>
      <c r="D48" s="51">
        <f>SUM(D45:D47)</f>
        <v>308966078</v>
      </c>
      <c r="E48" s="52">
        <f t="shared" si="7"/>
        <v>331147000</v>
      </c>
      <c r="F48" s="53">
        <f t="shared" si="7"/>
        <v>331147000</v>
      </c>
      <c r="G48" s="53">
        <f t="shared" si="7"/>
        <v>326449062</v>
      </c>
      <c r="H48" s="53">
        <f t="shared" si="7"/>
        <v>299901650</v>
      </c>
      <c r="I48" s="53">
        <f t="shared" si="7"/>
        <v>294646760</v>
      </c>
      <c r="J48" s="53">
        <f t="shared" si="7"/>
        <v>294646760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294646760</v>
      </c>
      <c r="X48" s="53">
        <f t="shared" si="7"/>
        <v>82786750</v>
      </c>
      <c r="Y48" s="53">
        <f t="shared" si="7"/>
        <v>211860010</v>
      </c>
      <c r="Z48" s="54">
        <f>+IF(X48&lt;&gt;0,+(Y48/X48)*100,0)</f>
        <v>255.91052916076546</v>
      </c>
      <c r="AA48" s="55">
        <f>SUM(AA45:AA47)</f>
        <v>331147000</v>
      </c>
    </row>
    <row r="49" spans="1:27" ht="13.5">
      <c r="A49" s="56" t="s">
        <v>124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125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126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112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127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82557325</v>
      </c>
      <c r="D6" s="18">
        <v>82557325</v>
      </c>
      <c r="E6" s="19">
        <v>29350000</v>
      </c>
      <c r="F6" s="20">
        <v>29350000</v>
      </c>
      <c r="G6" s="20">
        <v>194180495</v>
      </c>
      <c r="H6" s="20">
        <v>97947105</v>
      </c>
      <c r="I6" s="20">
        <v>-203273417</v>
      </c>
      <c r="J6" s="20">
        <v>-203273417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-203273417</v>
      </c>
      <c r="X6" s="20">
        <v>7337500</v>
      </c>
      <c r="Y6" s="20">
        <v>-210610917</v>
      </c>
      <c r="Z6" s="21">
        <v>-2870.34</v>
      </c>
      <c r="AA6" s="22">
        <v>29350000</v>
      </c>
    </row>
    <row r="7" spans="1:27" ht="13.5">
      <c r="A7" s="23" t="s">
        <v>34</v>
      </c>
      <c r="B7" s="17"/>
      <c r="C7" s="18">
        <v>340000000</v>
      </c>
      <c r="D7" s="18">
        <v>340000000</v>
      </c>
      <c r="E7" s="19">
        <v>280000000</v>
      </c>
      <c r="F7" s="20">
        <v>280000000</v>
      </c>
      <c r="G7" s="20">
        <v>61014860</v>
      </c>
      <c r="H7" s="20">
        <v>-145000819</v>
      </c>
      <c r="I7" s="20">
        <v>205158973</v>
      </c>
      <c r="J7" s="20">
        <v>205158973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205158973</v>
      </c>
      <c r="X7" s="20">
        <v>70000000</v>
      </c>
      <c r="Y7" s="20">
        <v>135158973</v>
      </c>
      <c r="Z7" s="21">
        <v>193.08</v>
      </c>
      <c r="AA7" s="22">
        <v>280000000</v>
      </c>
    </row>
    <row r="8" spans="1:27" ht="13.5">
      <c r="A8" s="23" t="s">
        <v>35</v>
      </c>
      <c r="B8" s="17"/>
      <c r="C8" s="18">
        <v>94404781</v>
      </c>
      <c r="D8" s="18">
        <v>94404781</v>
      </c>
      <c r="E8" s="19">
        <v>22970610</v>
      </c>
      <c r="F8" s="20">
        <v>22970610</v>
      </c>
      <c r="G8" s="20">
        <v>1421151</v>
      </c>
      <c r="H8" s="20">
        <v>254343</v>
      </c>
      <c r="I8" s="20">
        <v>1946478</v>
      </c>
      <c r="J8" s="20">
        <v>1946478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1946478</v>
      </c>
      <c r="X8" s="20">
        <v>5742653</v>
      </c>
      <c r="Y8" s="20">
        <v>-3796175</v>
      </c>
      <c r="Z8" s="21">
        <v>-66.1</v>
      </c>
      <c r="AA8" s="22">
        <v>22970610</v>
      </c>
    </row>
    <row r="9" spans="1:27" ht="13.5">
      <c r="A9" s="23" t="s">
        <v>36</v>
      </c>
      <c r="B9" s="17"/>
      <c r="C9" s="18">
        <v>65472266</v>
      </c>
      <c r="D9" s="18">
        <v>65472266</v>
      </c>
      <c r="E9" s="19">
        <v>27082101</v>
      </c>
      <c r="F9" s="20">
        <v>27082101</v>
      </c>
      <c r="G9" s="20">
        <v>-86075</v>
      </c>
      <c r="H9" s="20">
        <v>-320316</v>
      </c>
      <c r="I9" s="20">
        <v>195529</v>
      </c>
      <c r="J9" s="20">
        <v>195529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195529</v>
      </c>
      <c r="X9" s="20">
        <v>6770525</v>
      </c>
      <c r="Y9" s="20">
        <v>-6574996</v>
      </c>
      <c r="Z9" s="21">
        <v>-97.11</v>
      </c>
      <c r="AA9" s="22">
        <v>27082101</v>
      </c>
    </row>
    <row r="10" spans="1:27" ht="13.5">
      <c r="A10" s="23" t="s">
        <v>37</v>
      </c>
      <c r="B10" s="17"/>
      <c r="C10" s="18">
        <v>89365</v>
      </c>
      <c r="D10" s="18">
        <v>89365</v>
      </c>
      <c r="E10" s="19">
        <v>41330</v>
      </c>
      <c r="F10" s="20">
        <v>41330</v>
      </c>
      <c r="G10" s="24"/>
      <c r="H10" s="24">
        <v>-54057</v>
      </c>
      <c r="I10" s="24">
        <v>-3284</v>
      </c>
      <c r="J10" s="20">
        <v>-3284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-3284</v>
      </c>
      <c r="X10" s="20">
        <v>10333</v>
      </c>
      <c r="Y10" s="24">
        <v>-13617</v>
      </c>
      <c r="Z10" s="25">
        <v>-131.78</v>
      </c>
      <c r="AA10" s="26">
        <v>41330</v>
      </c>
    </row>
    <row r="11" spans="1:27" ht="13.5">
      <c r="A11" s="23" t="s">
        <v>38</v>
      </c>
      <c r="B11" s="17"/>
      <c r="C11" s="18">
        <v>8837164</v>
      </c>
      <c r="D11" s="18">
        <v>8837164</v>
      </c>
      <c r="E11" s="19">
        <v>9884236</v>
      </c>
      <c r="F11" s="20">
        <v>9884236</v>
      </c>
      <c r="G11" s="20">
        <v>-330000</v>
      </c>
      <c r="H11" s="20">
        <v>220090</v>
      </c>
      <c r="I11" s="20">
        <v>-282015</v>
      </c>
      <c r="J11" s="20">
        <v>-282015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-282015</v>
      </c>
      <c r="X11" s="20">
        <v>2471059</v>
      </c>
      <c r="Y11" s="20">
        <v>-2753074</v>
      </c>
      <c r="Z11" s="21">
        <v>-111.41</v>
      </c>
      <c r="AA11" s="22">
        <v>9884236</v>
      </c>
    </row>
    <row r="12" spans="1:27" ht="13.5">
      <c r="A12" s="27" t="s">
        <v>39</v>
      </c>
      <c r="B12" s="28"/>
      <c r="C12" s="29">
        <f aca="true" t="shared" si="0" ref="C12:Y12">SUM(C6:C11)</f>
        <v>591360901</v>
      </c>
      <c r="D12" s="29">
        <f>SUM(D6:D11)</f>
        <v>591360901</v>
      </c>
      <c r="E12" s="30">
        <f t="shared" si="0"/>
        <v>369328277</v>
      </c>
      <c r="F12" s="31">
        <f t="shared" si="0"/>
        <v>369328277</v>
      </c>
      <c r="G12" s="31">
        <f t="shared" si="0"/>
        <v>256200431</v>
      </c>
      <c r="H12" s="31">
        <f t="shared" si="0"/>
        <v>-46953654</v>
      </c>
      <c r="I12" s="31">
        <f t="shared" si="0"/>
        <v>3742264</v>
      </c>
      <c r="J12" s="31">
        <f t="shared" si="0"/>
        <v>3742264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3742264</v>
      </c>
      <c r="X12" s="31">
        <f t="shared" si="0"/>
        <v>92332070</v>
      </c>
      <c r="Y12" s="31">
        <f t="shared" si="0"/>
        <v>-88589806</v>
      </c>
      <c r="Z12" s="32">
        <f>+IF(X12&lt;&gt;0,+(Y12/X12)*100,0)</f>
        <v>-95.94695104312076</v>
      </c>
      <c r="AA12" s="33">
        <f>SUM(AA6:AA11)</f>
        <v>369328277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265134</v>
      </c>
      <c r="D15" s="18">
        <v>265134</v>
      </c>
      <c r="E15" s="19">
        <v>266290</v>
      </c>
      <c r="F15" s="20">
        <v>266290</v>
      </c>
      <c r="G15" s="20">
        <v>-3240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66573</v>
      </c>
      <c r="Y15" s="20">
        <v>-66573</v>
      </c>
      <c r="Z15" s="21">
        <v>-100</v>
      </c>
      <c r="AA15" s="22">
        <v>266290</v>
      </c>
    </row>
    <row r="16" spans="1:27" ht="13.5">
      <c r="A16" s="23" t="s">
        <v>42</v>
      </c>
      <c r="B16" s="17"/>
      <c r="C16" s="18"/>
      <c r="D16" s="18"/>
      <c r="E16" s="19">
        <v>6078977</v>
      </c>
      <c r="F16" s="20">
        <v>6078977</v>
      </c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1519744</v>
      </c>
      <c r="Y16" s="24">
        <v>-1519744</v>
      </c>
      <c r="Z16" s="25">
        <v>-100</v>
      </c>
      <c r="AA16" s="26">
        <v>6078977</v>
      </c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>
        <v>14400106</v>
      </c>
      <c r="D18" s="18">
        <v>14400106</v>
      </c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1850578155</v>
      </c>
      <c r="D19" s="18">
        <v>1850578155</v>
      </c>
      <c r="E19" s="19">
        <v>2848431102</v>
      </c>
      <c r="F19" s="20">
        <v>2875707034</v>
      </c>
      <c r="G19" s="20">
        <v>27167178</v>
      </c>
      <c r="H19" s="20">
        <v>-14359062</v>
      </c>
      <c r="I19" s="20">
        <v>34012944</v>
      </c>
      <c r="J19" s="20">
        <v>34012944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34012944</v>
      </c>
      <c r="X19" s="20">
        <v>718926759</v>
      </c>
      <c r="Y19" s="20">
        <v>-684913815</v>
      </c>
      <c r="Z19" s="21">
        <v>-95.27</v>
      </c>
      <c r="AA19" s="22">
        <v>2875707034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2081454</v>
      </c>
      <c r="D22" s="18">
        <v>2081454</v>
      </c>
      <c r="E22" s="19">
        <v>2194449</v>
      </c>
      <c r="F22" s="20">
        <v>2386513</v>
      </c>
      <c r="G22" s="20">
        <v>-41843</v>
      </c>
      <c r="H22" s="20"/>
      <c r="I22" s="20">
        <v>-37507</v>
      </c>
      <c r="J22" s="20">
        <v>-37507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-37507</v>
      </c>
      <c r="X22" s="20">
        <v>596628</v>
      </c>
      <c r="Y22" s="20">
        <v>-634135</v>
      </c>
      <c r="Z22" s="21">
        <v>-106.29</v>
      </c>
      <c r="AA22" s="22">
        <v>2386513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1867324849</v>
      </c>
      <c r="D24" s="29">
        <f>SUM(D15:D23)</f>
        <v>1867324849</v>
      </c>
      <c r="E24" s="36">
        <f t="shared" si="1"/>
        <v>2856970818</v>
      </c>
      <c r="F24" s="37">
        <f t="shared" si="1"/>
        <v>2884438814</v>
      </c>
      <c r="G24" s="37">
        <f t="shared" si="1"/>
        <v>27122095</v>
      </c>
      <c r="H24" s="37">
        <f t="shared" si="1"/>
        <v>-14359062</v>
      </c>
      <c r="I24" s="37">
        <f t="shared" si="1"/>
        <v>33975437</v>
      </c>
      <c r="J24" s="37">
        <f t="shared" si="1"/>
        <v>33975437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33975437</v>
      </c>
      <c r="X24" s="37">
        <f t="shared" si="1"/>
        <v>721109704</v>
      </c>
      <c r="Y24" s="37">
        <f t="shared" si="1"/>
        <v>-687134267</v>
      </c>
      <c r="Z24" s="38">
        <f>+IF(X24&lt;&gt;0,+(Y24/X24)*100,0)</f>
        <v>-95.28845100661688</v>
      </c>
      <c r="AA24" s="39">
        <f>SUM(AA15:AA23)</f>
        <v>2884438814</v>
      </c>
    </row>
    <row r="25" spans="1:27" ht="13.5">
      <c r="A25" s="27" t="s">
        <v>51</v>
      </c>
      <c r="B25" s="28"/>
      <c r="C25" s="29">
        <f aca="true" t="shared" si="2" ref="C25:Y25">+C12+C24</f>
        <v>2458685750</v>
      </c>
      <c r="D25" s="29">
        <f>+D12+D24</f>
        <v>2458685750</v>
      </c>
      <c r="E25" s="30">
        <f t="shared" si="2"/>
        <v>3226299095</v>
      </c>
      <c r="F25" s="31">
        <f t="shared" si="2"/>
        <v>3253767091</v>
      </c>
      <c r="G25" s="31">
        <f t="shared" si="2"/>
        <v>283322526</v>
      </c>
      <c r="H25" s="31">
        <f t="shared" si="2"/>
        <v>-61312716</v>
      </c>
      <c r="I25" s="31">
        <f t="shared" si="2"/>
        <v>37717701</v>
      </c>
      <c r="J25" s="31">
        <f t="shared" si="2"/>
        <v>37717701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37717701</v>
      </c>
      <c r="X25" s="31">
        <f t="shared" si="2"/>
        <v>813441774</v>
      </c>
      <c r="Y25" s="31">
        <f t="shared" si="2"/>
        <v>-775724073</v>
      </c>
      <c r="Z25" s="32">
        <f>+IF(X25&lt;&gt;0,+(Y25/X25)*100,0)</f>
        <v>-95.36319596490259</v>
      </c>
      <c r="AA25" s="33">
        <f>+AA12+AA24</f>
        <v>3253767091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12988989</v>
      </c>
      <c r="D30" s="18">
        <v>12988989</v>
      </c>
      <c r="E30" s="19">
        <v>11047469</v>
      </c>
      <c r="F30" s="20">
        <v>11047469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2761867</v>
      </c>
      <c r="Y30" s="20">
        <v>-2761867</v>
      </c>
      <c r="Z30" s="21">
        <v>-100</v>
      </c>
      <c r="AA30" s="22">
        <v>11047469</v>
      </c>
    </row>
    <row r="31" spans="1:27" ht="13.5">
      <c r="A31" s="23" t="s">
        <v>56</v>
      </c>
      <c r="B31" s="17"/>
      <c r="C31" s="18">
        <v>10138749</v>
      </c>
      <c r="D31" s="18">
        <v>10138749</v>
      </c>
      <c r="E31" s="19">
        <v>10473100</v>
      </c>
      <c r="F31" s="20">
        <v>10473100</v>
      </c>
      <c r="G31" s="20">
        <v>-5480</v>
      </c>
      <c r="H31" s="20">
        <v>-9766</v>
      </c>
      <c r="I31" s="20">
        <v>-28093</v>
      </c>
      <c r="J31" s="20">
        <v>-28093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-28093</v>
      </c>
      <c r="X31" s="20">
        <v>2618275</v>
      </c>
      <c r="Y31" s="20">
        <v>-2646368</v>
      </c>
      <c r="Z31" s="21">
        <v>-101.07</v>
      </c>
      <c r="AA31" s="22">
        <v>10473100</v>
      </c>
    </row>
    <row r="32" spans="1:27" ht="13.5">
      <c r="A32" s="23" t="s">
        <v>57</v>
      </c>
      <c r="B32" s="17"/>
      <c r="C32" s="18">
        <v>212635956</v>
      </c>
      <c r="D32" s="18">
        <v>212635956</v>
      </c>
      <c r="E32" s="19">
        <v>113242564</v>
      </c>
      <c r="F32" s="20">
        <v>113242564</v>
      </c>
      <c r="G32" s="20">
        <v>97188630</v>
      </c>
      <c r="H32" s="20">
        <v>-31614282</v>
      </c>
      <c r="I32" s="20">
        <v>-37909805</v>
      </c>
      <c r="J32" s="20">
        <v>-37909805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-37909805</v>
      </c>
      <c r="X32" s="20">
        <v>28310641</v>
      </c>
      <c r="Y32" s="20">
        <v>-66220446</v>
      </c>
      <c r="Z32" s="21">
        <v>-233.91</v>
      </c>
      <c r="AA32" s="22">
        <v>113242564</v>
      </c>
    </row>
    <row r="33" spans="1:27" ht="13.5">
      <c r="A33" s="23" t="s">
        <v>58</v>
      </c>
      <c r="B33" s="17"/>
      <c r="C33" s="18">
        <v>1664548</v>
      </c>
      <c r="D33" s="18">
        <v>1664548</v>
      </c>
      <c r="E33" s="19">
        <v>1554580</v>
      </c>
      <c r="F33" s="20">
        <v>1554580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388645</v>
      </c>
      <c r="Y33" s="20">
        <v>-388645</v>
      </c>
      <c r="Z33" s="21">
        <v>-100</v>
      </c>
      <c r="AA33" s="22">
        <v>1554580</v>
      </c>
    </row>
    <row r="34" spans="1:27" ht="13.5">
      <c r="A34" s="27" t="s">
        <v>59</v>
      </c>
      <c r="B34" s="28"/>
      <c r="C34" s="29">
        <f aca="true" t="shared" si="3" ref="C34:Y34">SUM(C29:C33)</f>
        <v>237428242</v>
      </c>
      <c r="D34" s="29">
        <f>SUM(D29:D33)</f>
        <v>237428242</v>
      </c>
      <c r="E34" s="30">
        <f t="shared" si="3"/>
        <v>136317713</v>
      </c>
      <c r="F34" s="31">
        <f t="shared" si="3"/>
        <v>136317713</v>
      </c>
      <c r="G34" s="31">
        <f t="shared" si="3"/>
        <v>97183150</v>
      </c>
      <c r="H34" s="31">
        <f t="shared" si="3"/>
        <v>-31624048</v>
      </c>
      <c r="I34" s="31">
        <f t="shared" si="3"/>
        <v>-37937898</v>
      </c>
      <c r="J34" s="31">
        <f t="shared" si="3"/>
        <v>-37937898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-37937898</v>
      </c>
      <c r="X34" s="31">
        <f t="shared" si="3"/>
        <v>34079428</v>
      </c>
      <c r="Y34" s="31">
        <f t="shared" si="3"/>
        <v>-72017326</v>
      </c>
      <c r="Z34" s="32">
        <f>+IF(X34&lt;&gt;0,+(Y34/X34)*100,0)</f>
        <v>-211.32199167192596</v>
      </c>
      <c r="AA34" s="33">
        <f>SUM(AA29:AA33)</f>
        <v>136317713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55067151</v>
      </c>
      <c r="D37" s="18">
        <v>55067151</v>
      </c>
      <c r="E37" s="19">
        <v>44019683</v>
      </c>
      <c r="F37" s="20">
        <v>44019683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11004921</v>
      </c>
      <c r="Y37" s="20">
        <v>-11004921</v>
      </c>
      <c r="Z37" s="21">
        <v>-100</v>
      </c>
      <c r="AA37" s="22">
        <v>44019683</v>
      </c>
    </row>
    <row r="38" spans="1:27" ht="13.5">
      <c r="A38" s="23" t="s">
        <v>58</v>
      </c>
      <c r="B38" s="17"/>
      <c r="C38" s="18">
        <v>93752461</v>
      </c>
      <c r="D38" s="18">
        <v>93752461</v>
      </c>
      <c r="E38" s="19">
        <v>102947699</v>
      </c>
      <c r="F38" s="20">
        <v>102947699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25736925</v>
      </c>
      <c r="Y38" s="20">
        <v>-25736925</v>
      </c>
      <c r="Z38" s="21">
        <v>-100</v>
      </c>
      <c r="AA38" s="22">
        <v>102947699</v>
      </c>
    </row>
    <row r="39" spans="1:27" ht="13.5">
      <c r="A39" s="27" t="s">
        <v>61</v>
      </c>
      <c r="B39" s="35"/>
      <c r="C39" s="29">
        <f aca="true" t="shared" si="4" ref="C39:Y39">SUM(C37:C38)</f>
        <v>148819612</v>
      </c>
      <c r="D39" s="29">
        <f>SUM(D37:D38)</f>
        <v>148819612</v>
      </c>
      <c r="E39" s="36">
        <f t="shared" si="4"/>
        <v>146967382</v>
      </c>
      <c r="F39" s="37">
        <f t="shared" si="4"/>
        <v>146967382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36741846</v>
      </c>
      <c r="Y39" s="37">
        <f t="shared" si="4"/>
        <v>-36741846</v>
      </c>
      <c r="Z39" s="38">
        <f>+IF(X39&lt;&gt;0,+(Y39/X39)*100,0)</f>
        <v>-100</v>
      </c>
      <c r="AA39" s="39">
        <f>SUM(AA37:AA38)</f>
        <v>146967382</v>
      </c>
    </row>
    <row r="40" spans="1:27" ht="13.5">
      <c r="A40" s="27" t="s">
        <v>62</v>
      </c>
      <c r="B40" s="28"/>
      <c r="C40" s="29">
        <f aca="true" t="shared" si="5" ref="C40:Y40">+C34+C39</f>
        <v>386247854</v>
      </c>
      <c r="D40" s="29">
        <f>+D34+D39</f>
        <v>386247854</v>
      </c>
      <c r="E40" s="30">
        <f t="shared" si="5"/>
        <v>283285095</v>
      </c>
      <c r="F40" s="31">
        <f t="shared" si="5"/>
        <v>283285095</v>
      </c>
      <c r="G40" s="31">
        <f t="shared" si="5"/>
        <v>97183150</v>
      </c>
      <c r="H40" s="31">
        <f t="shared" si="5"/>
        <v>-31624048</v>
      </c>
      <c r="I40" s="31">
        <f t="shared" si="5"/>
        <v>-37937898</v>
      </c>
      <c r="J40" s="31">
        <f t="shared" si="5"/>
        <v>-37937898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-37937898</v>
      </c>
      <c r="X40" s="31">
        <f t="shared" si="5"/>
        <v>70821274</v>
      </c>
      <c r="Y40" s="31">
        <f t="shared" si="5"/>
        <v>-108759172</v>
      </c>
      <c r="Z40" s="32">
        <f>+IF(X40&lt;&gt;0,+(Y40/X40)*100,0)</f>
        <v>-153.5685054183013</v>
      </c>
      <c r="AA40" s="33">
        <f>+AA34+AA39</f>
        <v>283285095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2072437896</v>
      </c>
      <c r="D42" s="43">
        <f>+D25-D40</f>
        <v>2072437896</v>
      </c>
      <c r="E42" s="44">
        <f t="shared" si="6"/>
        <v>2943014000</v>
      </c>
      <c r="F42" s="45">
        <f t="shared" si="6"/>
        <v>2970481996</v>
      </c>
      <c r="G42" s="45">
        <f t="shared" si="6"/>
        <v>186139376</v>
      </c>
      <c r="H42" s="45">
        <f t="shared" si="6"/>
        <v>-29688668</v>
      </c>
      <c r="I42" s="45">
        <f t="shared" si="6"/>
        <v>75655599</v>
      </c>
      <c r="J42" s="45">
        <f t="shared" si="6"/>
        <v>75655599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75655599</v>
      </c>
      <c r="X42" s="45">
        <f t="shared" si="6"/>
        <v>742620500</v>
      </c>
      <c r="Y42" s="45">
        <f t="shared" si="6"/>
        <v>-666964901</v>
      </c>
      <c r="Z42" s="46">
        <f>+IF(X42&lt;&gt;0,+(Y42/X42)*100,0)</f>
        <v>-89.81234708710572</v>
      </c>
      <c r="AA42" s="47">
        <f>+AA25-AA40</f>
        <v>2970481996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2072437896</v>
      </c>
      <c r="D45" s="18">
        <v>2072437896</v>
      </c>
      <c r="E45" s="19">
        <v>2678022000</v>
      </c>
      <c r="F45" s="20">
        <v>2678022000</v>
      </c>
      <c r="G45" s="20">
        <v>186139376</v>
      </c>
      <c r="H45" s="20">
        <v>-29688668</v>
      </c>
      <c r="I45" s="20">
        <v>75655599</v>
      </c>
      <c r="J45" s="20">
        <v>75655599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75655599</v>
      </c>
      <c r="X45" s="20">
        <v>669505500</v>
      </c>
      <c r="Y45" s="20">
        <v>-593849901</v>
      </c>
      <c r="Z45" s="48">
        <v>-88.7</v>
      </c>
      <c r="AA45" s="22">
        <v>2678022000</v>
      </c>
    </row>
    <row r="46" spans="1:27" ht="13.5">
      <c r="A46" s="23" t="s">
        <v>67</v>
      </c>
      <c r="B46" s="17"/>
      <c r="C46" s="18"/>
      <c r="D46" s="18"/>
      <c r="E46" s="19">
        <v>264992000</v>
      </c>
      <c r="F46" s="20">
        <v>292459996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73114999</v>
      </c>
      <c r="Y46" s="20">
        <v>-73114999</v>
      </c>
      <c r="Z46" s="48">
        <v>-100</v>
      </c>
      <c r="AA46" s="22">
        <v>292459996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2072437896</v>
      </c>
      <c r="D48" s="51">
        <f>SUM(D45:D47)</f>
        <v>2072437896</v>
      </c>
      <c r="E48" s="52">
        <f t="shared" si="7"/>
        <v>2943014000</v>
      </c>
      <c r="F48" s="53">
        <f t="shared" si="7"/>
        <v>2970481996</v>
      </c>
      <c r="G48" s="53">
        <f t="shared" si="7"/>
        <v>186139376</v>
      </c>
      <c r="H48" s="53">
        <f t="shared" si="7"/>
        <v>-29688668</v>
      </c>
      <c r="I48" s="53">
        <f t="shared" si="7"/>
        <v>75655599</v>
      </c>
      <c r="J48" s="53">
        <f t="shared" si="7"/>
        <v>75655599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75655599</v>
      </c>
      <c r="X48" s="53">
        <f t="shared" si="7"/>
        <v>742620499</v>
      </c>
      <c r="Y48" s="53">
        <f t="shared" si="7"/>
        <v>-666964900</v>
      </c>
      <c r="Z48" s="54">
        <f>+IF(X48&lt;&gt;0,+(Y48/X48)*100,0)</f>
        <v>-89.81234707338722</v>
      </c>
      <c r="AA48" s="55">
        <f>SUM(AA45:AA47)</f>
        <v>2970481996</v>
      </c>
    </row>
    <row r="49" spans="1:27" ht="13.5">
      <c r="A49" s="56" t="s">
        <v>124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125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126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113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127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1969246</v>
      </c>
      <c r="D6" s="18">
        <v>1969246</v>
      </c>
      <c r="E6" s="19">
        <v>556000</v>
      </c>
      <c r="F6" s="20">
        <v>556000</v>
      </c>
      <c r="G6" s="20">
        <v>11200</v>
      </c>
      <c r="H6" s="20">
        <v>4160374</v>
      </c>
      <c r="I6" s="20">
        <v>87519097</v>
      </c>
      <c r="J6" s="20">
        <v>87519097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87519097</v>
      </c>
      <c r="X6" s="20">
        <v>139000</v>
      </c>
      <c r="Y6" s="20">
        <v>87380097</v>
      </c>
      <c r="Z6" s="21">
        <v>62863.38</v>
      </c>
      <c r="AA6" s="22">
        <v>556000</v>
      </c>
    </row>
    <row r="7" spans="1:27" ht="13.5">
      <c r="A7" s="23" t="s">
        <v>34</v>
      </c>
      <c r="B7" s="17"/>
      <c r="C7" s="18">
        <v>27455775</v>
      </c>
      <c r="D7" s="18">
        <v>27455775</v>
      </c>
      <c r="E7" s="19">
        <v>5038000</v>
      </c>
      <c r="F7" s="20">
        <v>5038000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1259500</v>
      </c>
      <c r="Y7" s="20">
        <v>-1259500</v>
      </c>
      <c r="Z7" s="21">
        <v>-100</v>
      </c>
      <c r="AA7" s="22">
        <v>5038000</v>
      </c>
    </row>
    <row r="8" spans="1:27" ht="13.5">
      <c r="A8" s="23" t="s">
        <v>35</v>
      </c>
      <c r="B8" s="17"/>
      <c r="C8" s="18">
        <v>37940583</v>
      </c>
      <c r="D8" s="18">
        <v>37940583</v>
      </c>
      <c r="E8" s="19">
        <v>39211000</v>
      </c>
      <c r="F8" s="20">
        <v>39211000</v>
      </c>
      <c r="G8" s="20">
        <v>-5731718</v>
      </c>
      <c r="H8" s="20">
        <v>-3660362</v>
      </c>
      <c r="I8" s="20">
        <v>116837680</v>
      </c>
      <c r="J8" s="20">
        <v>116837680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116837680</v>
      </c>
      <c r="X8" s="20">
        <v>9802750</v>
      </c>
      <c r="Y8" s="20">
        <v>107034930</v>
      </c>
      <c r="Z8" s="21">
        <v>1091.89</v>
      </c>
      <c r="AA8" s="22">
        <v>39211000</v>
      </c>
    </row>
    <row r="9" spans="1:27" ht="13.5">
      <c r="A9" s="23" t="s">
        <v>36</v>
      </c>
      <c r="B9" s="17"/>
      <c r="C9" s="18">
        <v>9698700</v>
      </c>
      <c r="D9" s="18">
        <v>9698700</v>
      </c>
      <c r="E9" s="19">
        <v>3001000</v>
      </c>
      <c r="F9" s="20">
        <v>3001000</v>
      </c>
      <c r="G9" s="20">
        <v>145568292</v>
      </c>
      <c r="H9" s="20">
        <v>111381020</v>
      </c>
      <c r="I9" s="20">
        <v>3209633075</v>
      </c>
      <c r="J9" s="20">
        <v>3209633075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3209633075</v>
      </c>
      <c r="X9" s="20">
        <v>750250</v>
      </c>
      <c r="Y9" s="20">
        <v>3208882825</v>
      </c>
      <c r="Z9" s="21">
        <v>427708.47</v>
      </c>
      <c r="AA9" s="22">
        <v>3001000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542730</v>
      </c>
      <c r="D11" s="18">
        <v>542730</v>
      </c>
      <c r="E11" s="19">
        <v>500000</v>
      </c>
      <c r="F11" s="20">
        <v>500000</v>
      </c>
      <c r="G11" s="20">
        <v>562999</v>
      </c>
      <c r="H11" s="20">
        <v>378551</v>
      </c>
      <c r="I11" s="20">
        <v>2196979</v>
      </c>
      <c r="J11" s="20">
        <v>2196979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2196979</v>
      </c>
      <c r="X11" s="20">
        <v>125000</v>
      </c>
      <c r="Y11" s="20">
        <v>2071979</v>
      </c>
      <c r="Z11" s="21">
        <v>1657.58</v>
      </c>
      <c r="AA11" s="22">
        <v>500000</v>
      </c>
    </row>
    <row r="12" spans="1:27" ht="13.5">
      <c r="A12" s="27" t="s">
        <v>39</v>
      </c>
      <c r="B12" s="28"/>
      <c r="C12" s="29">
        <f aca="true" t="shared" si="0" ref="C12:Y12">SUM(C6:C11)</f>
        <v>77607034</v>
      </c>
      <c r="D12" s="29">
        <f>SUM(D6:D11)</f>
        <v>77607034</v>
      </c>
      <c r="E12" s="30">
        <f t="shared" si="0"/>
        <v>48306000</v>
      </c>
      <c r="F12" s="31">
        <f t="shared" si="0"/>
        <v>48306000</v>
      </c>
      <c r="G12" s="31">
        <f t="shared" si="0"/>
        <v>140410773</v>
      </c>
      <c r="H12" s="31">
        <f t="shared" si="0"/>
        <v>112259583</v>
      </c>
      <c r="I12" s="31">
        <f t="shared" si="0"/>
        <v>3416186831</v>
      </c>
      <c r="J12" s="31">
        <f t="shared" si="0"/>
        <v>3416186831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3416186831</v>
      </c>
      <c r="X12" s="31">
        <f t="shared" si="0"/>
        <v>12076500</v>
      </c>
      <c r="Y12" s="31">
        <f t="shared" si="0"/>
        <v>3404110331</v>
      </c>
      <c r="Z12" s="32">
        <f>+IF(X12&lt;&gt;0,+(Y12/X12)*100,0)</f>
        <v>28187.888303730386</v>
      </c>
      <c r="AA12" s="33">
        <f>SUM(AA6:AA11)</f>
        <v>48306000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46606200</v>
      </c>
      <c r="D17" s="18">
        <v>46606200</v>
      </c>
      <c r="E17" s="19">
        <v>46606000</v>
      </c>
      <c r="F17" s="20">
        <v>46606000</v>
      </c>
      <c r="G17" s="20">
        <v>46606200</v>
      </c>
      <c r="H17" s="20">
        <v>46606200</v>
      </c>
      <c r="I17" s="20">
        <v>46606200</v>
      </c>
      <c r="J17" s="20">
        <v>46606200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46606200</v>
      </c>
      <c r="X17" s="20">
        <v>11651500</v>
      </c>
      <c r="Y17" s="20">
        <v>34954700</v>
      </c>
      <c r="Z17" s="21">
        <v>300</v>
      </c>
      <c r="AA17" s="22">
        <v>46606000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346893261</v>
      </c>
      <c r="D19" s="18">
        <v>346893261</v>
      </c>
      <c r="E19" s="19">
        <v>411303000</v>
      </c>
      <c r="F19" s="20">
        <v>411303000</v>
      </c>
      <c r="G19" s="20">
        <v>325936205</v>
      </c>
      <c r="H19" s="20">
        <v>337260323</v>
      </c>
      <c r="I19" s="20">
        <v>367043242</v>
      </c>
      <c r="J19" s="20">
        <v>367043242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367043242</v>
      </c>
      <c r="X19" s="20">
        <v>102825750</v>
      </c>
      <c r="Y19" s="20">
        <v>264217492</v>
      </c>
      <c r="Z19" s="21">
        <v>256.96</v>
      </c>
      <c r="AA19" s="22">
        <v>411303000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297791</v>
      </c>
      <c r="D22" s="18">
        <v>297791</v>
      </c>
      <c r="E22" s="19">
        <v>338000</v>
      </c>
      <c r="F22" s="20">
        <v>338000</v>
      </c>
      <c r="G22" s="20">
        <v>-1415397</v>
      </c>
      <c r="H22" s="20">
        <v>-1051620</v>
      </c>
      <c r="I22" s="20">
        <v>-18193473</v>
      </c>
      <c r="J22" s="20">
        <v>-18193473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-18193473</v>
      </c>
      <c r="X22" s="20">
        <v>84500</v>
      </c>
      <c r="Y22" s="20">
        <v>-18277973</v>
      </c>
      <c r="Z22" s="21">
        <v>-21630.74</v>
      </c>
      <c r="AA22" s="22">
        <v>338000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>
        <v>12982404</v>
      </c>
      <c r="H23" s="24">
        <v>2315457</v>
      </c>
      <c r="I23" s="24">
        <v>52801143</v>
      </c>
      <c r="J23" s="20">
        <v>52801143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52801143</v>
      </c>
      <c r="X23" s="20"/>
      <c r="Y23" s="24">
        <v>52801143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393797252</v>
      </c>
      <c r="D24" s="29">
        <f>SUM(D15:D23)</f>
        <v>393797252</v>
      </c>
      <c r="E24" s="36">
        <f t="shared" si="1"/>
        <v>458247000</v>
      </c>
      <c r="F24" s="37">
        <f t="shared" si="1"/>
        <v>458247000</v>
      </c>
      <c r="G24" s="37">
        <f t="shared" si="1"/>
        <v>384109412</v>
      </c>
      <c r="H24" s="37">
        <f t="shared" si="1"/>
        <v>385130360</v>
      </c>
      <c r="I24" s="37">
        <f t="shared" si="1"/>
        <v>448257112</v>
      </c>
      <c r="J24" s="37">
        <f t="shared" si="1"/>
        <v>448257112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448257112</v>
      </c>
      <c r="X24" s="37">
        <f t="shared" si="1"/>
        <v>114561750</v>
      </c>
      <c r="Y24" s="37">
        <f t="shared" si="1"/>
        <v>333695362</v>
      </c>
      <c r="Z24" s="38">
        <f>+IF(X24&lt;&gt;0,+(Y24/X24)*100,0)</f>
        <v>291.2799097429989</v>
      </c>
      <c r="AA24" s="39">
        <f>SUM(AA15:AA23)</f>
        <v>458247000</v>
      </c>
    </row>
    <row r="25" spans="1:27" ht="13.5">
      <c r="A25" s="27" t="s">
        <v>51</v>
      </c>
      <c r="B25" s="28"/>
      <c r="C25" s="29">
        <f aca="true" t="shared" si="2" ref="C25:Y25">+C12+C24</f>
        <v>471404286</v>
      </c>
      <c r="D25" s="29">
        <f>+D12+D24</f>
        <v>471404286</v>
      </c>
      <c r="E25" s="30">
        <f t="shared" si="2"/>
        <v>506553000</v>
      </c>
      <c r="F25" s="31">
        <f t="shared" si="2"/>
        <v>506553000</v>
      </c>
      <c r="G25" s="31">
        <f t="shared" si="2"/>
        <v>524520185</v>
      </c>
      <c r="H25" s="31">
        <f t="shared" si="2"/>
        <v>497389943</v>
      </c>
      <c r="I25" s="31">
        <f t="shared" si="2"/>
        <v>3864443943</v>
      </c>
      <c r="J25" s="31">
        <f t="shared" si="2"/>
        <v>3864443943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3864443943</v>
      </c>
      <c r="X25" s="31">
        <f t="shared" si="2"/>
        <v>126638250</v>
      </c>
      <c r="Y25" s="31">
        <f t="shared" si="2"/>
        <v>3737805693</v>
      </c>
      <c r="Z25" s="32">
        <f>+IF(X25&lt;&gt;0,+(Y25/X25)*100,0)</f>
        <v>2951.5613908120176</v>
      </c>
      <c r="AA25" s="33">
        <f>+AA12+AA24</f>
        <v>506553000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>
        <v>24666928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193531</v>
      </c>
      <c r="D30" s="18">
        <v>193531</v>
      </c>
      <c r="E30" s="19">
        <v>1210000</v>
      </c>
      <c r="F30" s="20">
        <v>1210000</v>
      </c>
      <c r="G30" s="20">
        <v>193531</v>
      </c>
      <c r="H30" s="20">
        <v>95818</v>
      </c>
      <c r="I30" s="20">
        <v>11900195</v>
      </c>
      <c r="J30" s="20">
        <v>11900195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11900195</v>
      </c>
      <c r="X30" s="20">
        <v>302500</v>
      </c>
      <c r="Y30" s="20">
        <v>11597695</v>
      </c>
      <c r="Z30" s="21">
        <v>3833.95</v>
      </c>
      <c r="AA30" s="22">
        <v>1210000</v>
      </c>
    </row>
    <row r="31" spans="1:27" ht="13.5">
      <c r="A31" s="23" t="s">
        <v>56</v>
      </c>
      <c r="B31" s="17"/>
      <c r="C31" s="18">
        <v>1584676</v>
      </c>
      <c r="D31" s="18">
        <v>1584676</v>
      </c>
      <c r="E31" s="19"/>
      <c r="F31" s="20"/>
      <c r="G31" s="20">
        <v>1583364</v>
      </c>
      <c r="H31" s="20">
        <v>1504228</v>
      </c>
      <c r="I31" s="20">
        <v>-10443175</v>
      </c>
      <c r="J31" s="20">
        <v>-10443175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-10443175</v>
      </c>
      <c r="X31" s="20"/>
      <c r="Y31" s="20">
        <v>-10443175</v>
      </c>
      <c r="Z31" s="21"/>
      <c r="AA31" s="22"/>
    </row>
    <row r="32" spans="1:27" ht="13.5">
      <c r="A32" s="23" t="s">
        <v>57</v>
      </c>
      <c r="B32" s="17"/>
      <c r="C32" s="18">
        <v>20767949</v>
      </c>
      <c r="D32" s="18">
        <v>20767949</v>
      </c>
      <c r="E32" s="19">
        <v>27000000</v>
      </c>
      <c r="F32" s="20">
        <v>27000000</v>
      </c>
      <c r="G32" s="20">
        <v>25275246</v>
      </c>
      <c r="H32" s="20">
        <v>21107995</v>
      </c>
      <c r="I32" s="20">
        <v>334866213</v>
      </c>
      <c r="J32" s="20">
        <v>334866213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334866213</v>
      </c>
      <c r="X32" s="20">
        <v>6750000</v>
      </c>
      <c r="Y32" s="20">
        <v>328116213</v>
      </c>
      <c r="Z32" s="21">
        <v>4860.98</v>
      </c>
      <c r="AA32" s="22">
        <v>27000000</v>
      </c>
    </row>
    <row r="33" spans="1:27" ht="13.5">
      <c r="A33" s="23" t="s">
        <v>58</v>
      </c>
      <c r="B33" s="17"/>
      <c r="C33" s="18">
        <v>4666143</v>
      </c>
      <c r="D33" s="18">
        <v>4666143</v>
      </c>
      <c r="E33" s="19">
        <v>5699000</v>
      </c>
      <c r="F33" s="20">
        <v>5699000</v>
      </c>
      <c r="G33" s="20">
        <v>4694711</v>
      </c>
      <c r="H33" s="20">
        <v>7202205</v>
      </c>
      <c r="I33" s="20">
        <v>5514205</v>
      </c>
      <c r="J33" s="20">
        <v>5514205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5514205</v>
      </c>
      <c r="X33" s="20">
        <v>1424750</v>
      </c>
      <c r="Y33" s="20">
        <v>4089455</v>
      </c>
      <c r="Z33" s="21">
        <v>287.03</v>
      </c>
      <c r="AA33" s="22">
        <v>5699000</v>
      </c>
    </row>
    <row r="34" spans="1:27" ht="13.5">
      <c r="A34" s="27" t="s">
        <v>59</v>
      </c>
      <c r="B34" s="28"/>
      <c r="C34" s="29">
        <f aca="true" t="shared" si="3" ref="C34:Y34">SUM(C29:C33)</f>
        <v>27212299</v>
      </c>
      <c r="D34" s="29">
        <f>SUM(D29:D33)</f>
        <v>27212299</v>
      </c>
      <c r="E34" s="30">
        <f t="shared" si="3"/>
        <v>33909000</v>
      </c>
      <c r="F34" s="31">
        <f t="shared" si="3"/>
        <v>33909000</v>
      </c>
      <c r="G34" s="31">
        <f t="shared" si="3"/>
        <v>56413780</v>
      </c>
      <c r="H34" s="31">
        <f t="shared" si="3"/>
        <v>29910246</v>
      </c>
      <c r="I34" s="31">
        <f t="shared" si="3"/>
        <v>341837438</v>
      </c>
      <c r="J34" s="31">
        <f t="shared" si="3"/>
        <v>341837438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341837438</v>
      </c>
      <c r="X34" s="31">
        <f t="shared" si="3"/>
        <v>8477250</v>
      </c>
      <c r="Y34" s="31">
        <f t="shared" si="3"/>
        <v>333360188</v>
      </c>
      <c r="Z34" s="32">
        <f>+IF(X34&lt;&gt;0,+(Y34/X34)*100,0)</f>
        <v>3932.4095431891237</v>
      </c>
      <c r="AA34" s="33">
        <f>SUM(AA29:AA33)</f>
        <v>33909000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2660000</v>
      </c>
      <c r="F37" s="20">
        <v>2660000</v>
      </c>
      <c r="G37" s="20">
        <v>211593</v>
      </c>
      <c r="H37" s="20">
        <v>934189</v>
      </c>
      <c r="I37" s="20">
        <v>27866299</v>
      </c>
      <c r="J37" s="20">
        <v>27866299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27866299</v>
      </c>
      <c r="X37" s="20">
        <v>665000</v>
      </c>
      <c r="Y37" s="20">
        <v>27201299</v>
      </c>
      <c r="Z37" s="21">
        <v>4090.42</v>
      </c>
      <c r="AA37" s="22">
        <v>2660000</v>
      </c>
    </row>
    <row r="38" spans="1:27" ht="13.5">
      <c r="A38" s="23" t="s">
        <v>58</v>
      </c>
      <c r="B38" s="17"/>
      <c r="C38" s="18">
        <v>15478717</v>
      </c>
      <c r="D38" s="18">
        <v>15478717</v>
      </c>
      <c r="E38" s="19">
        <v>17000000</v>
      </c>
      <c r="F38" s="20">
        <v>17000000</v>
      </c>
      <c r="G38" s="20">
        <v>15267124</v>
      </c>
      <c r="H38" s="20">
        <v>18707714</v>
      </c>
      <c r="I38" s="20">
        <v>18707714</v>
      </c>
      <c r="J38" s="20">
        <v>18707714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18707714</v>
      </c>
      <c r="X38" s="20">
        <v>4250000</v>
      </c>
      <c r="Y38" s="20">
        <v>14457714</v>
      </c>
      <c r="Z38" s="21">
        <v>340.18</v>
      </c>
      <c r="AA38" s="22">
        <v>17000000</v>
      </c>
    </row>
    <row r="39" spans="1:27" ht="13.5">
      <c r="A39" s="27" t="s">
        <v>61</v>
      </c>
      <c r="B39" s="35"/>
      <c r="C39" s="29">
        <f aca="true" t="shared" si="4" ref="C39:Y39">SUM(C37:C38)</f>
        <v>15478717</v>
      </c>
      <c r="D39" s="29">
        <f>SUM(D37:D38)</f>
        <v>15478717</v>
      </c>
      <c r="E39" s="36">
        <f t="shared" si="4"/>
        <v>19660000</v>
      </c>
      <c r="F39" s="37">
        <f t="shared" si="4"/>
        <v>19660000</v>
      </c>
      <c r="G39" s="37">
        <f t="shared" si="4"/>
        <v>15478717</v>
      </c>
      <c r="H39" s="37">
        <f t="shared" si="4"/>
        <v>19641903</v>
      </c>
      <c r="I39" s="37">
        <f t="shared" si="4"/>
        <v>46574013</v>
      </c>
      <c r="J39" s="37">
        <f t="shared" si="4"/>
        <v>46574013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46574013</v>
      </c>
      <c r="X39" s="37">
        <f t="shared" si="4"/>
        <v>4915000</v>
      </c>
      <c r="Y39" s="37">
        <f t="shared" si="4"/>
        <v>41659013</v>
      </c>
      <c r="Z39" s="38">
        <f>+IF(X39&lt;&gt;0,+(Y39/X39)*100,0)</f>
        <v>847.5892777212614</v>
      </c>
      <c r="AA39" s="39">
        <f>SUM(AA37:AA38)</f>
        <v>19660000</v>
      </c>
    </row>
    <row r="40" spans="1:27" ht="13.5">
      <c r="A40" s="27" t="s">
        <v>62</v>
      </c>
      <c r="B40" s="28"/>
      <c r="C40" s="29">
        <f aca="true" t="shared" si="5" ref="C40:Y40">+C34+C39</f>
        <v>42691016</v>
      </c>
      <c r="D40" s="29">
        <f>+D34+D39</f>
        <v>42691016</v>
      </c>
      <c r="E40" s="30">
        <f t="shared" si="5"/>
        <v>53569000</v>
      </c>
      <c r="F40" s="31">
        <f t="shared" si="5"/>
        <v>53569000</v>
      </c>
      <c r="G40" s="31">
        <f t="shared" si="5"/>
        <v>71892497</v>
      </c>
      <c r="H40" s="31">
        <f t="shared" si="5"/>
        <v>49552149</v>
      </c>
      <c r="I40" s="31">
        <f t="shared" si="5"/>
        <v>388411451</v>
      </c>
      <c r="J40" s="31">
        <f t="shared" si="5"/>
        <v>388411451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388411451</v>
      </c>
      <c r="X40" s="31">
        <f t="shared" si="5"/>
        <v>13392250</v>
      </c>
      <c r="Y40" s="31">
        <f t="shared" si="5"/>
        <v>375019201</v>
      </c>
      <c r="Z40" s="32">
        <f>+IF(X40&lt;&gt;0,+(Y40/X40)*100,0)</f>
        <v>2800.270313054192</v>
      </c>
      <c r="AA40" s="33">
        <f>+AA34+AA39</f>
        <v>53569000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428713270</v>
      </c>
      <c r="D42" s="43">
        <f>+D25-D40</f>
        <v>428713270</v>
      </c>
      <c r="E42" s="44">
        <f t="shared" si="6"/>
        <v>452984000</v>
      </c>
      <c r="F42" s="45">
        <f t="shared" si="6"/>
        <v>452984000</v>
      </c>
      <c r="G42" s="45">
        <f t="shared" si="6"/>
        <v>452627688</v>
      </c>
      <c r="H42" s="45">
        <f t="shared" si="6"/>
        <v>447837794</v>
      </c>
      <c r="I42" s="45">
        <f t="shared" si="6"/>
        <v>3476032492</v>
      </c>
      <c r="J42" s="45">
        <f t="shared" si="6"/>
        <v>3476032492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3476032492</v>
      </c>
      <c r="X42" s="45">
        <f t="shared" si="6"/>
        <v>113246000</v>
      </c>
      <c r="Y42" s="45">
        <f t="shared" si="6"/>
        <v>3362786492</v>
      </c>
      <c r="Z42" s="46">
        <f>+IF(X42&lt;&gt;0,+(Y42/X42)*100,0)</f>
        <v>2969.4527771400312</v>
      </c>
      <c r="AA42" s="47">
        <f>+AA25-AA40</f>
        <v>452984000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426873209</v>
      </c>
      <c r="D45" s="18">
        <v>426873209</v>
      </c>
      <c r="E45" s="19">
        <v>451184000</v>
      </c>
      <c r="F45" s="20">
        <v>451184000</v>
      </c>
      <c r="G45" s="20">
        <v>450788080</v>
      </c>
      <c r="H45" s="20">
        <v>445963811</v>
      </c>
      <c r="I45" s="20">
        <v>3471938469</v>
      </c>
      <c r="J45" s="20">
        <v>3471938469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3471938469</v>
      </c>
      <c r="X45" s="20">
        <v>112796000</v>
      </c>
      <c r="Y45" s="20">
        <v>3359142469</v>
      </c>
      <c r="Z45" s="48">
        <v>2978.07</v>
      </c>
      <c r="AA45" s="22">
        <v>451184000</v>
      </c>
    </row>
    <row r="46" spans="1:27" ht="13.5">
      <c r="A46" s="23" t="s">
        <v>67</v>
      </c>
      <c r="B46" s="17"/>
      <c r="C46" s="18">
        <v>1840061</v>
      </c>
      <c r="D46" s="18">
        <v>1840061</v>
      </c>
      <c r="E46" s="19"/>
      <c r="F46" s="20"/>
      <c r="G46" s="20">
        <v>1839608</v>
      </c>
      <c r="H46" s="20">
        <v>1873983</v>
      </c>
      <c r="I46" s="20">
        <v>4094023</v>
      </c>
      <c r="J46" s="20">
        <v>4094023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4094023</v>
      </c>
      <c r="X46" s="20"/>
      <c r="Y46" s="20">
        <v>4094023</v>
      </c>
      <c r="Z46" s="48"/>
      <c r="AA46" s="22"/>
    </row>
    <row r="47" spans="1:27" ht="13.5">
      <c r="A47" s="23" t="s">
        <v>68</v>
      </c>
      <c r="B47" s="17"/>
      <c r="C47" s="18"/>
      <c r="D47" s="18"/>
      <c r="E47" s="19">
        <v>1800000</v>
      </c>
      <c r="F47" s="20">
        <v>1800000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>
        <v>450000</v>
      </c>
      <c r="Y47" s="20">
        <v>-450000</v>
      </c>
      <c r="Z47" s="48">
        <v>-100</v>
      </c>
      <c r="AA47" s="22">
        <v>1800000</v>
      </c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428713270</v>
      </c>
      <c r="D48" s="51">
        <f>SUM(D45:D47)</f>
        <v>428713270</v>
      </c>
      <c r="E48" s="52">
        <f t="shared" si="7"/>
        <v>452984000</v>
      </c>
      <c r="F48" s="53">
        <f t="shared" si="7"/>
        <v>452984000</v>
      </c>
      <c r="G48" s="53">
        <f t="shared" si="7"/>
        <v>452627688</v>
      </c>
      <c r="H48" s="53">
        <f t="shared" si="7"/>
        <v>447837794</v>
      </c>
      <c r="I48" s="53">
        <f t="shared" si="7"/>
        <v>3476032492</v>
      </c>
      <c r="J48" s="53">
        <f t="shared" si="7"/>
        <v>3476032492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3476032492</v>
      </c>
      <c r="X48" s="53">
        <f t="shared" si="7"/>
        <v>113246000</v>
      </c>
      <c r="Y48" s="53">
        <f t="shared" si="7"/>
        <v>3362786492</v>
      </c>
      <c r="Z48" s="54">
        <f>+IF(X48&lt;&gt;0,+(Y48/X48)*100,0)</f>
        <v>2969.4527771400312</v>
      </c>
      <c r="AA48" s="55">
        <f>SUM(AA45:AA47)</f>
        <v>452984000</v>
      </c>
    </row>
    <row r="49" spans="1:27" ht="13.5">
      <c r="A49" s="56" t="s">
        <v>124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125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126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114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127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69643135</v>
      </c>
      <c r="D6" s="18">
        <v>69643135</v>
      </c>
      <c r="E6" s="19">
        <v>46069889</v>
      </c>
      <c r="F6" s="20">
        <v>46069889</v>
      </c>
      <c r="G6" s="20">
        <v>105622398</v>
      </c>
      <c r="H6" s="20">
        <v>66350810</v>
      </c>
      <c r="I6" s="20">
        <v>76634240</v>
      </c>
      <c r="J6" s="20">
        <v>76634240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76634240</v>
      </c>
      <c r="X6" s="20">
        <v>11517472</v>
      </c>
      <c r="Y6" s="20">
        <v>65116768</v>
      </c>
      <c r="Z6" s="21">
        <v>565.37</v>
      </c>
      <c r="AA6" s="22">
        <v>46069889</v>
      </c>
    </row>
    <row r="7" spans="1:27" ht="13.5">
      <c r="A7" s="23" t="s">
        <v>34</v>
      </c>
      <c r="B7" s="17"/>
      <c r="C7" s="18">
        <v>382529971</v>
      </c>
      <c r="D7" s="18">
        <v>382529971</v>
      </c>
      <c r="E7" s="19">
        <v>226419795</v>
      </c>
      <c r="F7" s="20">
        <v>226419795</v>
      </c>
      <c r="G7" s="20">
        <v>362529970</v>
      </c>
      <c r="H7" s="20">
        <v>319633550</v>
      </c>
      <c r="I7" s="20">
        <v>297662220</v>
      </c>
      <c r="J7" s="20">
        <v>297662220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297662220</v>
      </c>
      <c r="X7" s="20">
        <v>56604949</v>
      </c>
      <c r="Y7" s="20">
        <v>241057271</v>
      </c>
      <c r="Z7" s="21">
        <v>425.86</v>
      </c>
      <c r="AA7" s="22">
        <v>226419795</v>
      </c>
    </row>
    <row r="8" spans="1:27" ht="13.5">
      <c r="A8" s="23" t="s">
        <v>35</v>
      </c>
      <c r="B8" s="17"/>
      <c r="C8" s="18">
        <v>60488594</v>
      </c>
      <c r="D8" s="18">
        <v>60488594</v>
      </c>
      <c r="E8" s="19">
        <v>114424455</v>
      </c>
      <c r="F8" s="20">
        <v>114424455</v>
      </c>
      <c r="G8" s="20">
        <v>72475645</v>
      </c>
      <c r="H8" s="20">
        <v>121376550</v>
      </c>
      <c r="I8" s="20">
        <v>114754805</v>
      </c>
      <c r="J8" s="20">
        <v>114754805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114754805</v>
      </c>
      <c r="X8" s="20">
        <v>28606114</v>
      </c>
      <c r="Y8" s="20">
        <v>86148691</v>
      </c>
      <c r="Z8" s="21">
        <v>301.15</v>
      </c>
      <c r="AA8" s="22">
        <v>114424455</v>
      </c>
    </row>
    <row r="9" spans="1:27" ht="13.5">
      <c r="A9" s="23" t="s">
        <v>36</v>
      </c>
      <c r="B9" s="17"/>
      <c r="C9" s="18">
        <v>82809582</v>
      </c>
      <c r="D9" s="18">
        <v>82809582</v>
      </c>
      <c r="E9" s="19">
        <v>37293036</v>
      </c>
      <c r="F9" s="20">
        <v>37293036</v>
      </c>
      <c r="G9" s="20">
        <v>49658944</v>
      </c>
      <c r="H9" s="20">
        <v>44705565</v>
      </c>
      <c r="I9" s="20">
        <v>58325582</v>
      </c>
      <c r="J9" s="20">
        <v>58325582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58325582</v>
      </c>
      <c r="X9" s="20">
        <v>9323259</v>
      </c>
      <c r="Y9" s="20">
        <v>49002323</v>
      </c>
      <c r="Z9" s="21">
        <v>525.59</v>
      </c>
      <c r="AA9" s="22">
        <v>37293036</v>
      </c>
    </row>
    <row r="10" spans="1:27" ht="13.5">
      <c r="A10" s="23" t="s">
        <v>37</v>
      </c>
      <c r="B10" s="17"/>
      <c r="C10" s="18">
        <v>14385963</v>
      </c>
      <c r="D10" s="18">
        <v>14385963</v>
      </c>
      <c r="E10" s="19">
        <v>4811433</v>
      </c>
      <c r="F10" s="20">
        <v>4811433</v>
      </c>
      <c r="G10" s="24">
        <v>14308993</v>
      </c>
      <c r="H10" s="24">
        <v>24007129</v>
      </c>
      <c r="I10" s="24">
        <v>26666659</v>
      </c>
      <c r="J10" s="20">
        <v>26666659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26666659</v>
      </c>
      <c r="X10" s="20">
        <v>1202858</v>
      </c>
      <c r="Y10" s="24">
        <v>25463801</v>
      </c>
      <c r="Z10" s="25">
        <v>2116.94</v>
      </c>
      <c r="AA10" s="26">
        <v>4811433</v>
      </c>
    </row>
    <row r="11" spans="1:27" ht="13.5">
      <c r="A11" s="23" t="s">
        <v>38</v>
      </c>
      <c r="B11" s="17"/>
      <c r="C11" s="18">
        <v>6849078</v>
      </c>
      <c r="D11" s="18">
        <v>6849078</v>
      </c>
      <c r="E11" s="19">
        <v>5208730</v>
      </c>
      <c r="F11" s="20">
        <v>5208730</v>
      </c>
      <c r="G11" s="20">
        <v>6885778</v>
      </c>
      <c r="H11" s="20">
        <v>6915288</v>
      </c>
      <c r="I11" s="20">
        <v>6780850</v>
      </c>
      <c r="J11" s="20">
        <v>6780850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6780850</v>
      </c>
      <c r="X11" s="20">
        <v>1302183</v>
      </c>
      <c r="Y11" s="20">
        <v>5478667</v>
      </c>
      <c r="Z11" s="21">
        <v>420.73</v>
      </c>
      <c r="AA11" s="22">
        <v>5208730</v>
      </c>
    </row>
    <row r="12" spans="1:27" ht="13.5">
      <c r="A12" s="27" t="s">
        <v>39</v>
      </c>
      <c r="B12" s="28"/>
      <c r="C12" s="29">
        <f aca="true" t="shared" si="0" ref="C12:Y12">SUM(C6:C11)</f>
        <v>616706323</v>
      </c>
      <c r="D12" s="29">
        <f>SUM(D6:D11)</f>
        <v>616706323</v>
      </c>
      <c r="E12" s="30">
        <f t="shared" si="0"/>
        <v>434227338</v>
      </c>
      <c r="F12" s="31">
        <f t="shared" si="0"/>
        <v>434227338</v>
      </c>
      <c r="G12" s="31">
        <f t="shared" si="0"/>
        <v>611481728</v>
      </c>
      <c r="H12" s="31">
        <f t="shared" si="0"/>
        <v>582988892</v>
      </c>
      <c r="I12" s="31">
        <f t="shared" si="0"/>
        <v>580824356</v>
      </c>
      <c r="J12" s="31">
        <f t="shared" si="0"/>
        <v>580824356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580824356</v>
      </c>
      <c r="X12" s="31">
        <f t="shared" si="0"/>
        <v>108556835</v>
      </c>
      <c r="Y12" s="31">
        <f t="shared" si="0"/>
        <v>472267521</v>
      </c>
      <c r="Z12" s="32">
        <f>+IF(X12&lt;&gt;0,+(Y12/X12)*100,0)</f>
        <v>435.0417189299964</v>
      </c>
      <c r="AA12" s="33">
        <f>SUM(AA6:AA11)</f>
        <v>434227338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1082896</v>
      </c>
      <c r="D15" s="18">
        <v>1082896</v>
      </c>
      <c r="E15" s="19">
        <v>943818</v>
      </c>
      <c r="F15" s="20">
        <v>943818</v>
      </c>
      <c r="G15" s="20">
        <v>1043330</v>
      </c>
      <c r="H15" s="20">
        <v>1042251</v>
      </c>
      <c r="I15" s="20">
        <v>1041160</v>
      </c>
      <c r="J15" s="20">
        <v>1041160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1041160</v>
      </c>
      <c r="X15" s="20">
        <v>235955</v>
      </c>
      <c r="Y15" s="20">
        <v>805205</v>
      </c>
      <c r="Z15" s="21">
        <v>341.25</v>
      </c>
      <c r="AA15" s="22">
        <v>943818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89470000</v>
      </c>
      <c r="D17" s="18">
        <v>89470000</v>
      </c>
      <c r="E17" s="19">
        <v>87175000</v>
      </c>
      <c r="F17" s="20">
        <v>87175000</v>
      </c>
      <c r="G17" s="20">
        <v>89470000</v>
      </c>
      <c r="H17" s="20">
        <v>89470000</v>
      </c>
      <c r="I17" s="20">
        <v>89470000</v>
      </c>
      <c r="J17" s="20">
        <v>89470000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89470000</v>
      </c>
      <c r="X17" s="20">
        <v>21793750</v>
      </c>
      <c r="Y17" s="20">
        <v>67676250</v>
      </c>
      <c r="Z17" s="21">
        <v>310.53</v>
      </c>
      <c r="AA17" s="22">
        <v>87175000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1741761801</v>
      </c>
      <c r="D19" s="18">
        <v>1741761801</v>
      </c>
      <c r="E19" s="19">
        <v>2074393871</v>
      </c>
      <c r="F19" s="20">
        <v>2074393871</v>
      </c>
      <c r="G19" s="20">
        <v>1743567226</v>
      </c>
      <c r="H19" s="20">
        <v>1790272019</v>
      </c>
      <c r="I19" s="20">
        <v>1802396438</v>
      </c>
      <c r="J19" s="20">
        <v>1802396438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1802396438</v>
      </c>
      <c r="X19" s="20">
        <v>518598468</v>
      </c>
      <c r="Y19" s="20">
        <v>1283797970</v>
      </c>
      <c r="Z19" s="21">
        <v>247.55</v>
      </c>
      <c r="AA19" s="22">
        <v>2074393871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9507701</v>
      </c>
      <c r="D22" s="18">
        <v>9507701</v>
      </c>
      <c r="E22" s="19">
        <v>5253950</v>
      </c>
      <c r="F22" s="20">
        <v>5253950</v>
      </c>
      <c r="G22" s="20">
        <v>7702278</v>
      </c>
      <c r="H22" s="20">
        <v>7702278</v>
      </c>
      <c r="I22" s="20">
        <v>7047511</v>
      </c>
      <c r="J22" s="20">
        <v>7047511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7047511</v>
      </c>
      <c r="X22" s="20">
        <v>1313488</v>
      </c>
      <c r="Y22" s="20">
        <v>5734023</v>
      </c>
      <c r="Z22" s="21">
        <v>436.55</v>
      </c>
      <c r="AA22" s="22">
        <v>5253950</v>
      </c>
    </row>
    <row r="23" spans="1:27" ht="13.5">
      <c r="A23" s="23" t="s">
        <v>49</v>
      </c>
      <c r="B23" s="17"/>
      <c r="C23" s="18">
        <v>105386</v>
      </c>
      <c r="D23" s="18">
        <v>105386</v>
      </c>
      <c r="E23" s="19">
        <v>105386</v>
      </c>
      <c r="F23" s="20">
        <v>105386</v>
      </c>
      <c r="G23" s="24">
        <v>105386</v>
      </c>
      <c r="H23" s="24">
        <v>105386</v>
      </c>
      <c r="I23" s="24">
        <v>105386</v>
      </c>
      <c r="J23" s="20">
        <v>105386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105386</v>
      </c>
      <c r="X23" s="20">
        <v>26347</v>
      </c>
      <c r="Y23" s="24">
        <v>79039</v>
      </c>
      <c r="Z23" s="25">
        <v>299.99</v>
      </c>
      <c r="AA23" s="26">
        <v>105386</v>
      </c>
    </row>
    <row r="24" spans="1:27" ht="13.5">
      <c r="A24" s="27" t="s">
        <v>50</v>
      </c>
      <c r="B24" s="35"/>
      <c r="C24" s="29">
        <f aca="true" t="shared" si="1" ref="C24:Y24">SUM(C15:C23)</f>
        <v>1841927784</v>
      </c>
      <c r="D24" s="29">
        <f>SUM(D15:D23)</f>
        <v>1841927784</v>
      </c>
      <c r="E24" s="36">
        <f t="shared" si="1"/>
        <v>2167872025</v>
      </c>
      <c r="F24" s="37">
        <f t="shared" si="1"/>
        <v>2167872025</v>
      </c>
      <c r="G24" s="37">
        <f t="shared" si="1"/>
        <v>1841888220</v>
      </c>
      <c r="H24" s="37">
        <f t="shared" si="1"/>
        <v>1888591934</v>
      </c>
      <c r="I24" s="37">
        <f t="shared" si="1"/>
        <v>1900060495</v>
      </c>
      <c r="J24" s="37">
        <f t="shared" si="1"/>
        <v>1900060495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1900060495</v>
      </c>
      <c r="X24" s="37">
        <f t="shared" si="1"/>
        <v>541968008</v>
      </c>
      <c r="Y24" s="37">
        <f t="shared" si="1"/>
        <v>1358092487</v>
      </c>
      <c r="Z24" s="38">
        <f>+IF(X24&lt;&gt;0,+(Y24/X24)*100,0)</f>
        <v>250.58536056615358</v>
      </c>
      <c r="AA24" s="39">
        <f>SUM(AA15:AA23)</f>
        <v>2167872025</v>
      </c>
    </row>
    <row r="25" spans="1:27" ht="13.5">
      <c r="A25" s="27" t="s">
        <v>51</v>
      </c>
      <c r="B25" s="28"/>
      <c r="C25" s="29">
        <f aca="true" t="shared" si="2" ref="C25:Y25">+C12+C24</f>
        <v>2458634107</v>
      </c>
      <c r="D25" s="29">
        <f>+D12+D24</f>
        <v>2458634107</v>
      </c>
      <c r="E25" s="30">
        <f t="shared" si="2"/>
        <v>2602099363</v>
      </c>
      <c r="F25" s="31">
        <f t="shared" si="2"/>
        <v>2602099363</v>
      </c>
      <c r="G25" s="31">
        <f t="shared" si="2"/>
        <v>2453369948</v>
      </c>
      <c r="H25" s="31">
        <f t="shared" si="2"/>
        <v>2471580826</v>
      </c>
      <c r="I25" s="31">
        <f t="shared" si="2"/>
        <v>2480884851</v>
      </c>
      <c r="J25" s="31">
        <f t="shared" si="2"/>
        <v>2480884851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2480884851</v>
      </c>
      <c r="X25" s="31">
        <f t="shared" si="2"/>
        <v>650524843</v>
      </c>
      <c r="Y25" s="31">
        <f t="shared" si="2"/>
        <v>1830360008</v>
      </c>
      <c r="Z25" s="32">
        <f>+IF(X25&lt;&gt;0,+(Y25/X25)*100,0)</f>
        <v>281.36665766045155</v>
      </c>
      <c r="AA25" s="33">
        <f>+AA12+AA24</f>
        <v>2602099363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13443041</v>
      </c>
      <c r="D30" s="18">
        <v>13443041</v>
      </c>
      <c r="E30" s="19">
        <v>9668369</v>
      </c>
      <c r="F30" s="20">
        <v>9668369</v>
      </c>
      <c r="G30" s="20">
        <v>12678923</v>
      </c>
      <c r="H30" s="20">
        <v>12678923</v>
      </c>
      <c r="I30" s="20">
        <v>12678923</v>
      </c>
      <c r="J30" s="20">
        <v>12678923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12678923</v>
      </c>
      <c r="X30" s="20">
        <v>2417092</v>
      </c>
      <c r="Y30" s="20">
        <v>10261831</v>
      </c>
      <c r="Z30" s="21">
        <v>424.55</v>
      </c>
      <c r="AA30" s="22">
        <v>9668369</v>
      </c>
    </row>
    <row r="31" spans="1:27" ht="13.5">
      <c r="A31" s="23" t="s">
        <v>56</v>
      </c>
      <c r="B31" s="17"/>
      <c r="C31" s="18">
        <v>30167576</v>
      </c>
      <c r="D31" s="18">
        <v>30167576</v>
      </c>
      <c r="E31" s="19">
        <v>30936742</v>
      </c>
      <c r="F31" s="20">
        <v>30936742</v>
      </c>
      <c r="G31" s="20">
        <v>30311856</v>
      </c>
      <c r="H31" s="20">
        <v>30385803</v>
      </c>
      <c r="I31" s="20">
        <v>30485468</v>
      </c>
      <c r="J31" s="20">
        <v>30485468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30485468</v>
      </c>
      <c r="X31" s="20">
        <v>7734186</v>
      </c>
      <c r="Y31" s="20">
        <v>22751282</v>
      </c>
      <c r="Z31" s="21">
        <v>294.17</v>
      </c>
      <c r="AA31" s="22">
        <v>30936742</v>
      </c>
    </row>
    <row r="32" spans="1:27" ht="13.5">
      <c r="A32" s="23" t="s">
        <v>57</v>
      </c>
      <c r="B32" s="17"/>
      <c r="C32" s="18">
        <v>221263414</v>
      </c>
      <c r="D32" s="18">
        <v>221263414</v>
      </c>
      <c r="E32" s="19">
        <v>232428625</v>
      </c>
      <c r="F32" s="20">
        <v>232428625</v>
      </c>
      <c r="G32" s="20">
        <v>194286708</v>
      </c>
      <c r="H32" s="20">
        <v>206413487</v>
      </c>
      <c r="I32" s="20">
        <v>173799171</v>
      </c>
      <c r="J32" s="20">
        <v>173799171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173799171</v>
      </c>
      <c r="X32" s="20">
        <v>58107156</v>
      </c>
      <c r="Y32" s="20">
        <v>115692015</v>
      </c>
      <c r="Z32" s="21">
        <v>199.1</v>
      </c>
      <c r="AA32" s="22">
        <v>232428625</v>
      </c>
    </row>
    <row r="33" spans="1:27" ht="13.5">
      <c r="A33" s="23" t="s">
        <v>58</v>
      </c>
      <c r="B33" s="17"/>
      <c r="C33" s="18">
        <v>17598999</v>
      </c>
      <c r="D33" s="18">
        <v>17598999</v>
      </c>
      <c r="E33" s="19">
        <v>1398908</v>
      </c>
      <c r="F33" s="20">
        <v>1398908</v>
      </c>
      <c r="G33" s="20">
        <v>1319908</v>
      </c>
      <c r="H33" s="20">
        <v>1319908</v>
      </c>
      <c r="I33" s="20">
        <v>1319908</v>
      </c>
      <c r="J33" s="20">
        <v>1319908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1319908</v>
      </c>
      <c r="X33" s="20">
        <v>349727</v>
      </c>
      <c r="Y33" s="20">
        <v>970181</v>
      </c>
      <c r="Z33" s="21">
        <v>277.41</v>
      </c>
      <c r="AA33" s="22">
        <v>1398908</v>
      </c>
    </row>
    <row r="34" spans="1:27" ht="13.5">
      <c r="A34" s="27" t="s">
        <v>59</v>
      </c>
      <c r="B34" s="28"/>
      <c r="C34" s="29">
        <f aca="true" t="shared" si="3" ref="C34:Y34">SUM(C29:C33)</f>
        <v>282473030</v>
      </c>
      <c r="D34" s="29">
        <f>SUM(D29:D33)</f>
        <v>282473030</v>
      </c>
      <c r="E34" s="30">
        <f t="shared" si="3"/>
        <v>274432644</v>
      </c>
      <c r="F34" s="31">
        <f t="shared" si="3"/>
        <v>274432644</v>
      </c>
      <c r="G34" s="31">
        <f t="shared" si="3"/>
        <v>238597395</v>
      </c>
      <c r="H34" s="31">
        <f t="shared" si="3"/>
        <v>250798121</v>
      </c>
      <c r="I34" s="31">
        <f t="shared" si="3"/>
        <v>218283470</v>
      </c>
      <c r="J34" s="31">
        <f t="shared" si="3"/>
        <v>218283470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218283470</v>
      </c>
      <c r="X34" s="31">
        <f t="shared" si="3"/>
        <v>68608161</v>
      </c>
      <c r="Y34" s="31">
        <f t="shared" si="3"/>
        <v>149675309</v>
      </c>
      <c r="Z34" s="32">
        <f>+IF(X34&lt;&gt;0,+(Y34/X34)*100,0)</f>
        <v>218.15962826929584</v>
      </c>
      <c r="AA34" s="33">
        <f>SUM(AA29:AA33)</f>
        <v>274432644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240237910</v>
      </c>
      <c r="D37" s="18">
        <v>240237910</v>
      </c>
      <c r="E37" s="19">
        <v>240791898</v>
      </c>
      <c r="F37" s="20">
        <v>240791898</v>
      </c>
      <c r="G37" s="20">
        <v>241002029</v>
      </c>
      <c r="H37" s="20">
        <v>241002029</v>
      </c>
      <c r="I37" s="20">
        <v>239960507</v>
      </c>
      <c r="J37" s="20">
        <v>239960507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239960507</v>
      </c>
      <c r="X37" s="20">
        <v>60197975</v>
      </c>
      <c r="Y37" s="20">
        <v>179762532</v>
      </c>
      <c r="Z37" s="21">
        <v>298.62</v>
      </c>
      <c r="AA37" s="22">
        <v>240791898</v>
      </c>
    </row>
    <row r="38" spans="1:27" ht="13.5">
      <c r="A38" s="23" t="s">
        <v>58</v>
      </c>
      <c r="B38" s="17"/>
      <c r="C38" s="18">
        <v>105256428</v>
      </c>
      <c r="D38" s="18">
        <v>105256428</v>
      </c>
      <c r="E38" s="19">
        <v>146320599</v>
      </c>
      <c r="F38" s="20">
        <v>146320599</v>
      </c>
      <c r="G38" s="20">
        <v>124539407</v>
      </c>
      <c r="H38" s="20">
        <v>124539407</v>
      </c>
      <c r="I38" s="20">
        <v>124539407</v>
      </c>
      <c r="J38" s="20">
        <v>124539407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124539407</v>
      </c>
      <c r="X38" s="20">
        <v>36580150</v>
      </c>
      <c r="Y38" s="20">
        <v>87959257</v>
      </c>
      <c r="Z38" s="21">
        <v>240.46</v>
      </c>
      <c r="AA38" s="22">
        <v>146320599</v>
      </c>
    </row>
    <row r="39" spans="1:27" ht="13.5">
      <c r="A39" s="27" t="s">
        <v>61</v>
      </c>
      <c r="B39" s="35"/>
      <c r="C39" s="29">
        <f aca="true" t="shared" si="4" ref="C39:Y39">SUM(C37:C38)</f>
        <v>345494338</v>
      </c>
      <c r="D39" s="29">
        <f>SUM(D37:D38)</f>
        <v>345494338</v>
      </c>
      <c r="E39" s="36">
        <f t="shared" si="4"/>
        <v>387112497</v>
      </c>
      <c r="F39" s="37">
        <f t="shared" si="4"/>
        <v>387112497</v>
      </c>
      <c r="G39" s="37">
        <f t="shared" si="4"/>
        <v>365541436</v>
      </c>
      <c r="H39" s="37">
        <f t="shared" si="4"/>
        <v>365541436</v>
      </c>
      <c r="I39" s="37">
        <f t="shared" si="4"/>
        <v>364499914</v>
      </c>
      <c r="J39" s="37">
        <f t="shared" si="4"/>
        <v>364499914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364499914</v>
      </c>
      <c r="X39" s="37">
        <f t="shared" si="4"/>
        <v>96778125</v>
      </c>
      <c r="Y39" s="37">
        <f t="shared" si="4"/>
        <v>267721789</v>
      </c>
      <c r="Z39" s="38">
        <f>+IF(X39&lt;&gt;0,+(Y39/X39)*100,0)</f>
        <v>276.6346103522878</v>
      </c>
      <c r="AA39" s="39">
        <f>SUM(AA37:AA38)</f>
        <v>387112497</v>
      </c>
    </row>
    <row r="40" spans="1:27" ht="13.5">
      <c r="A40" s="27" t="s">
        <v>62</v>
      </c>
      <c r="B40" s="28"/>
      <c r="C40" s="29">
        <f aca="true" t="shared" si="5" ref="C40:Y40">+C34+C39</f>
        <v>627967368</v>
      </c>
      <c r="D40" s="29">
        <f>+D34+D39</f>
        <v>627967368</v>
      </c>
      <c r="E40" s="30">
        <f t="shared" si="5"/>
        <v>661545141</v>
      </c>
      <c r="F40" s="31">
        <f t="shared" si="5"/>
        <v>661545141</v>
      </c>
      <c r="G40" s="31">
        <f t="shared" si="5"/>
        <v>604138831</v>
      </c>
      <c r="H40" s="31">
        <f t="shared" si="5"/>
        <v>616339557</v>
      </c>
      <c r="I40" s="31">
        <f t="shared" si="5"/>
        <v>582783384</v>
      </c>
      <c r="J40" s="31">
        <f t="shared" si="5"/>
        <v>582783384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582783384</v>
      </c>
      <c r="X40" s="31">
        <f t="shared" si="5"/>
        <v>165386286</v>
      </c>
      <c r="Y40" s="31">
        <f t="shared" si="5"/>
        <v>417397098</v>
      </c>
      <c r="Z40" s="32">
        <f>+IF(X40&lt;&gt;0,+(Y40/X40)*100,0)</f>
        <v>252.37709129038666</v>
      </c>
      <c r="AA40" s="33">
        <f>+AA34+AA39</f>
        <v>661545141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1830666739</v>
      </c>
      <c r="D42" s="43">
        <f>+D25-D40</f>
        <v>1830666739</v>
      </c>
      <c r="E42" s="44">
        <f t="shared" si="6"/>
        <v>1940554222</v>
      </c>
      <c r="F42" s="45">
        <f t="shared" si="6"/>
        <v>1940554222</v>
      </c>
      <c r="G42" s="45">
        <f t="shared" si="6"/>
        <v>1849231117</v>
      </c>
      <c r="H42" s="45">
        <f t="shared" si="6"/>
        <v>1855241269</v>
      </c>
      <c r="I42" s="45">
        <f t="shared" si="6"/>
        <v>1898101467</v>
      </c>
      <c r="J42" s="45">
        <f t="shared" si="6"/>
        <v>1898101467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1898101467</v>
      </c>
      <c r="X42" s="45">
        <f t="shared" si="6"/>
        <v>485138557</v>
      </c>
      <c r="Y42" s="45">
        <f t="shared" si="6"/>
        <v>1412962910</v>
      </c>
      <c r="Z42" s="46">
        <f>+IF(X42&lt;&gt;0,+(Y42/X42)*100,0)</f>
        <v>291.2493533264972</v>
      </c>
      <c r="AA42" s="47">
        <f>+AA25-AA40</f>
        <v>1940554222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1812125447</v>
      </c>
      <c r="D45" s="18">
        <v>1812125447</v>
      </c>
      <c r="E45" s="19">
        <v>1922013224</v>
      </c>
      <c r="F45" s="20">
        <v>1922013224</v>
      </c>
      <c r="G45" s="20">
        <v>1830689824</v>
      </c>
      <c r="H45" s="20">
        <v>1836699976</v>
      </c>
      <c r="I45" s="20">
        <v>1879560174</v>
      </c>
      <c r="J45" s="20">
        <v>1879560174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1879560174</v>
      </c>
      <c r="X45" s="20">
        <v>480503306</v>
      </c>
      <c r="Y45" s="20">
        <v>1399056868</v>
      </c>
      <c r="Z45" s="48">
        <v>291.16</v>
      </c>
      <c r="AA45" s="22">
        <v>1922013224</v>
      </c>
    </row>
    <row r="46" spans="1:27" ht="13.5">
      <c r="A46" s="23" t="s">
        <v>67</v>
      </c>
      <c r="B46" s="17"/>
      <c r="C46" s="18">
        <v>18541293</v>
      </c>
      <c r="D46" s="18">
        <v>18541293</v>
      </c>
      <c r="E46" s="19">
        <v>18541000</v>
      </c>
      <c r="F46" s="20">
        <v>18541000</v>
      </c>
      <c r="G46" s="20">
        <v>18541293</v>
      </c>
      <c r="H46" s="20">
        <v>18541293</v>
      </c>
      <c r="I46" s="20">
        <v>18541293</v>
      </c>
      <c r="J46" s="20">
        <v>18541293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18541293</v>
      </c>
      <c r="X46" s="20">
        <v>4635250</v>
      </c>
      <c r="Y46" s="20">
        <v>13906043</v>
      </c>
      <c r="Z46" s="48">
        <v>300.01</v>
      </c>
      <c r="AA46" s="22">
        <v>18541000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1830666740</v>
      </c>
      <c r="D48" s="51">
        <f>SUM(D45:D47)</f>
        <v>1830666740</v>
      </c>
      <c r="E48" s="52">
        <f t="shared" si="7"/>
        <v>1940554224</v>
      </c>
      <c r="F48" s="53">
        <f t="shared" si="7"/>
        <v>1940554224</v>
      </c>
      <c r="G48" s="53">
        <f t="shared" si="7"/>
        <v>1849231117</v>
      </c>
      <c r="H48" s="53">
        <f t="shared" si="7"/>
        <v>1855241269</v>
      </c>
      <c r="I48" s="53">
        <f t="shared" si="7"/>
        <v>1898101467</v>
      </c>
      <c r="J48" s="53">
        <f t="shared" si="7"/>
        <v>1898101467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1898101467</v>
      </c>
      <c r="X48" s="53">
        <f t="shared" si="7"/>
        <v>485138556</v>
      </c>
      <c r="Y48" s="53">
        <f t="shared" si="7"/>
        <v>1412962911</v>
      </c>
      <c r="Z48" s="54">
        <f>+IF(X48&lt;&gt;0,+(Y48/X48)*100,0)</f>
        <v>291.2493541329665</v>
      </c>
      <c r="AA48" s="55">
        <f>SUM(AA45:AA47)</f>
        <v>1940554224</v>
      </c>
    </row>
    <row r="49" spans="1:27" ht="13.5">
      <c r="A49" s="56" t="s">
        <v>124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125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126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115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127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109379701</v>
      </c>
      <c r="D6" s="18">
        <v>109379701</v>
      </c>
      <c r="E6" s="19">
        <v>3540</v>
      </c>
      <c r="F6" s="20">
        <v>3540</v>
      </c>
      <c r="G6" s="20">
        <v>150485529</v>
      </c>
      <c r="H6" s="20">
        <v>145725363</v>
      </c>
      <c r="I6" s="20"/>
      <c r="J6" s="20">
        <v>145725363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145725363</v>
      </c>
      <c r="X6" s="20">
        <v>885</v>
      </c>
      <c r="Y6" s="20">
        <v>145724478</v>
      </c>
      <c r="Z6" s="21">
        <v>16466042.71</v>
      </c>
      <c r="AA6" s="22">
        <v>3540</v>
      </c>
    </row>
    <row r="7" spans="1:27" ht="13.5">
      <c r="A7" s="23" t="s">
        <v>34</v>
      </c>
      <c r="B7" s="17"/>
      <c r="C7" s="18"/>
      <c r="D7" s="18"/>
      <c r="E7" s="19">
        <v>81076</v>
      </c>
      <c r="F7" s="20">
        <v>81076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20269</v>
      </c>
      <c r="Y7" s="20">
        <v>-20269</v>
      </c>
      <c r="Z7" s="21">
        <v>-100</v>
      </c>
      <c r="AA7" s="22">
        <v>81076</v>
      </c>
    </row>
    <row r="8" spans="1:27" ht="13.5">
      <c r="A8" s="23" t="s">
        <v>35</v>
      </c>
      <c r="B8" s="17"/>
      <c r="C8" s="18">
        <v>2802971</v>
      </c>
      <c r="D8" s="18">
        <v>2802971</v>
      </c>
      <c r="E8" s="19">
        <v>9700</v>
      </c>
      <c r="F8" s="20">
        <v>9700</v>
      </c>
      <c r="G8" s="20">
        <v>3163530</v>
      </c>
      <c r="H8" s="20">
        <v>3452006</v>
      </c>
      <c r="I8" s="20"/>
      <c r="J8" s="20">
        <v>3452006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3452006</v>
      </c>
      <c r="X8" s="20">
        <v>2425</v>
      </c>
      <c r="Y8" s="20">
        <v>3449581</v>
      </c>
      <c r="Z8" s="21">
        <v>142250.76</v>
      </c>
      <c r="AA8" s="22">
        <v>9700</v>
      </c>
    </row>
    <row r="9" spans="1:27" ht="13.5">
      <c r="A9" s="23" t="s">
        <v>36</v>
      </c>
      <c r="B9" s="17"/>
      <c r="C9" s="18">
        <v>4828561</v>
      </c>
      <c r="D9" s="18">
        <v>4828561</v>
      </c>
      <c r="E9" s="19">
        <v>3885</v>
      </c>
      <c r="F9" s="20">
        <v>3885</v>
      </c>
      <c r="G9" s="20">
        <v>14979827</v>
      </c>
      <c r="H9" s="20">
        <v>14296433</v>
      </c>
      <c r="I9" s="20"/>
      <c r="J9" s="20">
        <v>14296433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14296433</v>
      </c>
      <c r="X9" s="20">
        <v>971</v>
      </c>
      <c r="Y9" s="20">
        <v>14295462</v>
      </c>
      <c r="Z9" s="21">
        <v>1472241.19</v>
      </c>
      <c r="AA9" s="22">
        <v>3885</v>
      </c>
    </row>
    <row r="10" spans="1:27" ht="13.5">
      <c r="A10" s="23" t="s">
        <v>37</v>
      </c>
      <c r="B10" s="17"/>
      <c r="C10" s="18">
        <v>10201068</v>
      </c>
      <c r="D10" s="18">
        <v>10201068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127212301</v>
      </c>
      <c r="D12" s="29">
        <f>SUM(D6:D11)</f>
        <v>127212301</v>
      </c>
      <c r="E12" s="30">
        <f t="shared" si="0"/>
        <v>98201</v>
      </c>
      <c r="F12" s="31">
        <f t="shared" si="0"/>
        <v>98201</v>
      </c>
      <c r="G12" s="31">
        <f t="shared" si="0"/>
        <v>168628886</v>
      </c>
      <c r="H12" s="31">
        <f t="shared" si="0"/>
        <v>163473802</v>
      </c>
      <c r="I12" s="31">
        <f t="shared" si="0"/>
        <v>0</v>
      </c>
      <c r="J12" s="31">
        <f t="shared" si="0"/>
        <v>163473802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163473802</v>
      </c>
      <c r="X12" s="31">
        <f t="shared" si="0"/>
        <v>24550</v>
      </c>
      <c r="Y12" s="31">
        <f t="shared" si="0"/>
        <v>163449252</v>
      </c>
      <c r="Z12" s="32">
        <f>+IF(X12&lt;&gt;0,+(Y12/X12)*100,0)</f>
        <v>665781.0672097759</v>
      </c>
      <c r="AA12" s="33">
        <f>SUM(AA6:AA11)</f>
        <v>98201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257619162</v>
      </c>
      <c r="D19" s="18">
        <v>257619162</v>
      </c>
      <c r="E19" s="19">
        <v>223395</v>
      </c>
      <c r="F19" s="20">
        <v>223395</v>
      </c>
      <c r="G19" s="20">
        <v>257867750</v>
      </c>
      <c r="H19" s="20">
        <v>260748731</v>
      </c>
      <c r="I19" s="20"/>
      <c r="J19" s="20">
        <v>260748731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260748731</v>
      </c>
      <c r="X19" s="20">
        <v>55849</v>
      </c>
      <c r="Y19" s="20">
        <v>260692882</v>
      </c>
      <c r="Z19" s="21">
        <v>466781.65</v>
      </c>
      <c r="AA19" s="22">
        <v>223395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16465</v>
      </c>
      <c r="D22" s="18">
        <v>16465</v>
      </c>
      <c r="E22" s="19"/>
      <c r="F22" s="20"/>
      <c r="G22" s="20">
        <v>16465</v>
      </c>
      <c r="H22" s="20">
        <v>16465</v>
      </c>
      <c r="I22" s="20"/>
      <c r="J22" s="20">
        <v>16465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16465</v>
      </c>
      <c r="X22" s="20"/>
      <c r="Y22" s="20">
        <v>16465</v>
      </c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257635627</v>
      </c>
      <c r="D24" s="29">
        <f>SUM(D15:D23)</f>
        <v>257635627</v>
      </c>
      <c r="E24" s="36">
        <f t="shared" si="1"/>
        <v>223395</v>
      </c>
      <c r="F24" s="37">
        <f t="shared" si="1"/>
        <v>223395</v>
      </c>
      <c r="G24" s="37">
        <f t="shared" si="1"/>
        <v>257884215</v>
      </c>
      <c r="H24" s="37">
        <f t="shared" si="1"/>
        <v>260765196</v>
      </c>
      <c r="I24" s="37">
        <f t="shared" si="1"/>
        <v>0</v>
      </c>
      <c r="J24" s="37">
        <f t="shared" si="1"/>
        <v>260765196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260765196</v>
      </c>
      <c r="X24" s="37">
        <f t="shared" si="1"/>
        <v>55849</v>
      </c>
      <c r="Y24" s="37">
        <f t="shared" si="1"/>
        <v>260709347</v>
      </c>
      <c r="Z24" s="38">
        <f>+IF(X24&lt;&gt;0,+(Y24/X24)*100,0)</f>
        <v>466811.1282207381</v>
      </c>
      <c r="AA24" s="39">
        <f>SUM(AA15:AA23)</f>
        <v>223395</v>
      </c>
    </row>
    <row r="25" spans="1:27" ht="13.5">
      <c r="A25" s="27" t="s">
        <v>51</v>
      </c>
      <c r="B25" s="28"/>
      <c r="C25" s="29">
        <f aca="true" t="shared" si="2" ref="C25:Y25">+C12+C24</f>
        <v>384847928</v>
      </c>
      <c r="D25" s="29">
        <f>+D12+D24</f>
        <v>384847928</v>
      </c>
      <c r="E25" s="30">
        <f t="shared" si="2"/>
        <v>321596</v>
      </c>
      <c r="F25" s="31">
        <f t="shared" si="2"/>
        <v>321596</v>
      </c>
      <c r="G25" s="31">
        <f t="shared" si="2"/>
        <v>426513101</v>
      </c>
      <c r="H25" s="31">
        <f t="shared" si="2"/>
        <v>424238998</v>
      </c>
      <c r="I25" s="31">
        <f t="shared" si="2"/>
        <v>0</v>
      </c>
      <c r="J25" s="31">
        <f t="shared" si="2"/>
        <v>424238998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424238998</v>
      </c>
      <c r="X25" s="31">
        <f t="shared" si="2"/>
        <v>80399</v>
      </c>
      <c r="Y25" s="31">
        <f t="shared" si="2"/>
        <v>424158599</v>
      </c>
      <c r="Z25" s="32">
        <f>+IF(X25&lt;&gt;0,+(Y25/X25)*100,0)</f>
        <v>527567.0082961231</v>
      </c>
      <c r="AA25" s="33">
        <f>+AA12+AA24</f>
        <v>321596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23985862</v>
      </c>
      <c r="D32" s="18">
        <v>23985862</v>
      </c>
      <c r="E32" s="19">
        <v>89660</v>
      </c>
      <c r="F32" s="20">
        <v>89660</v>
      </c>
      <c r="G32" s="20">
        <v>26279970</v>
      </c>
      <c r="H32" s="20">
        <v>26745594</v>
      </c>
      <c r="I32" s="20"/>
      <c r="J32" s="20">
        <v>26745594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26745594</v>
      </c>
      <c r="X32" s="20">
        <v>22415</v>
      </c>
      <c r="Y32" s="20">
        <v>26723179</v>
      </c>
      <c r="Z32" s="21">
        <v>119220.07</v>
      </c>
      <c r="AA32" s="22">
        <v>89660</v>
      </c>
    </row>
    <row r="33" spans="1:27" ht="13.5">
      <c r="A33" s="23" t="s">
        <v>58</v>
      </c>
      <c r="B33" s="17"/>
      <c r="C33" s="18">
        <v>4178966</v>
      </c>
      <c r="D33" s="18">
        <v>4178966</v>
      </c>
      <c r="E33" s="19">
        <v>959</v>
      </c>
      <c r="F33" s="20">
        <v>959</v>
      </c>
      <c r="G33" s="20">
        <v>3272201</v>
      </c>
      <c r="H33" s="20">
        <v>3272201</v>
      </c>
      <c r="I33" s="20"/>
      <c r="J33" s="20">
        <v>3272201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3272201</v>
      </c>
      <c r="X33" s="20">
        <v>240</v>
      </c>
      <c r="Y33" s="20">
        <v>3271961</v>
      </c>
      <c r="Z33" s="21">
        <v>1363317.08</v>
      </c>
      <c r="AA33" s="22">
        <v>959</v>
      </c>
    </row>
    <row r="34" spans="1:27" ht="13.5">
      <c r="A34" s="27" t="s">
        <v>59</v>
      </c>
      <c r="B34" s="28"/>
      <c r="C34" s="29">
        <f aca="true" t="shared" si="3" ref="C34:Y34">SUM(C29:C33)</f>
        <v>28164828</v>
      </c>
      <c r="D34" s="29">
        <f>SUM(D29:D33)</f>
        <v>28164828</v>
      </c>
      <c r="E34" s="30">
        <f t="shared" si="3"/>
        <v>90619</v>
      </c>
      <c r="F34" s="31">
        <f t="shared" si="3"/>
        <v>90619</v>
      </c>
      <c r="G34" s="31">
        <f t="shared" si="3"/>
        <v>29552171</v>
      </c>
      <c r="H34" s="31">
        <f t="shared" si="3"/>
        <v>30017795</v>
      </c>
      <c r="I34" s="31">
        <f t="shared" si="3"/>
        <v>0</v>
      </c>
      <c r="J34" s="31">
        <f t="shared" si="3"/>
        <v>30017795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30017795</v>
      </c>
      <c r="X34" s="31">
        <f t="shared" si="3"/>
        <v>22655</v>
      </c>
      <c r="Y34" s="31">
        <f t="shared" si="3"/>
        <v>29995140</v>
      </c>
      <c r="Z34" s="32">
        <f>+IF(X34&lt;&gt;0,+(Y34/X34)*100,0)</f>
        <v>132399.64687706908</v>
      </c>
      <c r="AA34" s="33">
        <f>SUM(AA29:AA33)</f>
        <v>90619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1142384</v>
      </c>
      <c r="D38" s="18">
        <v>1142384</v>
      </c>
      <c r="E38" s="19">
        <v>455</v>
      </c>
      <c r="F38" s="20">
        <v>455</v>
      </c>
      <c r="G38" s="20">
        <v>1202675</v>
      </c>
      <c r="H38" s="20">
        <v>1202675</v>
      </c>
      <c r="I38" s="20"/>
      <c r="J38" s="20">
        <v>1202675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1202675</v>
      </c>
      <c r="X38" s="20">
        <v>114</v>
      </c>
      <c r="Y38" s="20">
        <v>1202561</v>
      </c>
      <c r="Z38" s="21">
        <v>1054878.07</v>
      </c>
      <c r="AA38" s="22">
        <v>455</v>
      </c>
    </row>
    <row r="39" spans="1:27" ht="13.5">
      <c r="A39" s="27" t="s">
        <v>61</v>
      </c>
      <c r="B39" s="35"/>
      <c r="C39" s="29">
        <f aca="true" t="shared" si="4" ref="C39:Y39">SUM(C37:C38)</f>
        <v>1142384</v>
      </c>
      <c r="D39" s="29">
        <f>SUM(D37:D38)</f>
        <v>1142384</v>
      </c>
      <c r="E39" s="36">
        <f t="shared" si="4"/>
        <v>455</v>
      </c>
      <c r="F39" s="37">
        <f t="shared" si="4"/>
        <v>455</v>
      </c>
      <c r="G39" s="37">
        <f t="shared" si="4"/>
        <v>1202675</v>
      </c>
      <c r="H39" s="37">
        <f t="shared" si="4"/>
        <v>1202675</v>
      </c>
      <c r="I39" s="37">
        <f t="shared" si="4"/>
        <v>0</v>
      </c>
      <c r="J39" s="37">
        <f t="shared" si="4"/>
        <v>1202675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1202675</v>
      </c>
      <c r="X39" s="37">
        <f t="shared" si="4"/>
        <v>114</v>
      </c>
      <c r="Y39" s="37">
        <f t="shared" si="4"/>
        <v>1202561</v>
      </c>
      <c r="Z39" s="38">
        <f>+IF(X39&lt;&gt;0,+(Y39/X39)*100,0)</f>
        <v>1054878.0701754387</v>
      </c>
      <c r="AA39" s="39">
        <f>SUM(AA37:AA38)</f>
        <v>455</v>
      </c>
    </row>
    <row r="40" spans="1:27" ht="13.5">
      <c r="A40" s="27" t="s">
        <v>62</v>
      </c>
      <c r="B40" s="28"/>
      <c r="C40" s="29">
        <f aca="true" t="shared" si="5" ref="C40:Y40">+C34+C39</f>
        <v>29307212</v>
      </c>
      <c r="D40" s="29">
        <f>+D34+D39</f>
        <v>29307212</v>
      </c>
      <c r="E40" s="30">
        <f t="shared" si="5"/>
        <v>91074</v>
      </c>
      <c r="F40" s="31">
        <f t="shared" si="5"/>
        <v>91074</v>
      </c>
      <c r="G40" s="31">
        <f t="shared" si="5"/>
        <v>30754846</v>
      </c>
      <c r="H40" s="31">
        <f t="shared" si="5"/>
        <v>31220470</v>
      </c>
      <c r="I40" s="31">
        <f t="shared" si="5"/>
        <v>0</v>
      </c>
      <c r="J40" s="31">
        <f t="shared" si="5"/>
        <v>31220470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31220470</v>
      </c>
      <c r="X40" s="31">
        <f t="shared" si="5"/>
        <v>22769</v>
      </c>
      <c r="Y40" s="31">
        <f t="shared" si="5"/>
        <v>31197701</v>
      </c>
      <c r="Z40" s="32">
        <f>+IF(X40&lt;&gt;0,+(Y40/X40)*100,0)</f>
        <v>137018.31876674425</v>
      </c>
      <c r="AA40" s="33">
        <f>+AA34+AA39</f>
        <v>91074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355540716</v>
      </c>
      <c r="D42" s="43">
        <f>+D25-D40</f>
        <v>355540716</v>
      </c>
      <c r="E42" s="44">
        <f t="shared" si="6"/>
        <v>230522</v>
      </c>
      <c r="F42" s="45">
        <f t="shared" si="6"/>
        <v>230522</v>
      </c>
      <c r="G42" s="45">
        <f t="shared" si="6"/>
        <v>395758255</v>
      </c>
      <c r="H42" s="45">
        <f t="shared" si="6"/>
        <v>393018528</v>
      </c>
      <c r="I42" s="45">
        <f t="shared" si="6"/>
        <v>0</v>
      </c>
      <c r="J42" s="45">
        <f t="shared" si="6"/>
        <v>393018528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393018528</v>
      </c>
      <c r="X42" s="45">
        <f t="shared" si="6"/>
        <v>57630</v>
      </c>
      <c r="Y42" s="45">
        <f t="shared" si="6"/>
        <v>392960898</v>
      </c>
      <c r="Z42" s="46">
        <f>+IF(X42&lt;&gt;0,+(Y42/X42)*100,0)</f>
        <v>681868.6413326393</v>
      </c>
      <c r="AA42" s="47">
        <f>+AA25-AA40</f>
        <v>230522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355540716</v>
      </c>
      <c r="D45" s="18">
        <v>355540716</v>
      </c>
      <c r="E45" s="19">
        <v>230522</v>
      </c>
      <c r="F45" s="20">
        <v>230522</v>
      </c>
      <c r="G45" s="20">
        <v>395758255</v>
      </c>
      <c r="H45" s="20">
        <v>393018528</v>
      </c>
      <c r="I45" s="20"/>
      <c r="J45" s="20">
        <v>393018528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393018528</v>
      </c>
      <c r="X45" s="20">
        <v>57631</v>
      </c>
      <c r="Y45" s="20">
        <v>392960897</v>
      </c>
      <c r="Z45" s="48">
        <v>681856.81</v>
      </c>
      <c r="AA45" s="22">
        <v>230522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355540716</v>
      </c>
      <c r="D48" s="51">
        <f>SUM(D45:D47)</f>
        <v>355540716</v>
      </c>
      <c r="E48" s="52">
        <f t="shared" si="7"/>
        <v>230522</v>
      </c>
      <c r="F48" s="53">
        <f t="shared" si="7"/>
        <v>230522</v>
      </c>
      <c r="G48" s="53">
        <f t="shared" si="7"/>
        <v>395758255</v>
      </c>
      <c r="H48" s="53">
        <f t="shared" si="7"/>
        <v>393018528</v>
      </c>
      <c r="I48" s="53">
        <f t="shared" si="7"/>
        <v>0</v>
      </c>
      <c r="J48" s="53">
        <f t="shared" si="7"/>
        <v>393018528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393018528</v>
      </c>
      <c r="X48" s="53">
        <f t="shared" si="7"/>
        <v>57631</v>
      </c>
      <c r="Y48" s="53">
        <f t="shared" si="7"/>
        <v>392960897</v>
      </c>
      <c r="Z48" s="54">
        <f>+IF(X48&lt;&gt;0,+(Y48/X48)*100,0)</f>
        <v>681856.807967934</v>
      </c>
      <c r="AA48" s="55">
        <f>SUM(AA45:AA47)</f>
        <v>230522</v>
      </c>
    </row>
    <row r="49" spans="1:27" ht="13.5">
      <c r="A49" s="56" t="s">
        <v>124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125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126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116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127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22796580</v>
      </c>
      <c r="D6" s="18">
        <v>22796580</v>
      </c>
      <c r="E6" s="19">
        <v>6359360</v>
      </c>
      <c r="F6" s="20">
        <v>6359360</v>
      </c>
      <c r="G6" s="20">
        <v>14954122</v>
      </c>
      <c r="H6" s="20">
        <v>14165244</v>
      </c>
      <c r="I6" s="20">
        <v>11884135</v>
      </c>
      <c r="J6" s="20">
        <v>11884135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11884135</v>
      </c>
      <c r="X6" s="20">
        <v>1589840</v>
      </c>
      <c r="Y6" s="20">
        <v>10294295</v>
      </c>
      <c r="Z6" s="21">
        <v>647.51</v>
      </c>
      <c r="AA6" s="22">
        <v>6359360</v>
      </c>
    </row>
    <row r="7" spans="1:27" ht="13.5">
      <c r="A7" s="23" t="s">
        <v>34</v>
      </c>
      <c r="B7" s="17"/>
      <c r="C7" s="18"/>
      <c r="D7" s="18"/>
      <c r="E7" s="19">
        <v>19526232</v>
      </c>
      <c r="F7" s="20">
        <v>19526232</v>
      </c>
      <c r="G7" s="20">
        <v>40757109</v>
      </c>
      <c r="H7" s="20">
        <v>40871267</v>
      </c>
      <c r="I7" s="20">
        <v>41046138</v>
      </c>
      <c r="J7" s="20">
        <v>41046138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41046138</v>
      </c>
      <c r="X7" s="20">
        <v>4881558</v>
      </c>
      <c r="Y7" s="20">
        <v>36164580</v>
      </c>
      <c r="Z7" s="21">
        <v>740.84</v>
      </c>
      <c r="AA7" s="22">
        <v>19526232</v>
      </c>
    </row>
    <row r="8" spans="1:27" ht="13.5">
      <c r="A8" s="23" t="s">
        <v>35</v>
      </c>
      <c r="B8" s="17"/>
      <c r="C8" s="18">
        <v>12686834</v>
      </c>
      <c r="D8" s="18">
        <v>12686834</v>
      </c>
      <c r="E8" s="19">
        <v>10270500</v>
      </c>
      <c r="F8" s="20">
        <v>10270500</v>
      </c>
      <c r="G8" s="20">
        <v>14026398</v>
      </c>
      <c r="H8" s="20">
        <v>15256074</v>
      </c>
      <c r="I8" s="20">
        <v>16490252</v>
      </c>
      <c r="J8" s="20">
        <v>16490252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16490252</v>
      </c>
      <c r="X8" s="20">
        <v>2567625</v>
      </c>
      <c r="Y8" s="20">
        <v>13922627</v>
      </c>
      <c r="Z8" s="21">
        <v>542.24</v>
      </c>
      <c r="AA8" s="22">
        <v>10270500</v>
      </c>
    </row>
    <row r="9" spans="1:27" ht="13.5">
      <c r="A9" s="23" t="s">
        <v>36</v>
      </c>
      <c r="B9" s="17"/>
      <c r="C9" s="18">
        <v>6330306</v>
      </c>
      <c r="D9" s="18">
        <v>6330306</v>
      </c>
      <c r="E9" s="19">
        <v>1356000</v>
      </c>
      <c r="F9" s="20">
        <v>1356000</v>
      </c>
      <c r="G9" s="20">
        <v>7780505</v>
      </c>
      <c r="H9" s="20">
        <v>6776054</v>
      </c>
      <c r="I9" s="20">
        <v>5605546</v>
      </c>
      <c r="J9" s="20">
        <v>5605546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5605546</v>
      </c>
      <c r="X9" s="20">
        <v>339000</v>
      </c>
      <c r="Y9" s="20">
        <v>5266546</v>
      </c>
      <c r="Z9" s="21">
        <v>1553.55</v>
      </c>
      <c r="AA9" s="22">
        <v>1356000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41813720</v>
      </c>
      <c r="D12" s="29">
        <f>SUM(D6:D11)</f>
        <v>41813720</v>
      </c>
      <c r="E12" s="30">
        <f t="shared" si="0"/>
        <v>37512092</v>
      </c>
      <c r="F12" s="31">
        <f t="shared" si="0"/>
        <v>37512092</v>
      </c>
      <c r="G12" s="31">
        <f t="shared" si="0"/>
        <v>77518134</v>
      </c>
      <c r="H12" s="31">
        <f t="shared" si="0"/>
        <v>77068639</v>
      </c>
      <c r="I12" s="31">
        <f t="shared" si="0"/>
        <v>75026071</v>
      </c>
      <c r="J12" s="31">
        <f t="shared" si="0"/>
        <v>75026071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75026071</v>
      </c>
      <c r="X12" s="31">
        <f t="shared" si="0"/>
        <v>9378023</v>
      </c>
      <c r="Y12" s="31">
        <f t="shared" si="0"/>
        <v>65648048</v>
      </c>
      <c r="Z12" s="32">
        <f>+IF(X12&lt;&gt;0,+(Y12/X12)*100,0)</f>
        <v>700.0201215117514</v>
      </c>
      <c r="AA12" s="33">
        <f>SUM(AA6:AA11)</f>
        <v>37512092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12046772</v>
      </c>
      <c r="D17" s="18">
        <v>12046772</v>
      </c>
      <c r="E17" s="19">
        <v>12184747</v>
      </c>
      <c r="F17" s="20">
        <v>12184747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3046187</v>
      </c>
      <c r="Y17" s="20">
        <v>-3046187</v>
      </c>
      <c r="Z17" s="21">
        <v>-100</v>
      </c>
      <c r="AA17" s="22">
        <v>12184747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178635277</v>
      </c>
      <c r="D19" s="18">
        <v>178635277</v>
      </c>
      <c r="E19" s="19">
        <v>202822994</v>
      </c>
      <c r="F19" s="20">
        <v>202822994</v>
      </c>
      <c r="G19" s="20">
        <v>196033291</v>
      </c>
      <c r="H19" s="20">
        <v>196033291</v>
      </c>
      <c r="I19" s="20">
        <v>200351732</v>
      </c>
      <c r="J19" s="20">
        <v>200351732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200351732</v>
      </c>
      <c r="X19" s="20">
        <v>50705749</v>
      </c>
      <c r="Y19" s="20">
        <v>149645983</v>
      </c>
      <c r="Z19" s="21">
        <v>295.13</v>
      </c>
      <c r="AA19" s="22">
        <v>202822994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324250</v>
      </c>
      <c r="D22" s="18">
        <v>324250</v>
      </c>
      <c r="E22" s="19">
        <v>500000</v>
      </c>
      <c r="F22" s="20">
        <v>500000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125000</v>
      </c>
      <c r="Y22" s="20">
        <v>-125000</v>
      </c>
      <c r="Z22" s="21">
        <v>-100</v>
      </c>
      <c r="AA22" s="22">
        <v>500000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191006299</v>
      </c>
      <c r="D24" s="29">
        <f>SUM(D15:D23)</f>
        <v>191006299</v>
      </c>
      <c r="E24" s="36">
        <f t="shared" si="1"/>
        <v>215507741</v>
      </c>
      <c r="F24" s="37">
        <f t="shared" si="1"/>
        <v>215507741</v>
      </c>
      <c r="G24" s="37">
        <f t="shared" si="1"/>
        <v>196033291</v>
      </c>
      <c r="H24" s="37">
        <f t="shared" si="1"/>
        <v>196033291</v>
      </c>
      <c r="I24" s="37">
        <f t="shared" si="1"/>
        <v>200351732</v>
      </c>
      <c r="J24" s="37">
        <f t="shared" si="1"/>
        <v>200351732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200351732</v>
      </c>
      <c r="X24" s="37">
        <f t="shared" si="1"/>
        <v>53876936</v>
      </c>
      <c r="Y24" s="37">
        <f t="shared" si="1"/>
        <v>146474796</v>
      </c>
      <c r="Z24" s="38">
        <f>+IF(X24&lt;&gt;0,+(Y24/X24)*100,0)</f>
        <v>271.8692020644975</v>
      </c>
      <c r="AA24" s="39">
        <f>SUM(AA15:AA23)</f>
        <v>215507741</v>
      </c>
    </row>
    <row r="25" spans="1:27" ht="13.5">
      <c r="A25" s="27" t="s">
        <v>51</v>
      </c>
      <c r="B25" s="28"/>
      <c r="C25" s="29">
        <f aca="true" t="shared" si="2" ref="C25:Y25">+C12+C24</f>
        <v>232820019</v>
      </c>
      <c r="D25" s="29">
        <f>+D12+D24</f>
        <v>232820019</v>
      </c>
      <c r="E25" s="30">
        <f t="shared" si="2"/>
        <v>253019833</v>
      </c>
      <c r="F25" s="31">
        <f t="shared" si="2"/>
        <v>253019833</v>
      </c>
      <c r="G25" s="31">
        <f t="shared" si="2"/>
        <v>273551425</v>
      </c>
      <c r="H25" s="31">
        <f t="shared" si="2"/>
        <v>273101930</v>
      </c>
      <c r="I25" s="31">
        <f t="shared" si="2"/>
        <v>275377803</v>
      </c>
      <c r="J25" s="31">
        <f t="shared" si="2"/>
        <v>275377803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275377803</v>
      </c>
      <c r="X25" s="31">
        <f t="shared" si="2"/>
        <v>63254959</v>
      </c>
      <c r="Y25" s="31">
        <f t="shared" si="2"/>
        <v>212122844</v>
      </c>
      <c r="Z25" s="32">
        <f>+IF(X25&lt;&gt;0,+(Y25/X25)*100,0)</f>
        <v>335.34579320492486</v>
      </c>
      <c r="AA25" s="33">
        <f>+AA12+AA24</f>
        <v>253019833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7513498</v>
      </c>
      <c r="D30" s="18">
        <v>7513498</v>
      </c>
      <c r="E30" s="19">
        <v>2364917</v>
      </c>
      <c r="F30" s="20">
        <v>2364917</v>
      </c>
      <c r="G30" s="20">
        <v>7516983</v>
      </c>
      <c r="H30" s="20">
        <v>6605460</v>
      </c>
      <c r="I30" s="20">
        <v>6148599</v>
      </c>
      <c r="J30" s="20">
        <v>6148599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6148599</v>
      </c>
      <c r="X30" s="20">
        <v>591229</v>
      </c>
      <c r="Y30" s="20">
        <v>5557370</v>
      </c>
      <c r="Z30" s="21">
        <v>939.97</v>
      </c>
      <c r="AA30" s="22">
        <v>2364917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32507084</v>
      </c>
      <c r="D32" s="18">
        <v>32507084</v>
      </c>
      <c r="E32" s="19">
        <v>33019338</v>
      </c>
      <c r="F32" s="20">
        <v>33019338</v>
      </c>
      <c r="G32" s="20">
        <v>35468333</v>
      </c>
      <c r="H32" s="20">
        <v>42883927</v>
      </c>
      <c r="I32" s="20">
        <v>52441453</v>
      </c>
      <c r="J32" s="20">
        <v>52441453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52441453</v>
      </c>
      <c r="X32" s="20">
        <v>8254835</v>
      </c>
      <c r="Y32" s="20">
        <v>44186618</v>
      </c>
      <c r="Z32" s="21">
        <v>535.28</v>
      </c>
      <c r="AA32" s="22">
        <v>33019338</v>
      </c>
    </row>
    <row r="33" spans="1:27" ht="13.5">
      <c r="A33" s="23" t="s">
        <v>58</v>
      </c>
      <c r="B33" s="17"/>
      <c r="C33" s="18">
        <v>5518452</v>
      </c>
      <c r="D33" s="18">
        <v>5518452</v>
      </c>
      <c r="E33" s="19"/>
      <c r="F33" s="20"/>
      <c r="G33" s="20">
        <v>9305641</v>
      </c>
      <c r="H33" s="20">
        <v>5553164</v>
      </c>
      <c r="I33" s="20">
        <v>5554164</v>
      </c>
      <c r="J33" s="20">
        <v>5554164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5554164</v>
      </c>
      <c r="X33" s="20"/>
      <c r="Y33" s="20">
        <v>5554164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45539034</v>
      </c>
      <c r="D34" s="29">
        <f>SUM(D29:D33)</f>
        <v>45539034</v>
      </c>
      <c r="E34" s="30">
        <f t="shared" si="3"/>
        <v>35384255</v>
      </c>
      <c r="F34" s="31">
        <f t="shared" si="3"/>
        <v>35384255</v>
      </c>
      <c r="G34" s="31">
        <f t="shared" si="3"/>
        <v>52290957</v>
      </c>
      <c r="H34" s="31">
        <f t="shared" si="3"/>
        <v>55042551</v>
      </c>
      <c r="I34" s="31">
        <f t="shared" si="3"/>
        <v>64144216</v>
      </c>
      <c r="J34" s="31">
        <f t="shared" si="3"/>
        <v>64144216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64144216</v>
      </c>
      <c r="X34" s="31">
        <f t="shared" si="3"/>
        <v>8846064</v>
      </c>
      <c r="Y34" s="31">
        <f t="shared" si="3"/>
        <v>55298152</v>
      </c>
      <c r="Z34" s="32">
        <f>+IF(X34&lt;&gt;0,+(Y34/X34)*100,0)</f>
        <v>625.1158933509863</v>
      </c>
      <c r="AA34" s="33">
        <f>SUM(AA29:AA33)</f>
        <v>35384255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3076643</v>
      </c>
      <c r="D37" s="18">
        <v>3076643</v>
      </c>
      <c r="E37" s="19">
        <v>3162110</v>
      </c>
      <c r="F37" s="20">
        <v>3162110</v>
      </c>
      <c r="G37" s="20">
        <v>3076642</v>
      </c>
      <c r="H37" s="20">
        <v>3076642</v>
      </c>
      <c r="I37" s="20">
        <v>3076642</v>
      </c>
      <c r="J37" s="20">
        <v>3076642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3076642</v>
      </c>
      <c r="X37" s="20">
        <v>790528</v>
      </c>
      <c r="Y37" s="20">
        <v>2286114</v>
      </c>
      <c r="Z37" s="21">
        <v>289.19</v>
      </c>
      <c r="AA37" s="22">
        <v>3162110</v>
      </c>
    </row>
    <row r="38" spans="1:27" ht="13.5">
      <c r="A38" s="23" t="s">
        <v>58</v>
      </c>
      <c r="B38" s="17"/>
      <c r="C38" s="18">
        <v>886107</v>
      </c>
      <c r="D38" s="18">
        <v>886107</v>
      </c>
      <c r="E38" s="19"/>
      <c r="F38" s="20"/>
      <c r="G38" s="20">
        <v>886107</v>
      </c>
      <c r="H38" s="20">
        <v>886107</v>
      </c>
      <c r="I38" s="20">
        <v>886107</v>
      </c>
      <c r="J38" s="20">
        <v>886107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886107</v>
      </c>
      <c r="X38" s="20"/>
      <c r="Y38" s="20">
        <v>886107</v>
      </c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3962750</v>
      </c>
      <c r="D39" s="29">
        <f>SUM(D37:D38)</f>
        <v>3962750</v>
      </c>
      <c r="E39" s="36">
        <f t="shared" si="4"/>
        <v>3162110</v>
      </c>
      <c r="F39" s="37">
        <f t="shared" si="4"/>
        <v>3162110</v>
      </c>
      <c r="G39" s="37">
        <f t="shared" si="4"/>
        <v>3962749</v>
      </c>
      <c r="H39" s="37">
        <f t="shared" si="4"/>
        <v>3962749</v>
      </c>
      <c r="I39" s="37">
        <f t="shared" si="4"/>
        <v>3962749</v>
      </c>
      <c r="J39" s="37">
        <f t="shared" si="4"/>
        <v>3962749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3962749</v>
      </c>
      <c r="X39" s="37">
        <f t="shared" si="4"/>
        <v>790528</v>
      </c>
      <c r="Y39" s="37">
        <f t="shared" si="4"/>
        <v>3172221</v>
      </c>
      <c r="Z39" s="38">
        <f>+IF(X39&lt;&gt;0,+(Y39/X39)*100,0)</f>
        <v>401.27876558452067</v>
      </c>
      <c r="AA39" s="39">
        <f>SUM(AA37:AA38)</f>
        <v>3162110</v>
      </c>
    </row>
    <row r="40" spans="1:27" ht="13.5">
      <c r="A40" s="27" t="s">
        <v>62</v>
      </c>
      <c r="B40" s="28"/>
      <c r="C40" s="29">
        <f aca="true" t="shared" si="5" ref="C40:Y40">+C34+C39</f>
        <v>49501784</v>
      </c>
      <c r="D40" s="29">
        <f>+D34+D39</f>
        <v>49501784</v>
      </c>
      <c r="E40" s="30">
        <f t="shared" si="5"/>
        <v>38546365</v>
      </c>
      <c r="F40" s="31">
        <f t="shared" si="5"/>
        <v>38546365</v>
      </c>
      <c r="G40" s="31">
        <f t="shared" si="5"/>
        <v>56253706</v>
      </c>
      <c r="H40" s="31">
        <f t="shared" si="5"/>
        <v>59005300</v>
      </c>
      <c r="I40" s="31">
        <f t="shared" si="5"/>
        <v>68106965</v>
      </c>
      <c r="J40" s="31">
        <f t="shared" si="5"/>
        <v>68106965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68106965</v>
      </c>
      <c r="X40" s="31">
        <f t="shared" si="5"/>
        <v>9636592</v>
      </c>
      <c r="Y40" s="31">
        <f t="shared" si="5"/>
        <v>58470373</v>
      </c>
      <c r="Z40" s="32">
        <f>+IF(X40&lt;&gt;0,+(Y40/X40)*100,0)</f>
        <v>606.7536427815975</v>
      </c>
      <c r="AA40" s="33">
        <f>+AA34+AA39</f>
        <v>38546365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183318235</v>
      </c>
      <c r="D42" s="43">
        <f>+D25-D40</f>
        <v>183318235</v>
      </c>
      <c r="E42" s="44">
        <f t="shared" si="6"/>
        <v>214473468</v>
      </c>
      <c r="F42" s="45">
        <f t="shared" si="6"/>
        <v>214473468</v>
      </c>
      <c r="G42" s="45">
        <f t="shared" si="6"/>
        <v>217297719</v>
      </c>
      <c r="H42" s="45">
        <f t="shared" si="6"/>
        <v>214096630</v>
      </c>
      <c r="I42" s="45">
        <f t="shared" si="6"/>
        <v>207270838</v>
      </c>
      <c r="J42" s="45">
        <f t="shared" si="6"/>
        <v>207270838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207270838</v>
      </c>
      <c r="X42" s="45">
        <f t="shared" si="6"/>
        <v>53618367</v>
      </c>
      <c r="Y42" s="45">
        <f t="shared" si="6"/>
        <v>153652471</v>
      </c>
      <c r="Z42" s="46">
        <f>+IF(X42&lt;&gt;0,+(Y42/X42)*100,0)</f>
        <v>286.56686056850634</v>
      </c>
      <c r="AA42" s="47">
        <f>+AA25-AA40</f>
        <v>214473468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183318235</v>
      </c>
      <c r="D45" s="18">
        <v>183318235</v>
      </c>
      <c r="E45" s="19">
        <v>214473468</v>
      </c>
      <c r="F45" s="20">
        <v>214473468</v>
      </c>
      <c r="G45" s="20">
        <v>217297719</v>
      </c>
      <c r="H45" s="20">
        <v>214096630</v>
      </c>
      <c r="I45" s="20">
        <v>207270838</v>
      </c>
      <c r="J45" s="20">
        <v>207270838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207270838</v>
      </c>
      <c r="X45" s="20">
        <v>53618367</v>
      </c>
      <c r="Y45" s="20">
        <v>153652471</v>
      </c>
      <c r="Z45" s="48">
        <v>286.57</v>
      </c>
      <c r="AA45" s="22">
        <v>214473468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183318235</v>
      </c>
      <c r="D48" s="51">
        <f>SUM(D45:D47)</f>
        <v>183318235</v>
      </c>
      <c r="E48" s="52">
        <f t="shared" si="7"/>
        <v>214473468</v>
      </c>
      <c r="F48" s="53">
        <f t="shared" si="7"/>
        <v>214473468</v>
      </c>
      <c r="G48" s="53">
        <f t="shared" si="7"/>
        <v>217297719</v>
      </c>
      <c r="H48" s="53">
        <f t="shared" si="7"/>
        <v>214096630</v>
      </c>
      <c r="I48" s="53">
        <f t="shared" si="7"/>
        <v>207270838</v>
      </c>
      <c r="J48" s="53">
        <f t="shared" si="7"/>
        <v>207270838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207270838</v>
      </c>
      <c r="X48" s="53">
        <f t="shared" si="7"/>
        <v>53618367</v>
      </c>
      <c r="Y48" s="53">
        <f t="shared" si="7"/>
        <v>153652471</v>
      </c>
      <c r="Z48" s="54">
        <f>+IF(X48&lt;&gt;0,+(Y48/X48)*100,0)</f>
        <v>286.56686056850634</v>
      </c>
      <c r="AA48" s="55">
        <f>SUM(AA45:AA47)</f>
        <v>214473468</v>
      </c>
    </row>
    <row r="49" spans="1:27" ht="13.5">
      <c r="A49" s="56" t="s">
        <v>124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125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126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127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9310766</v>
      </c>
      <c r="D6" s="18">
        <v>9310766</v>
      </c>
      <c r="E6" s="19">
        <v>2470350</v>
      </c>
      <c r="F6" s="20">
        <v>2470350</v>
      </c>
      <c r="G6" s="20">
        <v>7058042</v>
      </c>
      <c r="H6" s="20">
        <v>13011549</v>
      </c>
      <c r="I6" s="20">
        <v>1121138</v>
      </c>
      <c r="J6" s="20">
        <v>1121138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1121138</v>
      </c>
      <c r="X6" s="20">
        <v>617588</v>
      </c>
      <c r="Y6" s="20">
        <v>503550</v>
      </c>
      <c r="Z6" s="21">
        <v>81.53</v>
      </c>
      <c r="AA6" s="22">
        <v>2470350</v>
      </c>
    </row>
    <row r="7" spans="1:27" ht="13.5">
      <c r="A7" s="23" t="s">
        <v>34</v>
      </c>
      <c r="B7" s="17"/>
      <c r="C7" s="18">
        <v>101529300</v>
      </c>
      <c r="D7" s="18">
        <v>101529300</v>
      </c>
      <c r="E7" s="19">
        <v>62126000</v>
      </c>
      <c r="F7" s="20">
        <v>62126000</v>
      </c>
      <c r="G7" s="20">
        <v>127734076</v>
      </c>
      <c r="H7" s="20">
        <v>117410266</v>
      </c>
      <c r="I7" s="20">
        <v>123339978</v>
      </c>
      <c r="J7" s="20">
        <v>123339978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123339978</v>
      </c>
      <c r="X7" s="20">
        <v>15531500</v>
      </c>
      <c r="Y7" s="20">
        <v>107808478</v>
      </c>
      <c r="Z7" s="21">
        <v>694.13</v>
      </c>
      <c r="AA7" s="22">
        <v>62126000</v>
      </c>
    </row>
    <row r="8" spans="1:27" ht="13.5">
      <c r="A8" s="23" t="s">
        <v>35</v>
      </c>
      <c r="B8" s="17"/>
      <c r="C8" s="18">
        <v>12638232</v>
      </c>
      <c r="D8" s="18">
        <v>12638232</v>
      </c>
      <c r="E8" s="19">
        <v>10776700</v>
      </c>
      <c r="F8" s="20">
        <v>10776700</v>
      </c>
      <c r="G8" s="20">
        <v>21521462</v>
      </c>
      <c r="H8" s="20">
        <v>22050059</v>
      </c>
      <c r="I8" s="20">
        <v>20173069</v>
      </c>
      <c r="J8" s="20">
        <v>20173069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20173069</v>
      </c>
      <c r="X8" s="20">
        <v>2694175</v>
      </c>
      <c r="Y8" s="20">
        <v>17478894</v>
      </c>
      <c r="Z8" s="21">
        <v>648.77</v>
      </c>
      <c r="AA8" s="22">
        <v>10776700</v>
      </c>
    </row>
    <row r="9" spans="1:27" ht="13.5">
      <c r="A9" s="23" t="s">
        <v>36</v>
      </c>
      <c r="B9" s="17"/>
      <c r="C9" s="18">
        <v>5010457</v>
      </c>
      <c r="D9" s="18">
        <v>5010457</v>
      </c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560490</v>
      </c>
      <c r="D11" s="18">
        <v>560490</v>
      </c>
      <c r="E11" s="19">
        <v>118170</v>
      </c>
      <c r="F11" s="20">
        <v>118170</v>
      </c>
      <c r="G11" s="20">
        <v>114091</v>
      </c>
      <c r="H11" s="20">
        <v>87070</v>
      </c>
      <c r="I11" s="20">
        <v>85923</v>
      </c>
      <c r="J11" s="20">
        <v>85923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85923</v>
      </c>
      <c r="X11" s="20">
        <v>29543</v>
      </c>
      <c r="Y11" s="20">
        <v>56380</v>
      </c>
      <c r="Z11" s="21">
        <v>190.84</v>
      </c>
      <c r="AA11" s="22">
        <v>118170</v>
      </c>
    </row>
    <row r="12" spans="1:27" ht="13.5">
      <c r="A12" s="27" t="s">
        <v>39</v>
      </c>
      <c r="B12" s="28"/>
      <c r="C12" s="29">
        <f aca="true" t="shared" si="0" ref="C12:Y12">SUM(C6:C11)</f>
        <v>129049245</v>
      </c>
      <c r="D12" s="29">
        <f>SUM(D6:D11)</f>
        <v>129049245</v>
      </c>
      <c r="E12" s="30">
        <f t="shared" si="0"/>
        <v>75491220</v>
      </c>
      <c r="F12" s="31">
        <f t="shared" si="0"/>
        <v>75491220</v>
      </c>
      <c r="G12" s="31">
        <f t="shared" si="0"/>
        <v>156427671</v>
      </c>
      <c r="H12" s="31">
        <f t="shared" si="0"/>
        <v>152558944</v>
      </c>
      <c r="I12" s="31">
        <f t="shared" si="0"/>
        <v>144720108</v>
      </c>
      <c r="J12" s="31">
        <f t="shared" si="0"/>
        <v>144720108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144720108</v>
      </c>
      <c r="X12" s="31">
        <f t="shared" si="0"/>
        <v>18872806</v>
      </c>
      <c r="Y12" s="31">
        <f t="shared" si="0"/>
        <v>125847302</v>
      </c>
      <c r="Z12" s="32">
        <f>+IF(X12&lt;&gt;0,+(Y12/X12)*100,0)</f>
        <v>666.8181827333996</v>
      </c>
      <c r="AA12" s="33">
        <f>SUM(AA6:AA11)</f>
        <v>75491220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1479000</v>
      </c>
      <c r="D17" s="18">
        <v>1479000</v>
      </c>
      <c r="E17" s="19">
        <v>1463490</v>
      </c>
      <c r="F17" s="20">
        <v>1463490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365873</v>
      </c>
      <c r="Y17" s="20">
        <v>-365873</v>
      </c>
      <c r="Z17" s="21">
        <v>-100</v>
      </c>
      <c r="AA17" s="22">
        <v>1463490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203890271</v>
      </c>
      <c r="D19" s="18">
        <v>203890271</v>
      </c>
      <c r="E19" s="19">
        <v>263251250</v>
      </c>
      <c r="F19" s="20">
        <v>263251250</v>
      </c>
      <c r="G19" s="20">
        <v>200545797</v>
      </c>
      <c r="H19" s="20">
        <v>203649397</v>
      </c>
      <c r="I19" s="20">
        <v>203649397</v>
      </c>
      <c r="J19" s="20">
        <v>203649397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203649397</v>
      </c>
      <c r="X19" s="20">
        <v>65812813</v>
      </c>
      <c r="Y19" s="20">
        <v>137836584</v>
      </c>
      <c r="Z19" s="21">
        <v>209.44</v>
      </c>
      <c r="AA19" s="22">
        <v>263251250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23908</v>
      </c>
      <c r="D22" s="18">
        <v>23908</v>
      </c>
      <c r="E22" s="19">
        <v>404000</v>
      </c>
      <c r="F22" s="20">
        <v>404000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101000</v>
      </c>
      <c r="Y22" s="20">
        <v>-101000</v>
      </c>
      <c r="Z22" s="21">
        <v>-100</v>
      </c>
      <c r="AA22" s="22">
        <v>404000</v>
      </c>
    </row>
    <row r="23" spans="1:27" ht="13.5">
      <c r="A23" s="23" t="s">
        <v>49</v>
      </c>
      <c r="B23" s="17"/>
      <c r="C23" s="18">
        <v>29223465</v>
      </c>
      <c r="D23" s="18">
        <v>29223465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234616644</v>
      </c>
      <c r="D24" s="29">
        <f>SUM(D15:D23)</f>
        <v>234616644</v>
      </c>
      <c r="E24" s="36">
        <f t="shared" si="1"/>
        <v>265118740</v>
      </c>
      <c r="F24" s="37">
        <f t="shared" si="1"/>
        <v>265118740</v>
      </c>
      <c r="G24" s="37">
        <f t="shared" si="1"/>
        <v>200545797</v>
      </c>
      <c r="H24" s="37">
        <f t="shared" si="1"/>
        <v>203649397</v>
      </c>
      <c r="I24" s="37">
        <f t="shared" si="1"/>
        <v>203649397</v>
      </c>
      <c r="J24" s="37">
        <f t="shared" si="1"/>
        <v>203649397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203649397</v>
      </c>
      <c r="X24" s="37">
        <f t="shared" si="1"/>
        <v>66279686</v>
      </c>
      <c r="Y24" s="37">
        <f t="shared" si="1"/>
        <v>137369711</v>
      </c>
      <c r="Z24" s="38">
        <f>+IF(X24&lt;&gt;0,+(Y24/X24)*100,0)</f>
        <v>207.25763697794224</v>
      </c>
      <c r="AA24" s="39">
        <f>SUM(AA15:AA23)</f>
        <v>265118740</v>
      </c>
    </row>
    <row r="25" spans="1:27" ht="13.5">
      <c r="A25" s="27" t="s">
        <v>51</v>
      </c>
      <c r="B25" s="28"/>
      <c r="C25" s="29">
        <f aca="true" t="shared" si="2" ref="C25:Y25">+C12+C24</f>
        <v>363665889</v>
      </c>
      <c r="D25" s="29">
        <f>+D12+D24</f>
        <v>363665889</v>
      </c>
      <c r="E25" s="30">
        <f t="shared" si="2"/>
        <v>340609960</v>
      </c>
      <c r="F25" s="31">
        <f t="shared" si="2"/>
        <v>340609960</v>
      </c>
      <c r="G25" s="31">
        <f t="shared" si="2"/>
        <v>356973468</v>
      </c>
      <c r="H25" s="31">
        <f t="shared" si="2"/>
        <v>356208341</v>
      </c>
      <c r="I25" s="31">
        <f t="shared" si="2"/>
        <v>348369505</v>
      </c>
      <c r="J25" s="31">
        <f t="shared" si="2"/>
        <v>348369505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348369505</v>
      </c>
      <c r="X25" s="31">
        <f t="shared" si="2"/>
        <v>85152492</v>
      </c>
      <c r="Y25" s="31">
        <f t="shared" si="2"/>
        <v>263217013</v>
      </c>
      <c r="Z25" s="32">
        <f>+IF(X25&lt;&gt;0,+(Y25/X25)*100,0)</f>
        <v>309.1125189853516</v>
      </c>
      <c r="AA25" s="33">
        <f>+AA12+AA24</f>
        <v>340609960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39000</v>
      </c>
      <c r="F30" s="20">
        <v>39000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9750</v>
      </c>
      <c r="Y30" s="20">
        <v>-9750</v>
      </c>
      <c r="Z30" s="21">
        <v>-100</v>
      </c>
      <c r="AA30" s="22">
        <v>39000</v>
      </c>
    </row>
    <row r="31" spans="1:27" ht="13.5">
      <c r="A31" s="23" t="s">
        <v>56</v>
      </c>
      <c r="B31" s="17"/>
      <c r="C31" s="18">
        <v>521657</v>
      </c>
      <c r="D31" s="18">
        <v>521657</v>
      </c>
      <c r="E31" s="19">
        <v>499000</v>
      </c>
      <c r="F31" s="20">
        <v>499000</v>
      </c>
      <c r="G31" s="20">
        <v>521057</v>
      </c>
      <c r="H31" s="20">
        <v>521057</v>
      </c>
      <c r="I31" s="20">
        <v>521057</v>
      </c>
      <c r="J31" s="20">
        <v>521057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521057</v>
      </c>
      <c r="X31" s="20">
        <v>124750</v>
      </c>
      <c r="Y31" s="20">
        <v>396307</v>
      </c>
      <c r="Z31" s="21">
        <v>317.68</v>
      </c>
      <c r="AA31" s="22">
        <v>499000</v>
      </c>
    </row>
    <row r="32" spans="1:27" ht="13.5">
      <c r="A32" s="23" t="s">
        <v>57</v>
      </c>
      <c r="B32" s="17"/>
      <c r="C32" s="18">
        <v>12036354</v>
      </c>
      <c r="D32" s="18">
        <v>12036354</v>
      </c>
      <c r="E32" s="19">
        <v>8779930</v>
      </c>
      <c r="F32" s="20">
        <v>8779930</v>
      </c>
      <c r="G32" s="20">
        <v>18614892</v>
      </c>
      <c r="H32" s="20">
        <v>-16566574</v>
      </c>
      <c r="I32" s="20">
        <v>-21234048</v>
      </c>
      <c r="J32" s="20">
        <v>-21234048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-21234048</v>
      </c>
      <c r="X32" s="20">
        <v>2194983</v>
      </c>
      <c r="Y32" s="20">
        <v>-23429031</v>
      </c>
      <c r="Z32" s="21">
        <v>-1067.39</v>
      </c>
      <c r="AA32" s="22">
        <v>8779930</v>
      </c>
    </row>
    <row r="33" spans="1:27" ht="13.5">
      <c r="A33" s="23" t="s">
        <v>58</v>
      </c>
      <c r="B33" s="17"/>
      <c r="C33" s="18">
        <v>6142580</v>
      </c>
      <c r="D33" s="18">
        <v>6142580</v>
      </c>
      <c r="E33" s="19">
        <v>2898886</v>
      </c>
      <c r="F33" s="20">
        <v>2898886</v>
      </c>
      <c r="G33" s="20">
        <v>13675588</v>
      </c>
      <c r="H33" s="20">
        <v>13974094</v>
      </c>
      <c r="I33" s="20">
        <v>13974094</v>
      </c>
      <c r="J33" s="20">
        <v>13974094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13974094</v>
      </c>
      <c r="X33" s="20">
        <v>724722</v>
      </c>
      <c r="Y33" s="20">
        <v>13249372</v>
      </c>
      <c r="Z33" s="21">
        <v>1828.2</v>
      </c>
      <c r="AA33" s="22">
        <v>2898886</v>
      </c>
    </row>
    <row r="34" spans="1:27" ht="13.5">
      <c r="A34" s="27" t="s">
        <v>59</v>
      </c>
      <c r="B34" s="28"/>
      <c r="C34" s="29">
        <f aca="true" t="shared" si="3" ref="C34:Y34">SUM(C29:C33)</f>
        <v>18700591</v>
      </c>
      <c r="D34" s="29">
        <f>SUM(D29:D33)</f>
        <v>18700591</v>
      </c>
      <c r="E34" s="30">
        <f t="shared" si="3"/>
        <v>12216816</v>
      </c>
      <c r="F34" s="31">
        <f t="shared" si="3"/>
        <v>12216816</v>
      </c>
      <c r="G34" s="31">
        <f t="shared" si="3"/>
        <v>32811537</v>
      </c>
      <c r="H34" s="31">
        <f t="shared" si="3"/>
        <v>-2071423</v>
      </c>
      <c r="I34" s="31">
        <f t="shared" si="3"/>
        <v>-6738897</v>
      </c>
      <c r="J34" s="31">
        <f t="shared" si="3"/>
        <v>-6738897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-6738897</v>
      </c>
      <c r="X34" s="31">
        <f t="shared" si="3"/>
        <v>3054205</v>
      </c>
      <c r="Y34" s="31">
        <f t="shared" si="3"/>
        <v>-9793102</v>
      </c>
      <c r="Z34" s="32">
        <f>+IF(X34&lt;&gt;0,+(Y34/X34)*100,0)</f>
        <v>-320.64324431398677</v>
      </c>
      <c r="AA34" s="33">
        <f>SUM(AA29:AA33)</f>
        <v>12216816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674322</v>
      </c>
      <c r="D37" s="18">
        <v>674322</v>
      </c>
      <c r="E37" s="19">
        <v>202000</v>
      </c>
      <c r="F37" s="20">
        <v>202000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50500</v>
      </c>
      <c r="Y37" s="20">
        <v>-50500</v>
      </c>
      <c r="Z37" s="21">
        <v>-100</v>
      </c>
      <c r="AA37" s="22">
        <v>202000</v>
      </c>
    </row>
    <row r="38" spans="1:27" ht="13.5">
      <c r="A38" s="23" t="s">
        <v>58</v>
      </c>
      <c r="B38" s="17"/>
      <c r="C38" s="18">
        <v>4583299</v>
      </c>
      <c r="D38" s="18">
        <v>4583299</v>
      </c>
      <c r="E38" s="19">
        <v>3992530</v>
      </c>
      <c r="F38" s="20">
        <v>3992530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998133</v>
      </c>
      <c r="Y38" s="20">
        <v>-998133</v>
      </c>
      <c r="Z38" s="21">
        <v>-100</v>
      </c>
      <c r="AA38" s="22">
        <v>3992530</v>
      </c>
    </row>
    <row r="39" spans="1:27" ht="13.5">
      <c r="A39" s="27" t="s">
        <v>61</v>
      </c>
      <c r="B39" s="35"/>
      <c r="C39" s="29">
        <f aca="true" t="shared" si="4" ref="C39:Y39">SUM(C37:C38)</f>
        <v>5257621</v>
      </c>
      <c r="D39" s="29">
        <f>SUM(D37:D38)</f>
        <v>5257621</v>
      </c>
      <c r="E39" s="36">
        <f t="shared" si="4"/>
        <v>4194530</v>
      </c>
      <c r="F39" s="37">
        <f t="shared" si="4"/>
        <v>4194530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1048633</v>
      </c>
      <c r="Y39" s="37">
        <f t="shared" si="4"/>
        <v>-1048633</v>
      </c>
      <c r="Z39" s="38">
        <f>+IF(X39&lt;&gt;0,+(Y39/X39)*100,0)</f>
        <v>-100</v>
      </c>
      <c r="AA39" s="39">
        <f>SUM(AA37:AA38)</f>
        <v>4194530</v>
      </c>
    </row>
    <row r="40" spans="1:27" ht="13.5">
      <c r="A40" s="27" t="s">
        <v>62</v>
      </c>
      <c r="B40" s="28"/>
      <c r="C40" s="29">
        <f aca="true" t="shared" si="5" ref="C40:Y40">+C34+C39</f>
        <v>23958212</v>
      </c>
      <c r="D40" s="29">
        <f>+D34+D39</f>
        <v>23958212</v>
      </c>
      <c r="E40" s="30">
        <f t="shared" si="5"/>
        <v>16411346</v>
      </c>
      <c r="F40" s="31">
        <f t="shared" si="5"/>
        <v>16411346</v>
      </c>
      <c r="G40" s="31">
        <f t="shared" si="5"/>
        <v>32811537</v>
      </c>
      <c r="H40" s="31">
        <f t="shared" si="5"/>
        <v>-2071423</v>
      </c>
      <c r="I40" s="31">
        <f t="shared" si="5"/>
        <v>-6738897</v>
      </c>
      <c r="J40" s="31">
        <f t="shared" si="5"/>
        <v>-6738897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-6738897</v>
      </c>
      <c r="X40" s="31">
        <f t="shared" si="5"/>
        <v>4102838</v>
      </c>
      <c r="Y40" s="31">
        <f t="shared" si="5"/>
        <v>-10841735</v>
      </c>
      <c r="Z40" s="32">
        <f>+IF(X40&lt;&gt;0,+(Y40/X40)*100,0)</f>
        <v>-264.2496486578315</v>
      </c>
      <c r="AA40" s="33">
        <f>+AA34+AA39</f>
        <v>16411346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339707677</v>
      </c>
      <c r="D42" s="43">
        <f>+D25-D40</f>
        <v>339707677</v>
      </c>
      <c r="E42" s="44">
        <f t="shared" si="6"/>
        <v>324198614</v>
      </c>
      <c r="F42" s="45">
        <f t="shared" si="6"/>
        <v>324198614</v>
      </c>
      <c r="G42" s="45">
        <f t="shared" si="6"/>
        <v>324161931</v>
      </c>
      <c r="H42" s="45">
        <f t="shared" si="6"/>
        <v>358279764</v>
      </c>
      <c r="I42" s="45">
        <f t="shared" si="6"/>
        <v>355108402</v>
      </c>
      <c r="J42" s="45">
        <f t="shared" si="6"/>
        <v>355108402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355108402</v>
      </c>
      <c r="X42" s="45">
        <f t="shared" si="6"/>
        <v>81049654</v>
      </c>
      <c r="Y42" s="45">
        <f t="shared" si="6"/>
        <v>274058748</v>
      </c>
      <c r="Z42" s="46">
        <f>+IF(X42&lt;&gt;0,+(Y42/X42)*100,0)</f>
        <v>338.1368512689764</v>
      </c>
      <c r="AA42" s="47">
        <f>+AA25-AA40</f>
        <v>324198614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313239277</v>
      </c>
      <c r="D45" s="18">
        <v>313239277</v>
      </c>
      <c r="E45" s="19">
        <v>252151880</v>
      </c>
      <c r="F45" s="20">
        <v>252151880</v>
      </c>
      <c r="G45" s="20">
        <v>290999559</v>
      </c>
      <c r="H45" s="20">
        <v>325117392</v>
      </c>
      <c r="I45" s="20">
        <v>321946030</v>
      </c>
      <c r="J45" s="20">
        <v>321946030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321946030</v>
      </c>
      <c r="X45" s="20">
        <v>63037970</v>
      </c>
      <c r="Y45" s="20">
        <v>258908060</v>
      </c>
      <c r="Z45" s="48">
        <v>410.72</v>
      </c>
      <c r="AA45" s="22">
        <v>252151880</v>
      </c>
    </row>
    <row r="46" spans="1:27" ht="13.5">
      <c r="A46" s="23" t="s">
        <v>67</v>
      </c>
      <c r="B46" s="17"/>
      <c r="C46" s="18">
        <v>26468400</v>
      </c>
      <c r="D46" s="18">
        <v>26468400</v>
      </c>
      <c r="E46" s="19">
        <v>72046734</v>
      </c>
      <c r="F46" s="20">
        <v>72046734</v>
      </c>
      <c r="G46" s="20">
        <v>33162372</v>
      </c>
      <c r="H46" s="20">
        <v>33162372</v>
      </c>
      <c r="I46" s="20">
        <v>33162372</v>
      </c>
      <c r="J46" s="20">
        <v>33162372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33162372</v>
      </c>
      <c r="X46" s="20">
        <v>18011684</v>
      </c>
      <c r="Y46" s="20">
        <v>15150688</v>
      </c>
      <c r="Z46" s="48">
        <v>84.12</v>
      </c>
      <c r="AA46" s="22">
        <v>72046734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339707677</v>
      </c>
      <c r="D48" s="51">
        <f>SUM(D45:D47)</f>
        <v>339707677</v>
      </c>
      <c r="E48" s="52">
        <f t="shared" si="7"/>
        <v>324198614</v>
      </c>
      <c r="F48" s="53">
        <f t="shared" si="7"/>
        <v>324198614</v>
      </c>
      <c r="G48" s="53">
        <f t="shared" si="7"/>
        <v>324161931</v>
      </c>
      <c r="H48" s="53">
        <f t="shared" si="7"/>
        <v>358279764</v>
      </c>
      <c r="I48" s="53">
        <f t="shared" si="7"/>
        <v>355108402</v>
      </c>
      <c r="J48" s="53">
        <f t="shared" si="7"/>
        <v>355108402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355108402</v>
      </c>
      <c r="X48" s="53">
        <f t="shared" si="7"/>
        <v>81049654</v>
      </c>
      <c r="Y48" s="53">
        <f t="shared" si="7"/>
        <v>274058748</v>
      </c>
      <c r="Z48" s="54">
        <f>+IF(X48&lt;&gt;0,+(Y48/X48)*100,0)</f>
        <v>338.1368512689764</v>
      </c>
      <c r="AA48" s="55">
        <f>SUM(AA45:AA47)</f>
        <v>324198614</v>
      </c>
    </row>
    <row r="49" spans="1:27" ht="13.5">
      <c r="A49" s="56" t="s">
        <v>124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125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126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117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127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35916287</v>
      </c>
      <c r="D6" s="18">
        <v>35916287</v>
      </c>
      <c r="E6" s="19">
        <v>53022726</v>
      </c>
      <c r="F6" s="20">
        <v>53022726</v>
      </c>
      <c r="G6" s="20">
        <v>158640986</v>
      </c>
      <c r="H6" s="20">
        <v>158640986</v>
      </c>
      <c r="I6" s="20"/>
      <c r="J6" s="20">
        <v>158640986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158640986</v>
      </c>
      <c r="X6" s="20">
        <v>13255682</v>
      </c>
      <c r="Y6" s="20">
        <v>145385304</v>
      </c>
      <c r="Z6" s="21">
        <v>1096.78</v>
      </c>
      <c r="AA6" s="22">
        <v>53022726</v>
      </c>
    </row>
    <row r="7" spans="1:27" ht="13.5">
      <c r="A7" s="23" t="s">
        <v>34</v>
      </c>
      <c r="B7" s="17"/>
      <c r="C7" s="18"/>
      <c r="D7" s="18"/>
      <c r="E7" s="19">
        <v>58785332</v>
      </c>
      <c r="F7" s="20">
        <v>58785332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14696333</v>
      </c>
      <c r="Y7" s="20">
        <v>-14696333</v>
      </c>
      <c r="Z7" s="21">
        <v>-100</v>
      </c>
      <c r="AA7" s="22">
        <v>58785332</v>
      </c>
    </row>
    <row r="8" spans="1:27" ht="13.5">
      <c r="A8" s="23" t="s">
        <v>35</v>
      </c>
      <c r="B8" s="17"/>
      <c r="C8" s="18"/>
      <c r="D8" s="18"/>
      <c r="E8" s="19">
        <v>120846098</v>
      </c>
      <c r="F8" s="20">
        <v>120846098</v>
      </c>
      <c r="G8" s="20">
        <v>175656626</v>
      </c>
      <c r="H8" s="20">
        <v>175656626</v>
      </c>
      <c r="I8" s="20"/>
      <c r="J8" s="20">
        <v>175656626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175656626</v>
      </c>
      <c r="X8" s="20">
        <v>30211525</v>
      </c>
      <c r="Y8" s="20">
        <v>145445101</v>
      </c>
      <c r="Z8" s="21">
        <v>481.42</v>
      </c>
      <c r="AA8" s="22">
        <v>120846098</v>
      </c>
    </row>
    <row r="9" spans="1:27" ht="13.5">
      <c r="A9" s="23" t="s">
        <v>36</v>
      </c>
      <c r="B9" s="17"/>
      <c r="C9" s="18"/>
      <c r="D9" s="18"/>
      <c r="E9" s="19">
        <v>21467415</v>
      </c>
      <c r="F9" s="20">
        <v>21467415</v>
      </c>
      <c r="G9" s="20">
        <v>28922308</v>
      </c>
      <c r="H9" s="20">
        <v>28922308</v>
      </c>
      <c r="I9" s="20"/>
      <c r="J9" s="20">
        <v>28922308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28922308</v>
      </c>
      <c r="X9" s="20">
        <v>5366854</v>
      </c>
      <c r="Y9" s="20">
        <v>23555454</v>
      </c>
      <c r="Z9" s="21">
        <v>438.91</v>
      </c>
      <c r="AA9" s="22">
        <v>21467415</v>
      </c>
    </row>
    <row r="10" spans="1:27" ht="13.5">
      <c r="A10" s="23" t="s">
        <v>37</v>
      </c>
      <c r="B10" s="17"/>
      <c r="C10" s="18">
        <v>254797199</v>
      </c>
      <c r="D10" s="18">
        <v>254797199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10609260</v>
      </c>
      <c r="D11" s="18">
        <v>10609260</v>
      </c>
      <c r="E11" s="19">
        <v>9030488</v>
      </c>
      <c r="F11" s="20">
        <v>9030488</v>
      </c>
      <c r="G11" s="20">
        <v>20225924</v>
      </c>
      <c r="H11" s="20">
        <v>20225924</v>
      </c>
      <c r="I11" s="20"/>
      <c r="J11" s="20">
        <v>20225924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20225924</v>
      </c>
      <c r="X11" s="20">
        <v>2257622</v>
      </c>
      <c r="Y11" s="20">
        <v>17968302</v>
      </c>
      <c r="Z11" s="21">
        <v>795.9</v>
      </c>
      <c r="AA11" s="22">
        <v>9030488</v>
      </c>
    </row>
    <row r="12" spans="1:27" ht="13.5">
      <c r="A12" s="27" t="s">
        <v>39</v>
      </c>
      <c r="B12" s="28"/>
      <c r="C12" s="29">
        <f aca="true" t="shared" si="0" ref="C12:Y12">SUM(C6:C11)</f>
        <v>301322746</v>
      </c>
      <c r="D12" s="29">
        <f>SUM(D6:D11)</f>
        <v>301322746</v>
      </c>
      <c r="E12" s="30">
        <f t="shared" si="0"/>
        <v>263152059</v>
      </c>
      <c r="F12" s="31">
        <f t="shared" si="0"/>
        <v>263152059</v>
      </c>
      <c r="G12" s="31">
        <f t="shared" si="0"/>
        <v>383445844</v>
      </c>
      <c r="H12" s="31">
        <f t="shared" si="0"/>
        <v>383445844</v>
      </c>
      <c r="I12" s="31">
        <f t="shared" si="0"/>
        <v>0</v>
      </c>
      <c r="J12" s="31">
        <f t="shared" si="0"/>
        <v>383445844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383445844</v>
      </c>
      <c r="X12" s="31">
        <f t="shared" si="0"/>
        <v>65788016</v>
      </c>
      <c r="Y12" s="31">
        <f t="shared" si="0"/>
        <v>317657828</v>
      </c>
      <c r="Z12" s="32">
        <f>+IF(X12&lt;&gt;0,+(Y12/X12)*100,0)</f>
        <v>482.8505969841072</v>
      </c>
      <c r="AA12" s="33">
        <f>SUM(AA6:AA11)</f>
        <v>263152059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35314</v>
      </c>
      <c r="D15" s="18">
        <v>35314</v>
      </c>
      <c r="E15" s="19"/>
      <c r="F15" s="20"/>
      <c r="G15" s="20">
        <v>45469</v>
      </c>
      <c r="H15" s="20">
        <v>45469</v>
      </c>
      <c r="I15" s="20"/>
      <c r="J15" s="20">
        <v>45469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45469</v>
      </c>
      <c r="X15" s="20"/>
      <c r="Y15" s="20">
        <v>45469</v>
      </c>
      <c r="Z15" s="21"/>
      <c r="AA15" s="22"/>
    </row>
    <row r="16" spans="1:27" ht="13.5">
      <c r="A16" s="23" t="s">
        <v>42</v>
      </c>
      <c r="B16" s="17"/>
      <c r="C16" s="18">
        <v>24419710</v>
      </c>
      <c r="D16" s="18">
        <v>24419710</v>
      </c>
      <c r="E16" s="19"/>
      <c r="F16" s="20"/>
      <c r="G16" s="24">
        <v>23940614</v>
      </c>
      <c r="H16" s="24">
        <v>23940614</v>
      </c>
      <c r="I16" s="24"/>
      <c r="J16" s="20">
        <v>23940614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>
        <v>23940614</v>
      </c>
      <c r="X16" s="20"/>
      <c r="Y16" s="24">
        <v>23940614</v>
      </c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>
        <v>100</v>
      </c>
      <c r="H18" s="20">
        <v>100</v>
      </c>
      <c r="I18" s="20"/>
      <c r="J18" s="20">
        <v>100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>
        <v>100</v>
      </c>
      <c r="X18" s="20"/>
      <c r="Y18" s="20">
        <v>100</v>
      </c>
      <c r="Z18" s="21"/>
      <c r="AA18" s="22"/>
    </row>
    <row r="19" spans="1:27" ht="13.5">
      <c r="A19" s="23" t="s">
        <v>45</v>
      </c>
      <c r="B19" s="17"/>
      <c r="C19" s="18">
        <v>1964697450</v>
      </c>
      <c r="D19" s="18">
        <v>1964697450</v>
      </c>
      <c r="E19" s="19">
        <v>1943325052</v>
      </c>
      <c r="F19" s="20">
        <v>1943325052</v>
      </c>
      <c r="G19" s="20">
        <v>1804334624</v>
      </c>
      <c r="H19" s="20">
        <v>1804334624</v>
      </c>
      <c r="I19" s="20"/>
      <c r="J19" s="20">
        <v>1804334624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1804334624</v>
      </c>
      <c r="X19" s="20">
        <v>485831263</v>
      </c>
      <c r="Y19" s="20">
        <v>1318503361</v>
      </c>
      <c r="Z19" s="21">
        <v>271.39</v>
      </c>
      <c r="AA19" s="22">
        <v>1943325052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205578</v>
      </c>
      <c r="D21" s="18">
        <v>205578</v>
      </c>
      <c r="E21" s="19">
        <v>2018320</v>
      </c>
      <c r="F21" s="20">
        <v>2018320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>
        <v>504580</v>
      </c>
      <c r="Y21" s="20">
        <v>-504580</v>
      </c>
      <c r="Z21" s="21">
        <v>-100</v>
      </c>
      <c r="AA21" s="22">
        <v>2018320</v>
      </c>
    </row>
    <row r="22" spans="1:27" ht="13.5">
      <c r="A22" s="23" t="s">
        <v>48</v>
      </c>
      <c r="B22" s="17"/>
      <c r="C22" s="18">
        <v>5371579</v>
      </c>
      <c r="D22" s="18">
        <v>5371579</v>
      </c>
      <c r="E22" s="19">
        <v>3221289</v>
      </c>
      <c r="F22" s="20">
        <v>3221289</v>
      </c>
      <c r="G22" s="20">
        <v>5626466</v>
      </c>
      <c r="H22" s="20">
        <v>5626466</v>
      </c>
      <c r="I22" s="20"/>
      <c r="J22" s="20">
        <v>5626466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5626466</v>
      </c>
      <c r="X22" s="20">
        <v>805322</v>
      </c>
      <c r="Y22" s="20">
        <v>4821144</v>
      </c>
      <c r="Z22" s="21">
        <v>598.66</v>
      </c>
      <c r="AA22" s="22">
        <v>3221289</v>
      </c>
    </row>
    <row r="23" spans="1:27" ht="13.5">
      <c r="A23" s="23" t="s">
        <v>49</v>
      </c>
      <c r="B23" s="17"/>
      <c r="C23" s="18">
        <v>100</v>
      </c>
      <c r="D23" s="18">
        <v>100</v>
      </c>
      <c r="E23" s="19">
        <v>205578</v>
      </c>
      <c r="F23" s="20">
        <v>205578</v>
      </c>
      <c r="G23" s="24">
        <v>205578</v>
      </c>
      <c r="H23" s="24">
        <v>205578</v>
      </c>
      <c r="I23" s="24"/>
      <c r="J23" s="20">
        <v>205578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205578</v>
      </c>
      <c r="X23" s="20">
        <v>51395</v>
      </c>
      <c r="Y23" s="24">
        <v>154183</v>
      </c>
      <c r="Z23" s="25">
        <v>300</v>
      </c>
      <c r="AA23" s="26">
        <v>205578</v>
      </c>
    </row>
    <row r="24" spans="1:27" ht="13.5">
      <c r="A24" s="27" t="s">
        <v>50</v>
      </c>
      <c r="B24" s="35"/>
      <c r="C24" s="29">
        <f aca="true" t="shared" si="1" ref="C24:Y24">SUM(C15:C23)</f>
        <v>1994729731</v>
      </c>
      <c r="D24" s="29">
        <f>SUM(D15:D23)</f>
        <v>1994729731</v>
      </c>
      <c r="E24" s="36">
        <f t="shared" si="1"/>
        <v>1948770239</v>
      </c>
      <c r="F24" s="37">
        <f t="shared" si="1"/>
        <v>1948770239</v>
      </c>
      <c r="G24" s="37">
        <f t="shared" si="1"/>
        <v>1834152851</v>
      </c>
      <c r="H24" s="37">
        <f t="shared" si="1"/>
        <v>1834152851</v>
      </c>
      <c r="I24" s="37">
        <f t="shared" si="1"/>
        <v>0</v>
      </c>
      <c r="J24" s="37">
        <f t="shared" si="1"/>
        <v>1834152851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1834152851</v>
      </c>
      <c r="X24" s="37">
        <f t="shared" si="1"/>
        <v>487192560</v>
      </c>
      <c r="Y24" s="37">
        <f t="shared" si="1"/>
        <v>1346960291</v>
      </c>
      <c r="Z24" s="38">
        <f>+IF(X24&lt;&gt;0,+(Y24/X24)*100,0)</f>
        <v>276.4739040760392</v>
      </c>
      <c r="AA24" s="39">
        <f>SUM(AA15:AA23)</f>
        <v>1948770239</v>
      </c>
    </row>
    <row r="25" spans="1:27" ht="13.5">
      <c r="A25" s="27" t="s">
        <v>51</v>
      </c>
      <c r="B25" s="28"/>
      <c r="C25" s="29">
        <f aca="true" t="shared" si="2" ref="C25:Y25">+C12+C24</f>
        <v>2296052477</v>
      </c>
      <c r="D25" s="29">
        <f>+D12+D24</f>
        <v>2296052477</v>
      </c>
      <c r="E25" s="30">
        <f t="shared" si="2"/>
        <v>2211922298</v>
      </c>
      <c r="F25" s="31">
        <f t="shared" si="2"/>
        <v>2211922298</v>
      </c>
      <c r="G25" s="31">
        <f t="shared" si="2"/>
        <v>2217598695</v>
      </c>
      <c r="H25" s="31">
        <f t="shared" si="2"/>
        <v>2217598695</v>
      </c>
      <c r="I25" s="31">
        <f t="shared" si="2"/>
        <v>0</v>
      </c>
      <c r="J25" s="31">
        <f t="shared" si="2"/>
        <v>2217598695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2217598695</v>
      </c>
      <c r="X25" s="31">
        <f t="shared" si="2"/>
        <v>552980576</v>
      </c>
      <c r="Y25" s="31">
        <f t="shared" si="2"/>
        <v>1664618119</v>
      </c>
      <c r="Z25" s="32">
        <f>+IF(X25&lt;&gt;0,+(Y25/X25)*100,0)</f>
        <v>301.0265082077675</v>
      </c>
      <c r="AA25" s="33">
        <f>+AA12+AA24</f>
        <v>2211922298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6652583</v>
      </c>
      <c r="D30" s="18">
        <v>6652583</v>
      </c>
      <c r="E30" s="19">
        <v>3716441</v>
      </c>
      <c r="F30" s="20">
        <v>3716441</v>
      </c>
      <c r="G30" s="20">
        <v>6652583</v>
      </c>
      <c r="H30" s="20">
        <v>6652583</v>
      </c>
      <c r="I30" s="20"/>
      <c r="J30" s="20">
        <v>6652583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6652583</v>
      </c>
      <c r="X30" s="20">
        <v>929110</v>
      </c>
      <c r="Y30" s="20">
        <v>5723473</v>
      </c>
      <c r="Z30" s="21">
        <v>616.02</v>
      </c>
      <c r="AA30" s="22">
        <v>3716441</v>
      </c>
    </row>
    <row r="31" spans="1:27" ht="13.5">
      <c r="A31" s="23" t="s">
        <v>56</v>
      </c>
      <c r="B31" s="17"/>
      <c r="C31" s="18"/>
      <c r="D31" s="18"/>
      <c r="E31" s="19">
        <v>6088447</v>
      </c>
      <c r="F31" s="20">
        <v>6088447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1522112</v>
      </c>
      <c r="Y31" s="20">
        <v>-1522112</v>
      </c>
      <c r="Z31" s="21">
        <v>-100</v>
      </c>
      <c r="AA31" s="22">
        <v>6088447</v>
      </c>
    </row>
    <row r="32" spans="1:27" ht="13.5">
      <c r="A32" s="23" t="s">
        <v>57</v>
      </c>
      <c r="B32" s="17"/>
      <c r="C32" s="18">
        <v>348696975</v>
      </c>
      <c r="D32" s="18">
        <v>348696975</v>
      </c>
      <c r="E32" s="19">
        <v>114833696</v>
      </c>
      <c r="F32" s="20">
        <v>114833696</v>
      </c>
      <c r="G32" s="20">
        <v>305414729</v>
      </c>
      <c r="H32" s="20">
        <v>305414729</v>
      </c>
      <c r="I32" s="20"/>
      <c r="J32" s="20">
        <v>305414729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305414729</v>
      </c>
      <c r="X32" s="20">
        <v>28708424</v>
      </c>
      <c r="Y32" s="20">
        <v>276706305</v>
      </c>
      <c r="Z32" s="21">
        <v>963.85</v>
      </c>
      <c r="AA32" s="22">
        <v>114833696</v>
      </c>
    </row>
    <row r="33" spans="1:27" ht="13.5">
      <c r="A33" s="23" t="s">
        <v>58</v>
      </c>
      <c r="B33" s="17"/>
      <c r="C33" s="18">
        <v>16478087</v>
      </c>
      <c r="D33" s="18">
        <v>16478087</v>
      </c>
      <c r="E33" s="19"/>
      <c r="F33" s="20"/>
      <c r="G33" s="20">
        <v>6851367</v>
      </c>
      <c r="H33" s="20">
        <v>6851367</v>
      </c>
      <c r="I33" s="20"/>
      <c r="J33" s="20">
        <v>6851367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6851367</v>
      </c>
      <c r="X33" s="20"/>
      <c r="Y33" s="20">
        <v>6851367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371827645</v>
      </c>
      <c r="D34" s="29">
        <f>SUM(D29:D33)</f>
        <v>371827645</v>
      </c>
      <c r="E34" s="30">
        <f t="shared" si="3"/>
        <v>124638584</v>
      </c>
      <c r="F34" s="31">
        <f t="shared" si="3"/>
        <v>124638584</v>
      </c>
      <c r="G34" s="31">
        <f t="shared" si="3"/>
        <v>318918679</v>
      </c>
      <c r="H34" s="31">
        <f t="shared" si="3"/>
        <v>318918679</v>
      </c>
      <c r="I34" s="31">
        <f t="shared" si="3"/>
        <v>0</v>
      </c>
      <c r="J34" s="31">
        <f t="shared" si="3"/>
        <v>318918679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318918679</v>
      </c>
      <c r="X34" s="31">
        <f t="shared" si="3"/>
        <v>31159646</v>
      </c>
      <c r="Y34" s="31">
        <f t="shared" si="3"/>
        <v>287759033</v>
      </c>
      <c r="Z34" s="32">
        <f>+IF(X34&lt;&gt;0,+(Y34/X34)*100,0)</f>
        <v>923.4990442445976</v>
      </c>
      <c r="AA34" s="33">
        <f>SUM(AA29:AA33)</f>
        <v>124638584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78077277</v>
      </c>
      <c r="D37" s="18">
        <v>78077277</v>
      </c>
      <c r="E37" s="19">
        <v>69147660</v>
      </c>
      <c r="F37" s="20">
        <v>69147660</v>
      </c>
      <c r="G37" s="20">
        <v>78077277</v>
      </c>
      <c r="H37" s="20">
        <v>78077277</v>
      </c>
      <c r="I37" s="20"/>
      <c r="J37" s="20">
        <v>78077277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78077277</v>
      </c>
      <c r="X37" s="20">
        <v>17286915</v>
      </c>
      <c r="Y37" s="20">
        <v>60790362</v>
      </c>
      <c r="Z37" s="21">
        <v>351.66</v>
      </c>
      <c r="AA37" s="22">
        <v>69147660</v>
      </c>
    </row>
    <row r="38" spans="1:27" ht="13.5">
      <c r="A38" s="23" t="s">
        <v>58</v>
      </c>
      <c r="B38" s="17"/>
      <c r="C38" s="18">
        <v>14942997</v>
      </c>
      <c r="D38" s="18">
        <v>14942997</v>
      </c>
      <c r="E38" s="19">
        <v>26544576</v>
      </c>
      <c r="F38" s="20">
        <v>26544576</v>
      </c>
      <c r="G38" s="20">
        <v>26306805</v>
      </c>
      <c r="H38" s="20">
        <v>26306805</v>
      </c>
      <c r="I38" s="20"/>
      <c r="J38" s="20">
        <v>26306805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26306805</v>
      </c>
      <c r="X38" s="20">
        <v>6636144</v>
      </c>
      <c r="Y38" s="20">
        <v>19670661</v>
      </c>
      <c r="Z38" s="21">
        <v>296.42</v>
      </c>
      <c r="AA38" s="22">
        <v>26544576</v>
      </c>
    </row>
    <row r="39" spans="1:27" ht="13.5">
      <c r="A39" s="27" t="s">
        <v>61</v>
      </c>
      <c r="B39" s="35"/>
      <c r="C39" s="29">
        <f aca="true" t="shared" si="4" ref="C39:Y39">SUM(C37:C38)</f>
        <v>93020274</v>
      </c>
      <c r="D39" s="29">
        <f>SUM(D37:D38)</f>
        <v>93020274</v>
      </c>
      <c r="E39" s="36">
        <f t="shared" si="4"/>
        <v>95692236</v>
      </c>
      <c r="F39" s="37">
        <f t="shared" si="4"/>
        <v>95692236</v>
      </c>
      <c r="G39" s="37">
        <f t="shared" si="4"/>
        <v>104384082</v>
      </c>
      <c r="H39" s="37">
        <f t="shared" si="4"/>
        <v>104384082</v>
      </c>
      <c r="I39" s="37">
        <f t="shared" si="4"/>
        <v>0</v>
      </c>
      <c r="J39" s="37">
        <f t="shared" si="4"/>
        <v>104384082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104384082</v>
      </c>
      <c r="X39" s="37">
        <f t="shared" si="4"/>
        <v>23923059</v>
      </c>
      <c r="Y39" s="37">
        <f t="shared" si="4"/>
        <v>80461023</v>
      </c>
      <c r="Z39" s="38">
        <f>+IF(X39&lt;&gt;0,+(Y39/X39)*100,0)</f>
        <v>336.3325024613282</v>
      </c>
      <c r="AA39" s="39">
        <f>SUM(AA37:AA38)</f>
        <v>95692236</v>
      </c>
    </row>
    <row r="40" spans="1:27" ht="13.5">
      <c r="A40" s="27" t="s">
        <v>62</v>
      </c>
      <c r="B40" s="28"/>
      <c r="C40" s="29">
        <f aca="true" t="shared" si="5" ref="C40:Y40">+C34+C39</f>
        <v>464847919</v>
      </c>
      <c r="D40" s="29">
        <f>+D34+D39</f>
        <v>464847919</v>
      </c>
      <c r="E40" s="30">
        <f t="shared" si="5"/>
        <v>220330820</v>
      </c>
      <c r="F40" s="31">
        <f t="shared" si="5"/>
        <v>220330820</v>
      </c>
      <c r="G40" s="31">
        <f t="shared" si="5"/>
        <v>423302761</v>
      </c>
      <c r="H40" s="31">
        <f t="shared" si="5"/>
        <v>423302761</v>
      </c>
      <c r="I40" s="31">
        <f t="shared" si="5"/>
        <v>0</v>
      </c>
      <c r="J40" s="31">
        <f t="shared" si="5"/>
        <v>423302761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423302761</v>
      </c>
      <c r="X40" s="31">
        <f t="shared" si="5"/>
        <v>55082705</v>
      </c>
      <c r="Y40" s="31">
        <f t="shared" si="5"/>
        <v>368220056</v>
      </c>
      <c r="Z40" s="32">
        <f>+IF(X40&lt;&gt;0,+(Y40/X40)*100,0)</f>
        <v>668.4857905943435</v>
      </c>
      <c r="AA40" s="33">
        <f>+AA34+AA39</f>
        <v>220330820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1831204558</v>
      </c>
      <c r="D42" s="43">
        <f>+D25-D40</f>
        <v>1831204558</v>
      </c>
      <c r="E42" s="44">
        <f t="shared" si="6"/>
        <v>1991591478</v>
      </c>
      <c r="F42" s="45">
        <f t="shared" si="6"/>
        <v>1991591478</v>
      </c>
      <c r="G42" s="45">
        <f t="shared" si="6"/>
        <v>1794295934</v>
      </c>
      <c r="H42" s="45">
        <f t="shared" si="6"/>
        <v>1794295934</v>
      </c>
      <c r="I42" s="45">
        <f t="shared" si="6"/>
        <v>0</v>
      </c>
      <c r="J42" s="45">
        <f t="shared" si="6"/>
        <v>1794295934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1794295934</v>
      </c>
      <c r="X42" s="45">
        <f t="shared" si="6"/>
        <v>497897871</v>
      </c>
      <c r="Y42" s="45">
        <f t="shared" si="6"/>
        <v>1296398063</v>
      </c>
      <c r="Z42" s="46">
        <f>+IF(X42&lt;&gt;0,+(Y42/X42)*100,0)</f>
        <v>260.3742933056245</v>
      </c>
      <c r="AA42" s="47">
        <f>+AA25-AA40</f>
        <v>1991591478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1831204559</v>
      </c>
      <c r="D45" s="18">
        <v>1831204559</v>
      </c>
      <c r="E45" s="19">
        <v>1991591477</v>
      </c>
      <c r="F45" s="20">
        <v>1991591477</v>
      </c>
      <c r="G45" s="20">
        <v>1794295934</v>
      </c>
      <c r="H45" s="20">
        <v>1794295934</v>
      </c>
      <c r="I45" s="20"/>
      <c r="J45" s="20">
        <v>1794295934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1794295934</v>
      </c>
      <c r="X45" s="20">
        <v>497897869</v>
      </c>
      <c r="Y45" s="20">
        <v>1296398065</v>
      </c>
      <c r="Z45" s="48">
        <v>260.37</v>
      </c>
      <c r="AA45" s="22">
        <v>1991591477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1831204559</v>
      </c>
      <c r="D48" s="51">
        <f>SUM(D45:D47)</f>
        <v>1831204559</v>
      </c>
      <c r="E48" s="52">
        <f t="shared" si="7"/>
        <v>1991591477</v>
      </c>
      <c r="F48" s="53">
        <f t="shared" si="7"/>
        <v>1991591477</v>
      </c>
      <c r="G48" s="53">
        <f t="shared" si="7"/>
        <v>1794295934</v>
      </c>
      <c r="H48" s="53">
        <f t="shared" si="7"/>
        <v>1794295934</v>
      </c>
      <c r="I48" s="53">
        <f t="shared" si="7"/>
        <v>0</v>
      </c>
      <c r="J48" s="53">
        <f t="shared" si="7"/>
        <v>1794295934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1794295934</v>
      </c>
      <c r="X48" s="53">
        <f t="shared" si="7"/>
        <v>497897869</v>
      </c>
      <c r="Y48" s="53">
        <f t="shared" si="7"/>
        <v>1296398065</v>
      </c>
      <c r="Z48" s="54">
        <f>+IF(X48&lt;&gt;0,+(Y48/X48)*100,0)</f>
        <v>260.3742947532077</v>
      </c>
      <c r="AA48" s="55">
        <f>SUM(AA45:AA47)</f>
        <v>1991591477</v>
      </c>
    </row>
    <row r="49" spans="1:27" ht="13.5">
      <c r="A49" s="56" t="s">
        <v>124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125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126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118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127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9325693</v>
      </c>
      <c r="D6" s="18">
        <v>9325693</v>
      </c>
      <c r="E6" s="19">
        <v>1726837</v>
      </c>
      <c r="F6" s="20">
        <v>1726837</v>
      </c>
      <c r="G6" s="20">
        <v>21550878</v>
      </c>
      <c r="H6" s="20">
        <v>2165753</v>
      </c>
      <c r="I6" s="20">
        <v>40643347</v>
      </c>
      <c r="J6" s="20">
        <v>40643347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40643347</v>
      </c>
      <c r="X6" s="20">
        <v>431709</v>
      </c>
      <c r="Y6" s="20">
        <v>40211638</v>
      </c>
      <c r="Z6" s="21">
        <v>9314.52</v>
      </c>
      <c r="AA6" s="22">
        <v>1726837</v>
      </c>
    </row>
    <row r="7" spans="1:27" ht="13.5">
      <c r="A7" s="23" t="s">
        <v>34</v>
      </c>
      <c r="B7" s="17"/>
      <c r="C7" s="18">
        <v>79041652</v>
      </c>
      <c r="D7" s="18">
        <v>79041652</v>
      </c>
      <c r="E7" s="19">
        <v>74392760</v>
      </c>
      <c r="F7" s="20">
        <v>74392760</v>
      </c>
      <c r="G7" s="20">
        <v>79368252</v>
      </c>
      <c r="H7" s="20">
        <v>86343053</v>
      </c>
      <c r="I7" s="20">
        <v>86756456</v>
      </c>
      <c r="J7" s="20">
        <v>86756456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86756456</v>
      </c>
      <c r="X7" s="20">
        <v>18598190</v>
      </c>
      <c r="Y7" s="20">
        <v>68158266</v>
      </c>
      <c r="Z7" s="21">
        <v>366.48</v>
      </c>
      <c r="AA7" s="22">
        <v>74392760</v>
      </c>
    </row>
    <row r="8" spans="1:27" ht="13.5">
      <c r="A8" s="23" t="s">
        <v>35</v>
      </c>
      <c r="B8" s="17"/>
      <c r="C8" s="18">
        <v>34585431</v>
      </c>
      <c r="D8" s="18">
        <v>34585431</v>
      </c>
      <c r="E8" s="19">
        <v>26240240</v>
      </c>
      <c r="F8" s="20">
        <v>26240240</v>
      </c>
      <c r="G8" s="20">
        <v>90260580</v>
      </c>
      <c r="H8" s="20">
        <v>90782844</v>
      </c>
      <c r="I8" s="20">
        <v>42540591</v>
      </c>
      <c r="J8" s="20">
        <v>42540591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42540591</v>
      </c>
      <c r="X8" s="20">
        <v>6560060</v>
      </c>
      <c r="Y8" s="20">
        <v>35980531</v>
      </c>
      <c r="Z8" s="21">
        <v>548.48</v>
      </c>
      <c r="AA8" s="22">
        <v>26240240</v>
      </c>
    </row>
    <row r="9" spans="1:27" ht="13.5">
      <c r="A9" s="23" t="s">
        <v>36</v>
      </c>
      <c r="B9" s="17"/>
      <c r="C9" s="18">
        <v>8978908</v>
      </c>
      <c r="D9" s="18">
        <v>8978908</v>
      </c>
      <c r="E9" s="19"/>
      <c r="F9" s="20"/>
      <c r="G9" s="20">
        <v>274248</v>
      </c>
      <c r="H9" s="20">
        <v>274248</v>
      </c>
      <c r="I9" s="20">
        <v>274248</v>
      </c>
      <c r="J9" s="20">
        <v>274248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274248</v>
      </c>
      <c r="X9" s="20"/>
      <c r="Y9" s="20">
        <v>274248</v>
      </c>
      <c r="Z9" s="21"/>
      <c r="AA9" s="22"/>
    </row>
    <row r="10" spans="1:27" ht="13.5">
      <c r="A10" s="23" t="s">
        <v>37</v>
      </c>
      <c r="B10" s="17"/>
      <c r="C10" s="18">
        <v>274248</v>
      </c>
      <c r="D10" s="18">
        <v>274248</v>
      </c>
      <c r="E10" s="19">
        <v>5396529</v>
      </c>
      <c r="F10" s="20">
        <v>5396529</v>
      </c>
      <c r="G10" s="24">
        <v>8412930</v>
      </c>
      <c r="H10" s="24">
        <v>8413200</v>
      </c>
      <c r="I10" s="24">
        <v>8434227</v>
      </c>
      <c r="J10" s="20">
        <v>8434227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8434227</v>
      </c>
      <c r="X10" s="20">
        <v>1349132</v>
      </c>
      <c r="Y10" s="24">
        <v>7085095</v>
      </c>
      <c r="Z10" s="25">
        <v>525.16</v>
      </c>
      <c r="AA10" s="26">
        <v>5396529</v>
      </c>
    </row>
    <row r="11" spans="1:27" ht="13.5">
      <c r="A11" s="23" t="s">
        <v>38</v>
      </c>
      <c r="B11" s="17"/>
      <c r="C11" s="18">
        <v>544024</v>
      </c>
      <c r="D11" s="18">
        <v>544024</v>
      </c>
      <c r="E11" s="19">
        <v>366901</v>
      </c>
      <c r="F11" s="20">
        <v>366901</v>
      </c>
      <c r="G11" s="20">
        <v>458124</v>
      </c>
      <c r="H11" s="20">
        <v>465838</v>
      </c>
      <c r="I11" s="20">
        <v>461427</v>
      </c>
      <c r="J11" s="20">
        <v>461427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461427</v>
      </c>
      <c r="X11" s="20">
        <v>91725</v>
      </c>
      <c r="Y11" s="20">
        <v>369702</v>
      </c>
      <c r="Z11" s="21">
        <v>403.05</v>
      </c>
      <c r="AA11" s="22">
        <v>366901</v>
      </c>
    </row>
    <row r="12" spans="1:27" ht="13.5">
      <c r="A12" s="27" t="s">
        <v>39</v>
      </c>
      <c r="B12" s="28"/>
      <c r="C12" s="29">
        <f aca="true" t="shared" si="0" ref="C12:Y12">SUM(C6:C11)</f>
        <v>132749956</v>
      </c>
      <c r="D12" s="29">
        <f>SUM(D6:D11)</f>
        <v>132749956</v>
      </c>
      <c r="E12" s="30">
        <f t="shared" si="0"/>
        <v>108123267</v>
      </c>
      <c r="F12" s="31">
        <f t="shared" si="0"/>
        <v>108123267</v>
      </c>
      <c r="G12" s="31">
        <f t="shared" si="0"/>
        <v>200325012</v>
      </c>
      <c r="H12" s="31">
        <f t="shared" si="0"/>
        <v>188444936</v>
      </c>
      <c r="I12" s="31">
        <f t="shared" si="0"/>
        <v>179110296</v>
      </c>
      <c r="J12" s="31">
        <f t="shared" si="0"/>
        <v>179110296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179110296</v>
      </c>
      <c r="X12" s="31">
        <f t="shared" si="0"/>
        <v>27030816</v>
      </c>
      <c r="Y12" s="31">
        <f t="shared" si="0"/>
        <v>152079480</v>
      </c>
      <c r="Z12" s="32">
        <f>+IF(X12&lt;&gt;0,+(Y12/X12)*100,0)</f>
        <v>562.6152018496223</v>
      </c>
      <c r="AA12" s="33">
        <f>SUM(AA6:AA11)</f>
        <v>108123267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24053439</v>
      </c>
      <c r="D17" s="18">
        <v>24053439</v>
      </c>
      <c r="E17" s="19">
        <v>24141582</v>
      </c>
      <c r="F17" s="20">
        <v>24141582</v>
      </c>
      <c r="G17" s="20">
        <v>24053439</v>
      </c>
      <c r="H17" s="20">
        <v>24053439</v>
      </c>
      <c r="I17" s="20">
        <v>24053439</v>
      </c>
      <c r="J17" s="20">
        <v>24053439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24053439</v>
      </c>
      <c r="X17" s="20">
        <v>6035396</v>
      </c>
      <c r="Y17" s="20">
        <v>18018043</v>
      </c>
      <c r="Z17" s="21">
        <v>298.54</v>
      </c>
      <c r="AA17" s="22">
        <v>24141582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478535163</v>
      </c>
      <c r="D19" s="18">
        <v>478535163</v>
      </c>
      <c r="E19" s="19">
        <v>471881504</v>
      </c>
      <c r="F19" s="20">
        <v>471881504</v>
      </c>
      <c r="G19" s="20">
        <v>481717868</v>
      </c>
      <c r="H19" s="20">
        <v>477272180</v>
      </c>
      <c r="I19" s="20">
        <v>476152544</v>
      </c>
      <c r="J19" s="20">
        <v>476152544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476152544</v>
      </c>
      <c r="X19" s="20">
        <v>117970376</v>
      </c>
      <c r="Y19" s="20">
        <v>358182168</v>
      </c>
      <c r="Z19" s="21">
        <v>303.62</v>
      </c>
      <c r="AA19" s="22">
        <v>471881504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>
        <v>1112400</v>
      </c>
      <c r="F21" s="20">
        <v>1112400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>
        <v>278100</v>
      </c>
      <c r="Y21" s="20">
        <v>-278100</v>
      </c>
      <c r="Z21" s="21">
        <v>-100</v>
      </c>
      <c r="AA21" s="22">
        <v>1112400</v>
      </c>
    </row>
    <row r="22" spans="1:27" ht="13.5">
      <c r="A22" s="23" t="s">
        <v>48</v>
      </c>
      <c r="B22" s="17"/>
      <c r="C22" s="18">
        <v>272583</v>
      </c>
      <c r="D22" s="18">
        <v>272583</v>
      </c>
      <c r="E22" s="19">
        <v>408874</v>
      </c>
      <c r="F22" s="20">
        <v>408874</v>
      </c>
      <c r="G22" s="20">
        <v>272583</v>
      </c>
      <c r="H22" s="20">
        <v>272583</v>
      </c>
      <c r="I22" s="20">
        <v>272583</v>
      </c>
      <c r="J22" s="20">
        <v>272583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272583</v>
      </c>
      <c r="X22" s="20">
        <v>102219</v>
      </c>
      <c r="Y22" s="20">
        <v>170364</v>
      </c>
      <c r="Z22" s="21">
        <v>166.67</v>
      </c>
      <c r="AA22" s="22">
        <v>408874</v>
      </c>
    </row>
    <row r="23" spans="1:27" ht="13.5">
      <c r="A23" s="23" t="s">
        <v>49</v>
      </c>
      <c r="B23" s="17"/>
      <c r="C23" s="18">
        <v>1112400</v>
      </c>
      <c r="D23" s="18">
        <v>1112400</v>
      </c>
      <c r="E23" s="19"/>
      <c r="F23" s="20"/>
      <c r="G23" s="24">
        <v>1112400</v>
      </c>
      <c r="H23" s="24">
        <v>1112400</v>
      </c>
      <c r="I23" s="24">
        <v>1112400</v>
      </c>
      <c r="J23" s="20">
        <v>1112400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1112400</v>
      </c>
      <c r="X23" s="20"/>
      <c r="Y23" s="24">
        <v>1112400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503973585</v>
      </c>
      <c r="D24" s="29">
        <f>SUM(D15:D23)</f>
        <v>503973585</v>
      </c>
      <c r="E24" s="36">
        <f t="shared" si="1"/>
        <v>497544360</v>
      </c>
      <c r="F24" s="37">
        <f t="shared" si="1"/>
        <v>497544360</v>
      </c>
      <c r="G24" s="37">
        <f t="shared" si="1"/>
        <v>507156290</v>
      </c>
      <c r="H24" s="37">
        <f t="shared" si="1"/>
        <v>502710602</v>
      </c>
      <c r="I24" s="37">
        <f t="shared" si="1"/>
        <v>501590966</v>
      </c>
      <c r="J24" s="37">
        <f t="shared" si="1"/>
        <v>501590966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501590966</v>
      </c>
      <c r="X24" s="37">
        <f t="shared" si="1"/>
        <v>124386091</v>
      </c>
      <c r="Y24" s="37">
        <f t="shared" si="1"/>
        <v>377204875</v>
      </c>
      <c r="Z24" s="38">
        <f>+IF(X24&lt;&gt;0,+(Y24/X24)*100,0)</f>
        <v>303.2532592410192</v>
      </c>
      <c r="AA24" s="39">
        <f>SUM(AA15:AA23)</f>
        <v>497544360</v>
      </c>
    </row>
    <row r="25" spans="1:27" ht="13.5">
      <c r="A25" s="27" t="s">
        <v>51</v>
      </c>
      <c r="B25" s="28"/>
      <c r="C25" s="29">
        <f aca="true" t="shared" si="2" ref="C25:Y25">+C12+C24</f>
        <v>636723541</v>
      </c>
      <c r="D25" s="29">
        <f>+D12+D24</f>
        <v>636723541</v>
      </c>
      <c r="E25" s="30">
        <f t="shared" si="2"/>
        <v>605667627</v>
      </c>
      <c r="F25" s="31">
        <f t="shared" si="2"/>
        <v>605667627</v>
      </c>
      <c r="G25" s="31">
        <f t="shared" si="2"/>
        <v>707481302</v>
      </c>
      <c r="H25" s="31">
        <f t="shared" si="2"/>
        <v>691155538</v>
      </c>
      <c r="I25" s="31">
        <f t="shared" si="2"/>
        <v>680701262</v>
      </c>
      <c r="J25" s="31">
        <f t="shared" si="2"/>
        <v>680701262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680701262</v>
      </c>
      <c r="X25" s="31">
        <f t="shared" si="2"/>
        <v>151416907</v>
      </c>
      <c r="Y25" s="31">
        <f t="shared" si="2"/>
        <v>529284355</v>
      </c>
      <c r="Z25" s="32">
        <f>+IF(X25&lt;&gt;0,+(Y25/X25)*100,0)</f>
        <v>349.55433015152</v>
      </c>
      <c r="AA25" s="33">
        <f>+AA12+AA24</f>
        <v>605667627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2404212</v>
      </c>
      <c r="D30" s="18">
        <v>2404212</v>
      </c>
      <c r="E30" s="19"/>
      <c r="F30" s="20"/>
      <c r="G30" s="20">
        <v>7635807</v>
      </c>
      <c r="H30" s="20">
        <v>7417980</v>
      </c>
      <c r="I30" s="20">
        <v>7033715</v>
      </c>
      <c r="J30" s="20">
        <v>7033715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7033715</v>
      </c>
      <c r="X30" s="20"/>
      <c r="Y30" s="20">
        <v>7033715</v>
      </c>
      <c r="Z30" s="21"/>
      <c r="AA30" s="22"/>
    </row>
    <row r="31" spans="1:27" ht="13.5">
      <c r="A31" s="23" t="s">
        <v>56</v>
      </c>
      <c r="B31" s="17"/>
      <c r="C31" s="18">
        <v>4156873</v>
      </c>
      <c r="D31" s="18">
        <v>4156873</v>
      </c>
      <c r="E31" s="19">
        <v>3949138</v>
      </c>
      <c r="F31" s="20">
        <v>3949138</v>
      </c>
      <c r="G31" s="20">
        <v>4176075</v>
      </c>
      <c r="H31" s="20">
        <v>4174075</v>
      </c>
      <c r="I31" s="20">
        <v>4168564</v>
      </c>
      <c r="J31" s="20">
        <v>4168564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4168564</v>
      </c>
      <c r="X31" s="20">
        <v>987285</v>
      </c>
      <c r="Y31" s="20">
        <v>3181279</v>
      </c>
      <c r="Z31" s="21">
        <v>322.22</v>
      </c>
      <c r="AA31" s="22">
        <v>3949138</v>
      </c>
    </row>
    <row r="32" spans="1:27" ht="13.5">
      <c r="A32" s="23" t="s">
        <v>57</v>
      </c>
      <c r="B32" s="17"/>
      <c r="C32" s="18">
        <v>45015091</v>
      </c>
      <c r="D32" s="18">
        <v>45015091</v>
      </c>
      <c r="E32" s="19">
        <v>31226411</v>
      </c>
      <c r="F32" s="20">
        <v>31226411</v>
      </c>
      <c r="G32" s="20">
        <v>35925711</v>
      </c>
      <c r="H32" s="20">
        <v>30110821</v>
      </c>
      <c r="I32" s="20">
        <v>31635262</v>
      </c>
      <c r="J32" s="20">
        <v>31635262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31635262</v>
      </c>
      <c r="X32" s="20">
        <v>7806603</v>
      </c>
      <c r="Y32" s="20">
        <v>23828659</v>
      </c>
      <c r="Z32" s="21">
        <v>305.24</v>
      </c>
      <c r="AA32" s="22">
        <v>31226411</v>
      </c>
    </row>
    <row r="33" spans="1:27" ht="13.5">
      <c r="A33" s="23" t="s">
        <v>58</v>
      </c>
      <c r="B33" s="17"/>
      <c r="C33" s="18">
        <v>2083866</v>
      </c>
      <c r="D33" s="18">
        <v>2083866</v>
      </c>
      <c r="E33" s="19">
        <v>2168837</v>
      </c>
      <c r="F33" s="20">
        <v>2168837</v>
      </c>
      <c r="G33" s="20">
        <v>2083866</v>
      </c>
      <c r="H33" s="20">
        <v>2083866</v>
      </c>
      <c r="I33" s="20">
        <v>2083866</v>
      </c>
      <c r="J33" s="20">
        <v>2083866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2083866</v>
      </c>
      <c r="X33" s="20">
        <v>542209</v>
      </c>
      <c r="Y33" s="20">
        <v>1541657</v>
      </c>
      <c r="Z33" s="21">
        <v>284.33</v>
      </c>
      <c r="AA33" s="22">
        <v>2168837</v>
      </c>
    </row>
    <row r="34" spans="1:27" ht="13.5">
      <c r="A34" s="27" t="s">
        <v>59</v>
      </c>
      <c r="B34" s="28"/>
      <c r="C34" s="29">
        <f aca="true" t="shared" si="3" ref="C34:Y34">SUM(C29:C33)</f>
        <v>53660042</v>
      </c>
      <c r="D34" s="29">
        <f>SUM(D29:D33)</f>
        <v>53660042</v>
      </c>
      <c r="E34" s="30">
        <f t="shared" si="3"/>
        <v>37344386</v>
      </c>
      <c r="F34" s="31">
        <f t="shared" si="3"/>
        <v>37344386</v>
      </c>
      <c r="G34" s="31">
        <f t="shared" si="3"/>
        <v>49821459</v>
      </c>
      <c r="H34" s="31">
        <f t="shared" si="3"/>
        <v>43786742</v>
      </c>
      <c r="I34" s="31">
        <f t="shared" si="3"/>
        <v>44921407</v>
      </c>
      <c r="J34" s="31">
        <f t="shared" si="3"/>
        <v>44921407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44921407</v>
      </c>
      <c r="X34" s="31">
        <f t="shared" si="3"/>
        <v>9336097</v>
      </c>
      <c r="Y34" s="31">
        <f t="shared" si="3"/>
        <v>35585310</v>
      </c>
      <c r="Z34" s="32">
        <f>+IF(X34&lt;&gt;0,+(Y34/X34)*100,0)</f>
        <v>381.15831487183567</v>
      </c>
      <c r="AA34" s="33">
        <f>SUM(AA29:AA33)</f>
        <v>37344386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1090983</v>
      </c>
      <c r="D37" s="18">
        <v>1090983</v>
      </c>
      <c r="E37" s="19">
        <v>1089294</v>
      </c>
      <c r="F37" s="20">
        <v>1089294</v>
      </c>
      <c r="G37" s="20">
        <v>932956</v>
      </c>
      <c r="H37" s="20">
        <v>761422</v>
      </c>
      <c r="I37" s="20">
        <v>593660</v>
      </c>
      <c r="J37" s="20">
        <v>593660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593660</v>
      </c>
      <c r="X37" s="20">
        <v>272324</v>
      </c>
      <c r="Y37" s="20">
        <v>321336</v>
      </c>
      <c r="Z37" s="21">
        <v>118</v>
      </c>
      <c r="AA37" s="22">
        <v>1089294</v>
      </c>
    </row>
    <row r="38" spans="1:27" ht="13.5">
      <c r="A38" s="23" t="s">
        <v>58</v>
      </c>
      <c r="B38" s="17"/>
      <c r="C38" s="18">
        <v>18610604</v>
      </c>
      <c r="D38" s="18">
        <v>18610604</v>
      </c>
      <c r="E38" s="19">
        <v>21103957</v>
      </c>
      <c r="F38" s="20">
        <v>21103957</v>
      </c>
      <c r="G38" s="20">
        <v>18610604</v>
      </c>
      <c r="H38" s="20">
        <v>18610604</v>
      </c>
      <c r="I38" s="20">
        <v>18610604</v>
      </c>
      <c r="J38" s="20">
        <v>18610604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18610604</v>
      </c>
      <c r="X38" s="20">
        <v>5275989</v>
      </c>
      <c r="Y38" s="20">
        <v>13334615</v>
      </c>
      <c r="Z38" s="21">
        <v>252.74</v>
      </c>
      <c r="AA38" s="22">
        <v>21103957</v>
      </c>
    </row>
    <row r="39" spans="1:27" ht="13.5">
      <c r="A39" s="27" t="s">
        <v>61</v>
      </c>
      <c r="B39" s="35"/>
      <c r="C39" s="29">
        <f aca="true" t="shared" si="4" ref="C39:Y39">SUM(C37:C38)</f>
        <v>19701587</v>
      </c>
      <c r="D39" s="29">
        <f>SUM(D37:D38)</f>
        <v>19701587</v>
      </c>
      <c r="E39" s="36">
        <f t="shared" si="4"/>
        <v>22193251</v>
      </c>
      <c r="F39" s="37">
        <f t="shared" si="4"/>
        <v>22193251</v>
      </c>
      <c r="G39" s="37">
        <f t="shared" si="4"/>
        <v>19543560</v>
      </c>
      <c r="H39" s="37">
        <f t="shared" si="4"/>
        <v>19372026</v>
      </c>
      <c r="I39" s="37">
        <f t="shared" si="4"/>
        <v>19204264</v>
      </c>
      <c r="J39" s="37">
        <f t="shared" si="4"/>
        <v>19204264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19204264</v>
      </c>
      <c r="X39" s="37">
        <f t="shared" si="4"/>
        <v>5548313</v>
      </c>
      <c r="Y39" s="37">
        <f t="shared" si="4"/>
        <v>13655951</v>
      </c>
      <c r="Z39" s="38">
        <f>+IF(X39&lt;&gt;0,+(Y39/X39)*100,0)</f>
        <v>246.12798520919782</v>
      </c>
      <c r="AA39" s="39">
        <f>SUM(AA37:AA38)</f>
        <v>22193251</v>
      </c>
    </row>
    <row r="40" spans="1:27" ht="13.5">
      <c r="A40" s="27" t="s">
        <v>62</v>
      </c>
      <c r="B40" s="28"/>
      <c r="C40" s="29">
        <f aca="true" t="shared" si="5" ref="C40:Y40">+C34+C39</f>
        <v>73361629</v>
      </c>
      <c r="D40" s="29">
        <f>+D34+D39</f>
        <v>73361629</v>
      </c>
      <c r="E40" s="30">
        <f t="shared" si="5"/>
        <v>59537637</v>
      </c>
      <c r="F40" s="31">
        <f t="shared" si="5"/>
        <v>59537637</v>
      </c>
      <c r="G40" s="31">
        <f t="shared" si="5"/>
        <v>69365019</v>
      </c>
      <c r="H40" s="31">
        <f t="shared" si="5"/>
        <v>63158768</v>
      </c>
      <c r="I40" s="31">
        <f t="shared" si="5"/>
        <v>64125671</v>
      </c>
      <c r="J40" s="31">
        <f t="shared" si="5"/>
        <v>64125671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64125671</v>
      </c>
      <c r="X40" s="31">
        <f t="shared" si="5"/>
        <v>14884410</v>
      </c>
      <c r="Y40" s="31">
        <f t="shared" si="5"/>
        <v>49241261</v>
      </c>
      <c r="Z40" s="32">
        <f>+IF(X40&lt;&gt;0,+(Y40/X40)*100,0)</f>
        <v>330.82440620756887</v>
      </c>
      <c r="AA40" s="33">
        <f>+AA34+AA39</f>
        <v>59537637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563361912</v>
      </c>
      <c r="D42" s="43">
        <f>+D25-D40</f>
        <v>563361912</v>
      </c>
      <c r="E42" s="44">
        <f t="shared" si="6"/>
        <v>546129990</v>
      </c>
      <c r="F42" s="45">
        <f t="shared" si="6"/>
        <v>546129990</v>
      </c>
      <c r="G42" s="45">
        <f t="shared" si="6"/>
        <v>638116283</v>
      </c>
      <c r="H42" s="45">
        <f t="shared" si="6"/>
        <v>627996770</v>
      </c>
      <c r="I42" s="45">
        <f t="shared" si="6"/>
        <v>616575591</v>
      </c>
      <c r="J42" s="45">
        <f t="shared" si="6"/>
        <v>616575591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616575591</v>
      </c>
      <c r="X42" s="45">
        <f t="shared" si="6"/>
        <v>136532497</v>
      </c>
      <c r="Y42" s="45">
        <f t="shared" si="6"/>
        <v>480043094</v>
      </c>
      <c r="Z42" s="46">
        <f>+IF(X42&lt;&gt;0,+(Y42/X42)*100,0)</f>
        <v>351.5962166867863</v>
      </c>
      <c r="AA42" s="47">
        <f>+AA25-AA40</f>
        <v>546129990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563361912</v>
      </c>
      <c r="D45" s="18">
        <v>563361912</v>
      </c>
      <c r="E45" s="19">
        <v>546129990</v>
      </c>
      <c r="F45" s="20">
        <v>546129990</v>
      </c>
      <c r="G45" s="20">
        <v>638116283</v>
      </c>
      <c r="H45" s="20">
        <v>627996770</v>
      </c>
      <c r="I45" s="20">
        <v>616575591</v>
      </c>
      <c r="J45" s="20">
        <v>616575591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616575591</v>
      </c>
      <c r="X45" s="20">
        <v>136532498</v>
      </c>
      <c r="Y45" s="20">
        <v>480043093</v>
      </c>
      <c r="Z45" s="48">
        <v>351.6</v>
      </c>
      <c r="AA45" s="22">
        <v>546129990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563361912</v>
      </c>
      <c r="D48" s="51">
        <f>SUM(D45:D47)</f>
        <v>563361912</v>
      </c>
      <c r="E48" s="52">
        <f t="shared" si="7"/>
        <v>546129990</v>
      </c>
      <c r="F48" s="53">
        <f t="shared" si="7"/>
        <v>546129990</v>
      </c>
      <c r="G48" s="53">
        <f t="shared" si="7"/>
        <v>638116283</v>
      </c>
      <c r="H48" s="53">
        <f t="shared" si="7"/>
        <v>627996770</v>
      </c>
      <c r="I48" s="53">
        <f t="shared" si="7"/>
        <v>616575591</v>
      </c>
      <c r="J48" s="53">
        <f t="shared" si="7"/>
        <v>616575591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616575591</v>
      </c>
      <c r="X48" s="53">
        <f t="shared" si="7"/>
        <v>136532498</v>
      </c>
      <c r="Y48" s="53">
        <f t="shared" si="7"/>
        <v>480043093</v>
      </c>
      <c r="Z48" s="54">
        <f>+IF(X48&lt;&gt;0,+(Y48/X48)*100,0)</f>
        <v>351.59621337917656</v>
      </c>
      <c r="AA48" s="55">
        <f>SUM(AA45:AA47)</f>
        <v>546129990</v>
      </c>
    </row>
    <row r="49" spans="1:27" ht="13.5">
      <c r="A49" s="56" t="s">
        <v>124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125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126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119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127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103229763</v>
      </c>
      <c r="D6" s="18">
        <v>103229763</v>
      </c>
      <c r="E6" s="19">
        <v>4000000</v>
      </c>
      <c r="F6" s="20">
        <v>4000000</v>
      </c>
      <c r="G6" s="20">
        <v>23942892</v>
      </c>
      <c r="H6" s="20">
        <v>23942892</v>
      </c>
      <c r="I6" s="20">
        <v>23942892</v>
      </c>
      <c r="J6" s="20">
        <v>23942892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23942892</v>
      </c>
      <c r="X6" s="20">
        <v>1000000</v>
      </c>
      <c r="Y6" s="20">
        <v>22942892</v>
      </c>
      <c r="Z6" s="21">
        <v>2294.29</v>
      </c>
      <c r="AA6" s="22">
        <v>4000000</v>
      </c>
    </row>
    <row r="7" spans="1:27" ht="13.5">
      <c r="A7" s="23" t="s">
        <v>34</v>
      </c>
      <c r="B7" s="17"/>
      <c r="C7" s="18">
        <v>338368036</v>
      </c>
      <c r="D7" s="18">
        <v>338368036</v>
      </c>
      <c r="E7" s="19">
        <v>83968818</v>
      </c>
      <c r="F7" s="20">
        <v>83968818</v>
      </c>
      <c r="G7" s="20">
        <v>109230513</v>
      </c>
      <c r="H7" s="20">
        <v>113647112</v>
      </c>
      <c r="I7" s="20">
        <v>38945724</v>
      </c>
      <c r="J7" s="20">
        <v>38945724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38945724</v>
      </c>
      <c r="X7" s="20">
        <v>20992205</v>
      </c>
      <c r="Y7" s="20">
        <v>17953519</v>
      </c>
      <c r="Z7" s="21">
        <v>85.52</v>
      </c>
      <c r="AA7" s="22">
        <v>83968818</v>
      </c>
    </row>
    <row r="8" spans="1:27" ht="13.5">
      <c r="A8" s="23" t="s">
        <v>35</v>
      </c>
      <c r="B8" s="17"/>
      <c r="C8" s="18">
        <v>19686403</v>
      </c>
      <c r="D8" s="18">
        <v>19686403</v>
      </c>
      <c r="E8" s="19">
        <v>8000855</v>
      </c>
      <c r="F8" s="20">
        <v>8000855</v>
      </c>
      <c r="G8" s="20">
        <v>19686403</v>
      </c>
      <c r="H8" s="20">
        <v>19686403</v>
      </c>
      <c r="I8" s="20">
        <v>19686403</v>
      </c>
      <c r="J8" s="20">
        <v>19686403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19686403</v>
      </c>
      <c r="X8" s="20">
        <v>2000214</v>
      </c>
      <c r="Y8" s="20">
        <v>17686189</v>
      </c>
      <c r="Z8" s="21">
        <v>884.21</v>
      </c>
      <c r="AA8" s="22">
        <v>8000855</v>
      </c>
    </row>
    <row r="9" spans="1:27" ht="13.5">
      <c r="A9" s="23" t="s">
        <v>36</v>
      </c>
      <c r="B9" s="17"/>
      <c r="C9" s="18">
        <v>537309</v>
      </c>
      <c r="D9" s="18">
        <v>537309</v>
      </c>
      <c r="E9" s="19">
        <v>1446198</v>
      </c>
      <c r="F9" s="20">
        <v>1446198</v>
      </c>
      <c r="G9" s="20">
        <v>243810</v>
      </c>
      <c r="H9" s="20">
        <v>243810</v>
      </c>
      <c r="I9" s="20">
        <v>243810</v>
      </c>
      <c r="J9" s="20">
        <v>243810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243810</v>
      </c>
      <c r="X9" s="20">
        <v>361550</v>
      </c>
      <c r="Y9" s="20">
        <v>-117740</v>
      </c>
      <c r="Z9" s="21">
        <v>-32.57</v>
      </c>
      <c r="AA9" s="22">
        <v>1446198</v>
      </c>
    </row>
    <row r="10" spans="1:27" ht="13.5">
      <c r="A10" s="23" t="s">
        <v>37</v>
      </c>
      <c r="B10" s="17"/>
      <c r="C10" s="18">
        <v>20992638</v>
      </c>
      <c r="D10" s="18">
        <v>20992638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537309</v>
      </c>
      <c r="D11" s="18">
        <v>537309</v>
      </c>
      <c r="E11" s="19">
        <v>3671140</v>
      </c>
      <c r="F11" s="20">
        <v>3671140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917785</v>
      </c>
      <c r="Y11" s="20">
        <v>-917785</v>
      </c>
      <c r="Z11" s="21">
        <v>-100</v>
      </c>
      <c r="AA11" s="22">
        <v>3671140</v>
      </c>
    </row>
    <row r="12" spans="1:27" ht="13.5">
      <c r="A12" s="27" t="s">
        <v>39</v>
      </c>
      <c r="B12" s="28"/>
      <c r="C12" s="29">
        <f aca="true" t="shared" si="0" ref="C12:Y12">SUM(C6:C11)</f>
        <v>483351458</v>
      </c>
      <c r="D12" s="29">
        <f>SUM(D6:D11)</f>
        <v>483351458</v>
      </c>
      <c r="E12" s="30">
        <f t="shared" si="0"/>
        <v>101087011</v>
      </c>
      <c r="F12" s="31">
        <f t="shared" si="0"/>
        <v>101087011</v>
      </c>
      <c r="G12" s="31">
        <f t="shared" si="0"/>
        <v>153103618</v>
      </c>
      <c r="H12" s="31">
        <f t="shared" si="0"/>
        <v>157520217</v>
      </c>
      <c r="I12" s="31">
        <f t="shared" si="0"/>
        <v>82818829</v>
      </c>
      <c r="J12" s="31">
        <f t="shared" si="0"/>
        <v>82818829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82818829</v>
      </c>
      <c r="X12" s="31">
        <f t="shared" si="0"/>
        <v>25271754</v>
      </c>
      <c r="Y12" s="31">
        <f t="shared" si="0"/>
        <v>57547075</v>
      </c>
      <c r="Z12" s="32">
        <f>+IF(X12&lt;&gt;0,+(Y12/X12)*100,0)</f>
        <v>227.71302300584279</v>
      </c>
      <c r="AA12" s="33">
        <f>SUM(AA6:AA11)</f>
        <v>101087011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>
        <v>4791660</v>
      </c>
      <c r="D16" s="18">
        <v>4791660</v>
      </c>
      <c r="E16" s="19"/>
      <c r="F16" s="20"/>
      <c r="G16" s="24">
        <v>12813638</v>
      </c>
      <c r="H16" s="24">
        <v>12783638</v>
      </c>
      <c r="I16" s="24">
        <v>12783638</v>
      </c>
      <c r="J16" s="20">
        <v>12783638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>
        <v>12783638</v>
      </c>
      <c r="X16" s="20"/>
      <c r="Y16" s="24">
        <v>12783638</v>
      </c>
      <c r="Z16" s="25"/>
      <c r="AA16" s="26"/>
    </row>
    <row r="17" spans="1:27" ht="13.5">
      <c r="A17" s="23" t="s">
        <v>43</v>
      </c>
      <c r="B17" s="17"/>
      <c r="C17" s="18">
        <v>12903359</v>
      </c>
      <c r="D17" s="18">
        <v>12903359</v>
      </c>
      <c r="E17" s="19">
        <v>12813638</v>
      </c>
      <c r="F17" s="20">
        <v>12813638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3203410</v>
      </c>
      <c r="Y17" s="20">
        <v>-3203410</v>
      </c>
      <c r="Z17" s="21">
        <v>-100</v>
      </c>
      <c r="AA17" s="22">
        <v>12813638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307261986</v>
      </c>
      <c r="D19" s="18">
        <v>307261986</v>
      </c>
      <c r="E19" s="19">
        <v>255514762</v>
      </c>
      <c r="F19" s="20">
        <v>255514762</v>
      </c>
      <c r="G19" s="20">
        <v>179740396</v>
      </c>
      <c r="H19" s="20">
        <v>306706742</v>
      </c>
      <c r="I19" s="20">
        <v>283706636</v>
      </c>
      <c r="J19" s="20">
        <v>283706636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283706636</v>
      </c>
      <c r="X19" s="20">
        <v>63878691</v>
      </c>
      <c r="Y19" s="20">
        <v>219827945</v>
      </c>
      <c r="Z19" s="21">
        <v>344.13</v>
      </c>
      <c r="AA19" s="22">
        <v>255514762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881020</v>
      </c>
      <c r="D22" s="18">
        <v>881020</v>
      </c>
      <c r="E22" s="19">
        <v>921020</v>
      </c>
      <c r="F22" s="20">
        <v>921020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230255</v>
      </c>
      <c r="Y22" s="20">
        <v>-230255</v>
      </c>
      <c r="Z22" s="21">
        <v>-100</v>
      </c>
      <c r="AA22" s="22">
        <v>921020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325838025</v>
      </c>
      <c r="D24" s="29">
        <f>SUM(D15:D23)</f>
        <v>325838025</v>
      </c>
      <c r="E24" s="36">
        <f t="shared" si="1"/>
        <v>269249420</v>
      </c>
      <c r="F24" s="37">
        <f t="shared" si="1"/>
        <v>269249420</v>
      </c>
      <c r="G24" s="37">
        <f t="shared" si="1"/>
        <v>192554034</v>
      </c>
      <c r="H24" s="37">
        <f t="shared" si="1"/>
        <v>319490380</v>
      </c>
      <c r="I24" s="37">
        <f t="shared" si="1"/>
        <v>296490274</v>
      </c>
      <c r="J24" s="37">
        <f t="shared" si="1"/>
        <v>296490274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296490274</v>
      </c>
      <c r="X24" s="37">
        <f t="shared" si="1"/>
        <v>67312356</v>
      </c>
      <c r="Y24" s="37">
        <f t="shared" si="1"/>
        <v>229177918</v>
      </c>
      <c r="Z24" s="38">
        <f>+IF(X24&lt;&gt;0,+(Y24/X24)*100,0)</f>
        <v>340.4693159157882</v>
      </c>
      <c r="AA24" s="39">
        <f>SUM(AA15:AA23)</f>
        <v>269249420</v>
      </c>
    </row>
    <row r="25" spans="1:27" ht="13.5">
      <c r="A25" s="27" t="s">
        <v>51</v>
      </c>
      <c r="B25" s="28"/>
      <c r="C25" s="29">
        <f aca="true" t="shared" si="2" ref="C25:Y25">+C12+C24</f>
        <v>809189483</v>
      </c>
      <c r="D25" s="29">
        <f>+D12+D24</f>
        <v>809189483</v>
      </c>
      <c r="E25" s="30">
        <f t="shared" si="2"/>
        <v>370336431</v>
      </c>
      <c r="F25" s="31">
        <f t="shared" si="2"/>
        <v>370336431</v>
      </c>
      <c r="G25" s="31">
        <f t="shared" si="2"/>
        <v>345657652</v>
      </c>
      <c r="H25" s="31">
        <f t="shared" si="2"/>
        <v>477010597</v>
      </c>
      <c r="I25" s="31">
        <f t="shared" si="2"/>
        <v>379309103</v>
      </c>
      <c r="J25" s="31">
        <f t="shared" si="2"/>
        <v>379309103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379309103</v>
      </c>
      <c r="X25" s="31">
        <f t="shared" si="2"/>
        <v>92584110</v>
      </c>
      <c r="Y25" s="31">
        <f t="shared" si="2"/>
        <v>286724993</v>
      </c>
      <c r="Z25" s="32">
        <f>+IF(X25&lt;&gt;0,+(Y25/X25)*100,0)</f>
        <v>309.69136388522827</v>
      </c>
      <c r="AA25" s="33">
        <f>+AA12+AA24</f>
        <v>370336431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181816</v>
      </c>
      <c r="F30" s="20">
        <v>181816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45454</v>
      </c>
      <c r="Y30" s="20">
        <v>-45454</v>
      </c>
      <c r="Z30" s="21">
        <v>-100</v>
      </c>
      <c r="AA30" s="22">
        <v>181816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>
        <v>88923532</v>
      </c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58987050</v>
      </c>
      <c r="D32" s="18">
        <v>58987050</v>
      </c>
      <c r="E32" s="19">
        <v>20486670</v>
      </c>
      <c r="F32" s="20">
        <v>20486670</v>
      </c>
      <c r="G32" s="20">
        <v>35243222</v>
      </c>
      <c r="H32" s="20">
        <v>35243222</v>
      </c>
      <c r="I32" s="20">
        <v>35243222</v>
      </c>
      <c r="J32" s="20">
        <v>35243222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35243222</v>
      </c>
      <c r="X32" s="20">
        <v>5121668</v>
      </c>
      <c r="Y32" s="20">
        <v>30121554</v>
      </c>
      <c r="Z32" s="21">
        <v>588.12</v>
      </c>
      <c r="AA32" s="22">
        <v>20486670</v>
      </c>
    </row>
    <row r="33" spans="1:27" ht="13.5">
      <c r="A33" s="23" t="s">
        <v>58</v>
      </c>
      <c r="B33" s="17"/>
      <c r="C33" s="18">
        <v>4247895</v>
      </c>
      <c r="D33" s="18">
        <v>4247895</v>
      </c>
      <c r="E33" s="19"/>
      <c r="F33" s="20"/>
      <c r="G33" s="20">
        <v>4243877</v>
      </c>
      <c r="H33" s="20">
        <v>4247895</v>
      </c>
      <c r="I33" s="20">
        <v>4247895</v>
      </c>
      <c r="J33" s="20">
        <v>4247895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4247895</v>
      </c>
      <c r="X33" s="20"/>
      <c r="Y33" s="20">
        <v>4247895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63234945</v>
      </c>
      <c r="D34" s="29">
        <f>SUM(D29:D33)</f>
        <v>63234945</v>
      </c>
      <c r="E34" s="30">
        <f t="shared" si="3"/>
        <v>20668486</v>
      </c>
      <c r="F34" s="31">
        <f t="shared" si="3"/>
        <v>20668486</v>
      </c>
      <c r="G34" s="31">
        <f t="shared" si="3"/>
        <v>39487099</v>
      </c>
      <c r="H34" s="31">
        <f t="shared" si="3"/>
        <v>128414649</v>
      </c>
      <c r="I34" s="31">
        <f t="shared" si="3"/>
        <v>39491117</v>
      </c>
      <c r="J34" s="31">
        <f t="shared" si="3"/>
        <v>39491117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39491117</v>
      </c>
      <c r="X34" s="31">
        <f t="shared" si="3"/>
        <v>5167122</v>
      </c>
      <c r="Y34" s="31">
        <f t="shared" si="3"/>
        <v>34323995</v>
      </c>
      <c r="Z34" s="32">
        <f>+IF(X34&lt;&gt;0,+(Y34/X34)*100,0)</f>
        <v>664.276845021271</v>
      </c>
      <c r="AA34" s="33">
        <f>SUM(AA29:AA33)</f>
        <v>20668486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328666407</v>
      </c>
      <c r="D37" s="18">
        <v>328666407</v>
      </c>
      <c r="E37" s="19">
        <v>62932</v>
      </c>
      <c r="F37" s="20">
        <v>62932</v>
      </c>
      <c r="G37" s="20">
        <v>266421029</v>
      </c>
      <c r="H37" s="20">
        <v>328666407</v>
      </c>
      <c r="I37" s="20">
        <v>328666407</v>
      </c>
      <c r="J37" s="20">
        <v>328666407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328666407</v>
      </c>
      <c r="X37" s="20">
        <v>15733</v>
      </c>
      <c r="Y37" s="20">
        <v>328650674</v>
      </c>
      <c r="Z37" s="21">
        <v>2088925.66</v>
      </c>
      <c r="AA37" s="22">
        <v>62932</v>
      </c>
    </row>
    <row r="38" spans="1:27" ht="13.5">
      <c r="A38" s="23" t="s">
        <v>58</v>
      </c>
      <c r="B38" s="17"/>
      <c r="C38" s="18">
        <v>3836000</v>
      </c>
      <c r="D38" s="18">
        <v>3836000</v>
      </c>
      <c r="E38" s="19">
        <v>5480000</v>
      </c>
      <c r="F38" s="20">
        <v>5480000</v>
      </c>
      <c r="G38" s="20">
        <v>3780000</v>
      </c>
      <c r="H38" s="20">
        <v>3836000</v>
      </c>
      <c r="I38" s="20">
        <v>3836000</v>
      </c>
      <c r="J38" s="20">
        <v>3836000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3836000</v>
      </c>
      <c r="X38" s="20">
        <v>1370000</v>
      </c>
      <c r="Y38" s="20">
        <v>2466000</v>
      </c>
      <c r="Z38" s="21">
        <v>180</v>
      </c>
      <c r="AA38" s="22">
        <v>5480000</v>
      </c>
    </row>
    <row r="39" spans="1:27" ht="13.5">
      <c r="A39" s="27" t="s">
        <v>61</v>
      </c>
      <c r="B39" s="35"/>
      <c r="C39" s="29">
        <f aca="true" t="shared" si="4" ref="C39:Y39">SUM(C37:C38)</f>
        <v>332502407</v>
      </c>
      <c r="D39" s="29">
        <f>SUM(D37:D38)</f>
        <v>332502407</v>
      </c>
      <c r="E39" s="36">
        <f t="shared" si="4"/>
        <v>5542932</v>
      </c>
      <c r="F39" s="37">
        <f t="shared" si="4"/>
        <v>5542932</v>
      </c>
      <c r="G39" s="37">
        <f t="shared" si="4"/>
        <v>270201029</v>
      </c>
      <c r="H39" s="37">
        <f t="shared" si="4"/>
        <v>332502407</v>
      </c>
      <c r="I39" s="37">
        <f t="shared" si="4"/>
        <v>332502407</v>
      </c>
      <c r="J39" s="37">
        <f t="shared" si="4"/>
        <v>332502407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332502407</v>
      </c>
      <c r="X39" s="37">
        <f t="shared" si="4"/>
        <v>1385733</v>
      </c>
      <c r="Y39" s="37">
        <f t="shared" si="4"/>
        <v>331116674</v>
      </c>
      <c r="Z39" s="38">
        <f>+IF(X39&lt;&gt;0,+(Y39/X39)*100,0)</f>
        <v>23894.695009789044</v>
      </c>
      <c r="AA39" s="39">
        <f>SUM(AA37:AA38)</f>
        <v>5542932</v>
      </c>
    </row>
    <row r="40" spans="1:27" ht="13.5">
      <c r="A40" s="27" t="s">
        <v>62</v>
      </c>
      <c r="B40" s="28"/>
      <c r="C40" s="29">
        <f aca="true" t="shared" si="5" ref="C40:Y40">+C34+C39</f>
        <v>395737352</v>
      </c>
      <c r="D40" s="29">
        <f>+D34+D39</f>
        <v>395737352</v>
      </c>
      <c r="E40" s="30">
        <f t="shared" si="5"/>
        <v>26211418</v>
      </c>
      <c r="F40" s="31">
        <f t="shared" si="5"/>
        <v>26211418</v>
      </c>
      <c r="G40" s="31">
        <f t="shared" si="5"/>
        <v>309688128</v>
      </c>
      <c r="H40" s="31">
        <f t="shared" si="5"/>
        <v>460917056</v>
      </c>
      <c r="I40" s="31">
        <f t="shared" si="5"/>
        <v>371993524</v>
      </c>
      <c r="J40" s="31">
        <f t="shared" si="5"/>
        <v>371993524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371993524</v>
      </c>
      <c r="X40" s="31">
        <f t="shared" si="5"/>
        <v>6552855</v>
      </c>
      <c r="Y40" s="31">
        <f t="shared" si="5"/>
        <v>365440669</v>
      </c>
      <c r="Z40" s="32">
        <f>+IF(X40&lt;&gt;0,+(Y40/X40)*100,0)</f>
        <v>5576.8160443043525</v>
      </c>
      <c r="AA40" s="33">
        <f>+AA34+AA39</f>
        <v>26211418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413452131</v>
      </c>
      <c r="D42" s="43">
        <f>+D25-D40</f>
        <v>413452131</v>
      </c>
      <c r="E42" s="44">
        <f t="shared" si="6"/>
        <v>344125013</v>
      </c>
      <c r="F42" s="45">
        <f t="shared" si="6"/>
        <v>344125013</v>
      </c>
      <c r="G42" s="45">
        <f t="shared" si="6"/>
        <v>35969524</v>
      </c>
      <c r="H42" s="45">
        <f t="shared" si="6"/>
        <v>16093541</v>
      </c>
      <c r="I42" s="45">
        <f t="shared" si="6"/>
        <v>7315579</v>
      </c>
      <c r="J42" s="45">
        <f t="shared" si="6"/>
        <v>7315579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7315579</v>
      </c>
      <c r="X42" s="45">
        <f t="shared" si="6"/>
        <v>86031255</v>
      </c>
      <c r="Y42" s="45">
        <f t="shared" si="6"/>
        <v>-78715676</v>
      </c>
      <c r="Z42" s="46">
        <f>+IF(X42&lt;&gt;0,+(Y42/X42)*100,0)</f>
        <v>-91.4966031821807</v>
      </c>
      <c r="AA42" s="47">
        <f>+AA25-AA40</f>
        <v>344125013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413078344</v>
      </c>
      <c r="D45" s="18">
        <v>413078344</v>
      </c>
      <c r="E45" s="19">
        <v>343751226</v>
      </c>
      <c r="F45" s="20">
        <v>343751226</v>
      </c>
      <c r="G45" s="20">
        <v>35595737</v>
      </c>
      <c r="H45" s="20">
        <v>15719754</v>
      </c>
      <c r="I45" s="20">
        <v>6941792</v>
      </c>
      <c r="J45" s="20">
        <v>6941792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6941792</v>
      </c>
      <c r="X45" s="20">
        <v>85937807</v>
      </c>
      <c r="Y45" s="20">
        <v>-78996015</v>
      </c>
      <c r="Z45" s="48">
        <v>-91.92</v>
      </c>
      <c r="AA45" s="22">
        <v>343751226</v>
      </c>
    </row>
    <row r="46" spans="1:27" ht="13.5">
      <c r="A46" s="23" t="s">
        <v>67</v>
      </c>
      <c r="B46" s="17"/>
      <c r="C46" s="18">
        <v>373787</v>
      </c>
      <c r="D46" s="18">
        <v>373787</v>
      </c>
      <c r="E46" s="19">
        <v>373787</v>
      </c>
      <c r="F46" s="20">
        <v>373787</v>
      </c>
      <c r="G46" s="20">
        <v>373787</v>
      </c>
      <c r="H46" s="20">
        <v>373787</v>
      </c>
      <c r="I46" s="20">
        <v>373787</v>
      </c>
      <c r="J46" s="20">
        <v>373787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373787</v>
      </c>
      <c r="X46" s="20">
        <v>93447</v>
      </c>
      <c r="Y46" s="20">
        <v>280340</v>
      </c>
      <c r="Z46" s="48">
        <v>300</v>
      </c>
      <c r="AA46" s="22">
        <v>373787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413452131</v>
      </c>
      <c r="D48" s="51">
        <f>SUM(D45:D47)</f>
        <v>413452131</v>
      </c>
      <c r="E48" s="52">
        <f t="shared" si="7"/>
        <v>344125013</v>
      </c>
      <c r="F48" s="53">
        <f t="shared" si="7"/>
        <v>344125013</v>
      </c>
      <c r="G48" s="53">
        <f t="shared" si="7"/>
        <v>35969524</v>
      </c>
      <c r="H48" s="53">
        <f t="shared" si="7"/>
        <v>16093541</v>
      </c>
      <c r="I48" s="53">
        <f t="shared" si="7"/>
        <v>7315579</v>
      </c>
      <c r="J48" s="53">
        <f t="shared" si="7"/>
        <v>7315579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7315579</v>
      </c>
      <c r="X48" s="53">
        <f t="shared" si="7"/>
        <v>86031254</v>
      </c>
      <c r="Y48" s="53">
        <f t="shared" si="7"/>
        <v>-78715675</v>
      </c>
      <c r="Z48" s="54">
        <f>+IF(X48&lt;&gt;0,+(Y48/X48)*100,0)</f>
        <v>-91.49660308333992</v>
      </c>
      <c r="AA48" s="55">
        <f>SUM(AA45:AA47)</f>
        <v>344125013</v>
      </c>
    </row>
    <row r="49" spans="1:27" ht="13.5">
      <c r="A49" s="56" t="s">
        <v>124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125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126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120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127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111745164</v>
      </c>
      <c r="D6" s="18">
        <v>111745164</v>
      </c>
      <c r="E6" s="19">
        <v>7859707</v>
      </c>
      <c r="F6" s="20">
        <v>7859707</v>
      </c>
      <c r="G6" s="20"/>
      <c r="H6" s="20">
        <v>2318596</v>
      </c>
      <c r="I6" s="20">
        <v>79586</v>
      </c>
      <c r="J6" s="20">
        <v>79586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79586</v>
      </c>
      <c r="X6" s="20">
        <v>1964927</v>
      </c>
      <c r="Y6" s="20">
        <v>-1885341</v>
      </c>
      <c r="Z6" s="21">
        <v>-95.95</v>
      </c>
      <c r="AA6" s="22">
        <v>7859707</v>
      </c>
    </row>
    <row r="7" spans="1:27" ht="13.5">
      <c r="A7" s="23" t="s">
        <v>34</v>
      </c>
      <c r="B7" s="17"/>
      <c r="C7" s="18"/>
      <c r="D7" s="18"/>
      <c r="E7" s="19">
        <v>67603675</v>
      </c>
      <c r="F7" s="20">
        <v>67603675</v>
      </c>
      <c r="G7" s="20">
        <v>211977809</v>
      </c>
      <c r="H7" s="20">
        <v>196402844</v>
      </c>
      <c r="I7" s="20">
        <v>181760247</v>
      </c>
      <c r="J7" s="20">
        <v>181760247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181760247</v>
      </c>
      <c r="X7" s="20">
        <v>16900919</v>
      </c>
      <c r="Y7" s="20">
        <v>164859328</v>
      </c>
      <c r="Z7" s="21">
        <v>975.45</v>
      </c>
      <c r="AA7" s="22">
        <v>67603675</v>
      </c>
    </row>
    <row r="8" spans="1:27" ht="13.5">
      <c r="A8" s="23" t="s">
        <v>35</v>
      </c>
      <c r="B8" s="17"/>
      <c r="C8" s="18">
        <v>1129351</v>
      </c>
      <c r="D8" s="18">
        <v>1129351</v>
      </c>
      <c r="E8" s="19">
        <v>2706000</v>
      </c>
      <c r="F8" s="20">
        <v>2706000</v>
      </c>
      <c r="G8" s="20">
        <v>8785170</v>
      </c>
      <c r="H8" s="20">
        <v>8740364</v>
      </c>
      <c r="I8" s="20">
        <v>7833248</v>
      </c>
      <c r="J8" s="20">
        <v>7833248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7833248</v>
      </c>
      <c r="X8" s="20">
        <v>676500</v>
      </c>
      <c r="Y8" s="20">
        <v>7156748</v>
      </c>
      <c r="Z8" s="21">
        <v>1057.91</v>
      </c>
      <c r="AA8" s="22">
        <v>2706000</v>
      </c>
    </row>
    <row r="9" spans="1:27" ht="13.5">
      <c r="A9" s="23" t="s">
        <v>36</v>
      </c>
      <c r="B9" s="17"/>
      <c r="C9" s="18">
        <v>6589480</v>
      </c>
      <c r="D9" s="18">
        <v>6589480</v>
      </c>
      <c r="E9" s="19">
        <v>11845775</v>
      </c>
      <c r="F9" s="20">
        <v>11845775</v>
      </c>
      <c r="G9" s="20">
        <v>790419</v>
      </c>
      <c r="H9" s="20">
        <v>1782476</v>
      </c>
      <c r="I9" s="20">
        <v>2941289</v>
      </c>
      <c r="J9" s="20">
        <v>2941289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2941289</v>
      </c>
      <c r="X9" s="20">
        <v>2961444</v>
      </c>
      <c r="Y9" s="20">
        <v>-20155</v>
      </c>
      <c r="Z9" s="21">
        <v>-0.68</v>
      </c>
      <c r="AA9" s="22">
        <v>11845775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119463995</v>
      </c>
      <c r="D12" s="29">
        <f>SUM(D6:D11)</f>
        <v>119463995</v>
      </c>
      <c r="E12" s="30">
        <f t="shared" si="0"/>
        <v>90015157</v>
      </c>
      <c r="F12" s="31">
        <f t="shared" si="0"/>
        <v>90015157</v>
      </c>
      <c r="G12" s="31">
        <f t="shared" si="0"/>
        <v>221553398</v>
      </c>
      <c r="H12" s="31">
        <f t="shared" si="0"/>
        <v>209244280</v>
      </c>
      <c r="I12" s="31">
        <f t="shared" si="0"/>
        <v>192614370</v>
      </c>
      <c r="J12" s="31">
        <f t="shared" si="0"/>
        <v>192614370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192614370</v>
      </c>
      <c r="X12" s="31">
        <f t="shared" si="0"/>
        <v>22503790</v>
      </c>
      <c r="Y12" s="31">
        <f t="shared" si="0"/>
        <v>170110580</v>
      </c>
      <c r="Z12" s="32">
        <f>+IF(X12&lt;&gt;0,+(Y12/X12)*100,0)</f>
        <v>755.9196917497009</v>
      </c>
      <c r="AA12" s="33">
        <f>SUM(AA6:AA11)</f>
        <v>90015157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31254830</v>
      </c>
      <c r="D17" s="18">
        <v>31254830</v>
      </c>
      <c r="E17" s="19">
        <v>31284997</v>
      </c>
      <c r="F17" s="20">
        <v>31284997</v>
      </c>
      <c r="G17" s="20">
        <v>31254830</v>
      </c>
      <c r="H17" s="20">
        <v>31249802</v>
      </c>
      <c r="I17" s="20">
        <v>31247289</v>
      </c>
      <c r="J17" s="20">
        <v>31247289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31247289</v>
      </c>
      <c r="X17" s="20">
        <v>7821249</v>
      </c>
      <c r="Y17" s="20">
        <v>23426040</v>
      </c>
      <c r="Z17" s="21">
        <v>299.52</v>
      </c>
      <c r="AA17" s="22">
        <v>31284997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465842991</v>
      </c>
      <c r="D19" s="18">
        <v>465842991</v>
      </c>
      <c r="E19" s="19">
        <v>477321700</v>
      </c>
      <c r="F19" s="20">
        <v>477321700</v>
      </c>
      <c r="G19" s="20">
        <v>357377374</v>
      </c>
      <c r="H19" s="20">
        <v>350189377</v>
      </c>
      <c r="I19" s="20">
        <v>346685293</v>
      </c>
      <c r="J19" s="20">
        <v>346685293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346685293</v>
      </c>
      <c r="X19" s="20">
        <v>119330425</v>
      </c>
      <c r="Y19" s="20">
        <v>227354868</v>
      </c>
      <c r="Z19" s="21">
        <v>190.53</v>
      </c>
      <c r="AA19" s="22">
        <v>477321700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643079</v>
      </c>
      <c r="D22" s="18">
        <v>643079</v>
      </c>
      <c r="E22" s="19">
        <v>302420</v>
      </c>
      <c r="F22" s="20">
        <v>302420</v>
      </c>
      <c r="G22" s="20">
        <v>160708</v>
      </c>
      <c r="H22" s="20">
        <v>630051</v>
      </c>
      <c r="I22" s="20">
        <v>617324</v>
      </c>
      <c r="J22" s="20">
        <v>617324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617324</v>
      </c>
      <c r="X22" s="20">
        <v>75605</v>
      </c>
      <c r="Y22" s="20">
        <v>541719</v>
      </c>
      <c r="Z22" s="21">
        <v>716.51</v>
      </c>
      <c r="AA22" s="22">
        <v>302420</v>
      </c>
    </row>
    <row r="23" spans="1:27" ht="13.5">
      <c r="A23" s="23" t="s">
        <v>49</v>
      </c>
      <c r="B23" s="17"/>
      <c r="C23" s="18">
        <v>255000</v>
      </c>
      <c r="D23" s="18">
        <v>255000</v>
      </c>
      <c r="E23" s="19">
        <v>7948871</v>
      </c>
      <c r="F23" s="20">
        <v>7948871</v>
      </c>
      <c r="G23" s="24">
        <v>126463058</v>
      </c>
      <c r="H23" s="24">
        <v>114834899</v>
      </c>
      <c r="I23" s="24">
        <v>119732929</v>
      </c>
      <c r="J23" s="20">
        <v>119732929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119732929</v>
      </c>
      <c r="X23" s="20">
        <v>1987218</v>
      </c>
      <c r="Y23" s="24">
        <v>117745711</v>
      </c>
      <c r="Z23" s="25">
        <v>5925.15</v>
      </c>
      <c r="AA23" s="26">
        <v>7948871</v>
      </c>
    </row>
    <row r="24" spans="1:27" ht="13.5">
      <c r="A24" s="27" t="s">
        <v>50</v>
      </c>
      <c r="B24" s="35"/>
      <c r="C24" s="29">
        <f aca="true" t="shared" si="1" ref="C24:Y24">SUM(C15:C23)</f>
        <v>497995900</v>
      </c>
      <c r="D24" s="29">
        <f>SUM(D15:D23)</f>
        <v>497995900</v>
      </c>
      <c r="E24" s="36">
        <f t="shared" si="1"/>
        <v>516857988</v>
      </c>
      <c r="F24" s="37">
        <f t="shared" si="1"/>
        <v>516857988</v>
      </c>
      <c r="G24" s="37">
        <f t="shared" si="1"/>
        <v>515255970</v>
      </c>
      <c r="H24" s="37">
        <f t="shared" si="1"/>
        <v>496904129</v>
      </c>
      <c r="I24" s="37">
        <f t="shared" si="1"/>
        <v>498282835</v>
      </c>
      <c r="J24" s="37">
        <f t="shared" si="1"/>
        <v>498282835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498282835</v>
      </c>
      <c r="X24" s="37">
        <f t="shared" si="1"/>
        <v>129214497</v>
      </c>
      <c r="Y24" s="37">
        <f t="shared" si="1"/>
        <v>369068338</v>
      </c>
      <c r="Z24" s="38">
        <f>+IF(X24&lt;&gt;0,+(Y24/X24)*100,0)</f>
        <v>285.62455960340117</v>
      </c>
      <c r="AA24" s="39">
        <f>SUM(AA15:AA23)</f>
        <v>516857988</v>
      </c>
    </row>
    <row r="25" spans="1:27" ht="13.5">
      <c r="A25" s="27" t="s">
        <v>51</v>
      </c>
      <c r="B25" s="28"/>
      <c r="C25" s="29">
        <f aca="true" t="shared" si="2" ref="C25:Y25">+C12+C24</f>
        <v>617459895</v>
      </c>
      <c r="D25" s="29">
        <f>+D12+D24</f>
        <v>617459895</v>
      </c>
      <c r="E25" s="30">
        <f t="shared" si="2"/>
        <v>606873145</v>
      </c>
      <c r="F25" s="31">
        <f t="shared" si="2"/>
        <v>606873145</v>
      </c>
      <c r="G25" s="31">
        <f t="shared" si="2"/>
        <v>736809368</v>
      </c>
      <c r="H25" s="31">
        <f t="shared" si="2"/>
        <v>706148409</v>
      </c>
      <c r="I25" s="31">
        <f t="shared" si="2"/>
        <v>690897205</v>
      </c>
      <c r="J25" s="31">
        <f t="shared" si="2"/>
        <v>690897205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690897205</v>
      </c>
      <c r="X25" s="31">
        <f t="shared" si="2"/>
        <v>151718287</v>
      </c>
      <c r="Y25" s="31">
        <f t="shared" si="2"/>
        <v>539178918</v>
      </c>
      <c r="Z25" s="32">
        <f>+IF(X25&lt;&gt;0,+(Y25/X25)*100,0)</f>
        <v>355.3816277928316</v>
      </c>
      <c r="AA25" s="33">
        <f>+AA12+AA24</f>
        <v>606873145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>
        <v>1137404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33478629</v>
      </c>
      <c r="D32" s="18">
        <v>33478629</v>
      </c>
      <c r="E32" s="19">
        <v>10124333</v>
      </c>
      <c r="F32" s="20">
        <v>10124333</v>
      </c>
      <c r="G32" s="20">
        <v>56320129</v>
      </c>
      <c r="H32" s="20">
        <v>57261845</v>
      </c>
      <c r="I32" s="20">
        <v>50915280</v>
      </c>
      <c r="J32" s="20">
        <v>50915280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50915280</v>
      </c>
      <c r="X32" s="20">
        <v>2531083</v>
      </c>
      <c r="Y32" s="20">
        <v>48384197</v>
      </c>
      <c r="Z32" s="21">
        <v>1911.6</v>
      </c>
      <c r="AA32" s="22">
        <v>10124333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>
        <v>5206835</v>
      </c>
      <c r="H33" s="20">
        <v>5393045</v>
      </c>
      <c r="I33" s="20">
        <v>5393045</v>
      </c>
      <c r="J33" s="20">
        <v>5393045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5393045</v>
      </c>
      <c r="X33" s="20"/>
      <c r="Y33" s="20">
        <v>5393045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33478629</v>
      </c>
      <c r="D34" s="29">
        <f>SUM(D29:D33)</f>
        <v>33478629</v>
      </c>
      <c r="E34" s="30">
        <f t="shared" si="3"/>
        <v>10124333</v>
      </c>
      <c r="F34" s="31">
        <f t="shared" si="3"/>
        <v>10124333</v>
      </c>
      <c r="G34" s="31">
        <f t="shared" si="3"/>
        <v>62664368</v>
      </c>
      <c r="H34" s="31">
        <f t="shared" si="3"/>
        <v>62654890</v>
      </c>
      <c r="I34" s="31">
        <f t="shared" si="3"/>
        <v>56308325</v>
      </c>
      <c r="J34" s="31">
        <f t="shared" si="3"/>
        <v>56308325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56308325</v>
      </c>
      <c r="X34" s="31">
        <f t="shared" si="3"/>
        <v>2531083</v>
      </c>
      <c r="Y34" s="31">
        <f t="shared" si="3"/>
        <v>53777242</v>
      </c>
      <c r="Z34" s="32">
        <f>+IF(X34&lt;&gt;0,+(Y34/X34)*100,0)</f>
        <v>2124.6731932536386</v>
      </c>
      <c r="AA34" s="33">
        <f>SUM(AA29:AA33)</f>
        <v>10124333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1730875</v>
      </c>
      <c r="D37" s="18">
        <v>1730875</v>
      </c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2424318</v>
      </c>
      <c r="D38" s="18">
        <v>2424318</v>
      </c>
      <c r="E38" s="19">
        <v>2500000</v>
      </c>
      <c r="F38" s="20">
        <v>2500000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625000</v>
      </c>
      <c r="Y38" s="20">
        <v>-625000</v>
      </c>
      <c r="Z38" s="21">
        <v>-100</v>
      </c>
      <c r="AA38" s="22">
        <v>2500000</v>
      </c>
    </row>
    <row r="39" spans="1:27" ht="13.5">
      <c r="A39" s="27" t="s">
        <v>61</v>
      </c>
      <c r="B39" s="35"/>
      <c r="C39" s="29">
        <f aca="true" t="shared" si="4" ref="C39:Y39">SUM(C37:C38)</f>
        <v>4155193</v>
      </c>
      <c r="D39" s="29">
        <f>SUM(D37:D38)</f>
        <v>4155193</v>
      </c>
      <c r="E39" s="36">
        <f t="shared" si="4"/>
        <v>2500000</v>
      </c>
      <c r="F39" s="37">
        <f t="shared" si="4"/>
        <v>2500000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625000</v>
      </c>
      <c r="Y39" s="37">
        <f t="shared" si="4"/>
        <v>-625000</v>
      </c>
      <c r="Z39" s="38">
        <f>+IF(X39&lt;&gt;0,+(Y39/X39)*100,0)</f>
        <v>-100</v>
      </c>
      <c r="AA39" s="39">
        <f>SUM(AA37:AA38)</f>
        <v>2500000</v>
      </c>
    </row>
    <row r="40" spans="1:27" ht="13.5">
      <c r="A40" s="27" t="s">
        <v>62</v>
      </c>
      <c r="B40" s="28"/>
      <c r="C40" s="29">
        <f aca="true" t="shared" si="5" ref="C40:Y40">+C34+C39</f>
        <v>37633822</v>
      </c>
      <c r="D40" s="29">
        <f>+D34+D39</f>
        <v>37633822</v>
      </c>
      <c r="E40" s="30">
        <f t="shared" si="5"/>
        <v>12624333</v>
      </c>
      <c r="F40" s="31">
        <f t="shared" si="5"/>
        <v>12624333</v>
      </c>
      <c r="G40" s="31">
        <f t="shared" si="5"/>
        <v>62664368</v>
      </c>
      <c r="H40" s="31">
        <f t="shared" si="5"/>
        <v>62654890</v>
      </c>
      <c r="I40" s="31">
        <f t="shared" si="5"/>
        <v>56308325</v>
      </c>
      <c r="J40" s="31">
        <f t="shared" si="5"/>
        <v>56308325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56308325</v>
      </c>
      <c r="X40" s="31">
        <f t="shared" si="5"/>
        <v>3156083</v>
      </c>
      <c r="Y40" s="31">
        <f t="shared" si="5"/>
        <v>53152242</v>
      </c>
      <c r="Z40" s="32">
        <f>+IF(X40&lt;&gt;0,+(Y40/X40)*100,0)</f>
        <v>1684.1205380213385</v>
      </c>
      <c r="AA40" s="33">
        <f>+AA34+AA39</f>
        <v>12624333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579826073</v>
      </c>
      <c r="D42" s="43">
        <f>+D25-D40</f>
        <v>579826073</v>
      </c>
      <c r="E42" s="44">
        <f t="shared" si="6"/>
        <v>594248812</v>
      </c>
      <c r="F42" s="45">
        <f t="shared" si="6"/>
        <v>594248812</v>
      </c>
      <c r="G42" s="45">
        <f t="shared" si="6"/>
        <v>674145000</v>
      </c>
      <c r="H42" s="45">
        <f t="shared" si="6"/>
        <v>643493519</v>
      </c>
      <c r="I42" s="45">
        <f t="shared" si="6"/>
        <v>634588880</v>
      </c>
      <c r="J42" s="45">
        <f t="shared" si="6"/>
        <v>634588880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634588880</v>
      </c>
      <c r="X42" s="45">
        <f t="shared" si="6"/>
        <v>148562204</v>
      </c>
      <c r="Y42" s="45">
        <f t="shared" si="6"/>
        <v>486026676</v>
      </c>
      <c r="Z42" s="46">
        <f>+IF(X42&lt;&gt;0,+(Y42/X42)*100,0)</f>
        <v>327.1536520823291</v>
      </c>
      <c r="AA42" s="47">
        <f>+AA25-AA40</f>
        <v>594248812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561636289</v>
      </c>
      <c r="D45" s="18">
        <v>561636289</v>
      </c>
      <c r="E45" s="19">
        <v>521304556</v>
      </c>
      <c r="F45" s="20">
        <v>521304556</v>
      </c>
      <c r="G45" s="20">
        <v>639426410</v>
      </c>
      <c r="H45" s="20">
        <v>608628048</v>
      </c>
      <c r="I45" s="20">
        <v>599568579</v>
      </c>
      <c r="J45" s="20">
        <v>599568579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599568579</v>
      </c>
      <c r="X45" s="20">
        <v>130326139</v>
      </c>
      <c r="Y45" s="20">
        <v>469242440</v>
      </c>
      <c r="Z45" s="48">
        <v>360.05</v>
      </c>
      <c r="AA45" s="22">
        <v>521304556</v>
      </c>
    </row>
    <row r="46" spans="1:27" ht="13.5">
      <c r="A46" s="23" t="s">
        <v>67</v>
      </c>
      <c r="B46" s="17"/>
      <c r="C46" s="18">
        <v>18189784</v>
      </c>
      <c r="D46" s="18">
        <v>18189784</v>
      </c>
      <c r="E46" s="19">
        <v>72944256</v>
      </c>
      <c r="F46" s="20">
        <v>72944256</v>
      </c>
      <c r="G46" s="20">
        <v>34718590</v>
      </c>
      <c r="H46" s="20">
        <v>34865471</v>
      </c>
      <c r="I46" s="20">
        <v>35020301</v>
      </c>
      <c r="J46" s="20">
        <v>35020301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35020301</v>
      </c>
      <c r="X46" s="20">
        <v>18236064</v>
      </c>
      <c r="Y46" s="20">
        <v>16784237</v>
      </c>
      <c r="Z46" s="48">
        <v>92.04</v>
      </c>
      <c r="AA46" s="22">
        <v>72944256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579826073</v>
      </c>
      <c r="D48" s="51">
        <f>SUM(D45:D47)</f>
        <v>579826073</v>
      </c>
      <c r="E48" s="52">
        <f t="shared" si="7"/>
        <v>594248812</v>
      </c>
      <c r="F48" s="53">
        <f t="shared" si="7"/>
        <v>594248812</v>
      </c>
      <c r="G48" s="53">
        <f t="shared" si="7"/>
        <v>674145000</v>
      </c>
      <c r="H48" s="53">
        <f t="shared" si="7"/>
        <v>643493519</v>
      </c>
      <c r="I48" s="53">
        <f t="shared" si="7"/>
        <v>634588880</v>
      </c>
      <c r="J48" s="53">
        <f t="shared" si="7"/>
        <v>634588880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634588880</v>
      </c>
      <c r="X48" s="53">
        <f t="shared" si="7"/>
        <v>148562203</v>
      </c>
      <c r="Y48" s="53">
        <f t="shared" si="7"/>
        <v>486026677</v>
      </c>
      <c r="Z48" s="54">
        <f>+IF(X48&lt;&gt;0,+(Y48/X48)*100,0)</f>
        <v>327.1536549575803</v>
      </c>
      <c r="AA48" s="55">
        <f>SUM(AA45:AA47)</f>
        <v>594248812</v>
      </c>
    </row>
    <row r="49" spans="1:27" ht="13.5">
      <c r="A49" s="56" t="s">
        <v>124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125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126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121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127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42153654</v>
      </c>
      <c r="F6" s="20">
        <v>42153654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10538414</v>
      </c>
      <c r="Y6" s="20">
        <v>-10538414</v>
      </c>
      <c r="Z6" s="21">
        <v>-100</v>
      </c>
      <c r="AA6" s="22">
        <v>42153654</v>
      </c>
    </row>
    <row r="7" spans="1:27" ht="13.5">
      <c r="A7" s="23" t="s">
        <v>34</v>
      </c>
      <c r="B7" s="17"/>
      <c r="C7" s="18"/>
      <c r="D7" s="18"/>
      <c r="E7" s="19">
        <v>25289000</v>
      </c>
      <c r="F7" s="20">
        <v>25289000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6322250</v>
      </c>
      <c r="Y7" s="20">
        <v>-6322250</v>
      </c>
      <c r="Z7" s="21">
        <v>-100</v>
      </c>
      <c r="AA7" s="22">
        <v>25289000</v>
      </c>
    </row>
    <row r="8" spans="1:27" ht="13.5">
      <c r="A8" s="23" t="s">
        <v>35</v>
      </c>
      <c r="B8" s="17"/>
      <c r="C8" s="18"/>
      <c r="D8" s="18"/>
      <c r="E8" s="19">
        <v>10161968</v>
      </c>
      <c r="F8" s="20">
        <v>10161968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2540492</v>
      </c>
      <c r="Y8" s="20">
        <v>-2540492</v>
      </c>
      <c r="Z8" s="21">
        <v>-100</v>
      </c>
      <c r="AA8" s="22">
        <v>10161968</v>
      </c>
    </row>
    <row r="9" spans="1:27" ht="13.5">
      <c r="A9" s="23" t="s">
        <v>36</v>
      </c>
      <c r="B9" s="17"/>
      <c r="C9" s="18"/>
      <c r="D9" s="18"/>
      <c r="E9" s="19">
        <v>2476000</v>
      </c>
      <c r="F9" s="20">
        <v>2476000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619000</v>
      </c>
      <c r="Y9" s="20">
        <v>-619000</v>
      </c>
      <c r="Z9" s="21">
        <v>-100</v>
      </c>
      <c r="AA9" s="22">
        <v>2476000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80080622</v>
      </c>
      <c r="F12" s="31">
        <f t="shared" si="0"/>
        <v>80080622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20020156</v>
      </c>
      <c r="Y12" s="31">
        <f t="shared" si="0"/>
        <v>-20020156</v>
      </c>
      <c r="Z12" s="32">
        <f>+IF(X12&lt;&gt;0,+(Y12/X12)*100,0)</f>
        <v>-100</v>
      </c>
      <c r="AA12" s="33">
        <f>SUM(AA6:AA11)</f>
        <v>80080622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>
        <v>14480000</v>
      </c>
      <c r="F17" s="20">
        <v>14480000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3620000</v>
      </c>
      <c r="Y17" s="20">
        <v>-3620000</v>
      </c>
      <c r="Z17" s="21">
        <v>-100</v>
      </c>
      <c r="AA17" s="22">
        <v>14480000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285416115</v>
      </c>
      <c r="F19" s="20">
        <v>285416115</v>
      </c>
      <c r="G19" s="20">
        <v>2</v>
      </c>
      <c r="H19" s="20"/>
      <c r="I19" s="20"/>
      <c r="J19" s="20">
        <v>2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2</v>
      </c>
      <c r="X19" s="20">
        <v>71354029</v>
      </c>
      <c r="Y19" s="20">
        <v>-71354027</v>
      </c>
      <c r="Z19" s="21">
        <v>-100</v>
      </c>
      <c r="AA19" s="22">
        <v>285416115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635425</v>
      </c>
      <c r="F22" s="20">
        <v>635425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158856</v>
      </c>
      <c r="Y22" s="20">
        <v>-158856</v>
      </c>
      <c r="Z22" s="21">
        <v>-100</v>
      </c>
      <c r="AA22" s="22">
        <v>635425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300531540</v>
      </c>
      <c r="F24" s="37">
        <f t="shared" si="1"/>
        <v>300531540</v>
      </c>
      <c r="G24" s="37">
        <f t="shared" si="1"/>
        <v>2</v>
      </c>
      <c r="H24" s="37">
        <f t="shared" si="1"/>
        <v>0</v>
      </c>
      <c r="I24" s="37">
        <f t="shared" si="1"/>
        <v>0</v>
      </c>
      <c r="J24" s="37">
        <f t="shared" si="1"/>
        <v>2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</v>
      </c>
      <c r="X24" s="37">
        <f t="shared" si="1"/>
        <v>75132885</v>
      </c>
      <c r="Y24" s="37">
        <f t="shared" si="1"/>
        <v>-75132883</v>
      </c>
      <c r="Z24" s="38">
        <f>+IF(X24&lt;&gt;0,+(Y24/X24)*100,0)</f>
        <v>-99.99999733804977</v>
      </c>
      <c r="AA24" s="39">
        <f>SUM(AA15:AA23)</f>
        <v>300531540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380612162</v>
      </c>
      <c r="F25" s="31">
        <f t="shared" si="2"/>
        <v>380612162</v>
      </c>
      <c r="G25" s="31">
        <f t="shared" si="2"/>
        <v>2</v>
      </c>
      <c r="H25" s="31">
        <f t="shared" si="2"/>
        <v>0</v>
      </c>
      <c r="I25" s="31">
        <f t="shared" si="2"/>
        <v>0</v>
      </c>
      <c r="J25" s="31">
        <f t="shared" si="2"/>
        <v>2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</v>
      </c>
      <c r="X25" s="31">
        <f t="shared" si="2"/>
        <v>95153041</v>
      </c>
      <c r="Y25" s="31">
        <f t="shared" si="2"/>
        <v>-95153039</v>
      </c>
      <c r="Z25" s="32">
        <f>+IF(X25&lt;&gt;0,+(Y25/X25)*100,0)</f>
        <v>-99.99999789812288</v>
      </c>
      <c r="AA25" s="33">
        <f>+AA12+AA24</f>
        <v>380612162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310733</v>
      </c>
      <c r="F30" s="20">
        <v>310733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77683</v>
      </c>
      <c r="Y30" s="20">
        <v>-77683</v>
      </c>
      <c r="Z30" s="21">
        <v>-100</v>
      </c>
      <c r="AA30" s="22">
        <v>310733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/>
      <c r="D32" s="18"/>
      <c r="E32" s="19">
        <v>23299000</v>
      </c>
      <c r="F32" s="20">
        <v>23299000</v>
      </c>
      <c r="G32" s="20">
        <v>1</v>
      </c>
      <c r="H32" s="20"/>
      <c r="I32" s="20"/>
      <c r="J32" s="20">
        <v>1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1</v>
      </c>
      <c r="X32" s="20">
        <v>5824750</v>
      </c>
      <c r="Y32" s="20">
        <v>-5824749</v>
      </c>
      <c r="Z32" s="21">
        <v>-100</v>
      </c>
      <c r="AA32" s="22">
        <v>23299000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23609733</v>
      </c>
      <c r="F34" s="31">
        <f t="shared" si="3"/>
        <v>23609733</v>
      </c>
      <c r="G34" s="31">
        <f t="shared" si="3"/>
        <v>1</v>
      </c>
      <c r="H34" s="31">
        <f t="shared" si="3"/>
        <v>0</v>
      </c>
      <c r="I34" s="31">
        <f t="shared" si="3"/>
        <v>0</v>
      </c>
      <c r="J34" s="31">
        <f t="shared" si="3"/>
        <v>1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</v>
      </c>
      <c r="X34" s="31">
        <f t="shared" si="3"/>
        <v>5902433</v>
      </c>
      <c r="Y34" s="31">
        <f t="shared" si="3"/>
        <v>-5902432</v>
      </c>
      <c r="Z34" s="32">
        <f>+IF(X34&lt;&gt;0,+(Y34/X34)*100,0)</f>
        <v>-99.99998305783396</v>
      </c>
      <c r="AA34" s="33">
        <f>SUM(AA29:AA33)</f>
        <v>23609733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550000</v>
      </c>
      <c r="F37" s="20">
        <v>550000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137500</v>
      </c>
      <c r="Y37" s="20">
        <v>-137500</v>
      </c>
      <c r="Z37" s="21">
        <v>-100</v>
      </c>
      <c r="AA37" s="22">
        <v>550000</v>
      </c>
    </row>
    <row r="38" spans="1:27" ht="13.5">
      <c r="A38" s="23" t="s">
        <v>58</v>
      </c>
      <c r="B38" s="17"/>
      <c r="C38" s="18"/>
      <c r="D38" s="18"/>
      <c r="E38" s="19">
        <v>2892000</v>
      </c>
      <c r="F38" s="20">
        <v>2892000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723000</v>
      </c>
      <c r="Y38" s="20">
        <v>-723000</v>
      </c>
      <c r="Z38" s="21">
        <v>-100</v>
      </c>
      <c r="AA38" s="22">
        <v>2892000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3442000</v>
      </c>
      <c r="F39" s="37">
        <f t="shared" si="4"/>
        <v>3442000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860500</v>
      </c>
      <c r="Y39" s="37">
        <f t="shared" si="4"/>
        <v>-860500</v>
      </c>
      <c r="Z39" s="38">
        <f>+IF(X39&lt;&gt;0,+(Y39/X39)*100,0)</f>
        <v>-100</v>
      </c>
      <c r="AA39" s="39">
        <f>SUM(AA37:AA38)</f>
        <v>3442000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27051733</v>
      </c>
      <c r="F40" s="31">
        <f t="shared" si="5"/>
        <v>27051733</v>
      </c>
      <c r="G40" s="31">
        <f t="shared" si="5"/>
        <v>1</v>
      </c>
      <c r="H40" s="31">
        <f t="shared" si="5"/>
        <v>0</v>
      </c>
      <c r="I40" s="31">
        <f t="shared" si="5"/>
        <v>0</v>
      </c>
      <c r="J40" s="31">
        <f t="shared" si="5"/>
        <v>1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</v>
      </c>
      <c r="X40" s="31">
        <f t="shared" si="5"/>
        <v>6762933</v>
      </c>
      <c r="Y40" s="31">
        <f t="shared" si="5"/>
        <v>-6762932</v>
      </c>
      <c r="Z40" s="32">
        <f>+IF(X40&lt;&gt;0,+(Y40/X40)*100,0)</f>
        <v>-99.99998521351608</v>
      </c>
      <c r="AA40" s="33">
        <f>+AA34+AA39</f>
        <v>27051733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353560429</v>
      </c>
      <c r="F42" s="45">
        <f t="shared" si="6"/>
        <v>353560429</v>
      </c>
      <c r="G42" s="45">
        <f t="shared" si="6"/>
        <v>1</v>
      </c>
      <c r="H42" s="45">
        <f t="shared" si="6"/>
        <v>0</v>
      </c>
      <c r="I42" s="45">
        <f t="shared" si="6"/>
        <v>0</v>
      </c>
      <c r="J42" s="45">
        <f t="shared" si="6"/>
        <v>1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</v>
      </c>
      <c r="X42" s="45">
        <f t="shared" si="6"/>
        <v>88390108</v>
      </c>
      <c r="Y42" s="45">
        <f t="shared" si="6"/>
        <v>-88390107</v>
      </c>
      <c r="Z42" s="46">
        <f>+IF(X42&lt;&gt;0,+(Y42/X42)*100,0)</f>
        <v>-99.99999886865169</v>
      </c>
      <c r="AA42" s="47">
        <f>+AA25-AA40</f>
        <v>353560429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350354429</v>
      </c>
      <c r="F45" s="20">
        <v>350354429</v>
      </c>
      <c r="G45" s="20">
        <v>1</v>
      </c>
      <c r="H45" s="20"/>
      <c r="I45" s="20"/>
      <c r="J45" s="20">
        <v>1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1</v>
      </c>
      <c r="X45" s="20">
        <v>87588607</v>
      </c>
      <c r="Y45" s="20">
        <v>-87588606</v>
      </c>
      <c r="Z45" s="48">
        <v>-100</v>
      </c>
      <c r="AA45" s="22">
        <v>350354429</v>
      </c>
    </row>
    <row r="46" spans="1:27" ht="13.5">
      <c r="A46" s="23" t="s">
        <v>67</v>
      </c>
      <c r="B46" s="17"/>
      <c r="C46" s="18"/>
      <c r="D46" s="18"/>
      <c r="E46" s="19">
        <v>3206000</v>
      </c>
      <c r="F46" s="20">
        <v>3206000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801500</v>
      </c>
      <c r="Y46" s="20">
        <v>-801500</v>
      </c>
      <c r="Z46" s="48">
        <v>-100</v>
      </c>
      <c r="AA46" s="22">
        <v>3206000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353560429</v>
      </c>
      <c r="F48" s="53">
        <f t="shared" si="7"/>
        <v>353560429</v>
      </c>
      <c r="G48" s="53">
        <f t="shared" si="7"/>
        <v>1</v>
      </c>
      <c r="H48" s="53">
        <f t="shared" si="7"/>
        <v>0</v>
      </c>
      <c r="I48" s="53">
        <f t="shared" si="7"/>
        <v>0</v>
      </c>
      <c r="J48" s="53">
        <f t="shared" si="7"/>
        <v>1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</v>
      </c>
      <c r="X48" s="53">
        <f t="shared" si="7"/>
        <v>88390107</v>
      </c>
      <c r="Y48" s="53">
        <f t="shared" si="7"/>
        <v>-88390106</v>
      </c>
      <c r="Z48" s="54">
        <f>+IF(X48&lt;&gt;0,+(Y48/X48)*100,0)</f>
        <v>-99.99999886865167</v>
      </c>
      <c r="AA48" s="55">
        <f>SUM(AA45:AA47)</f>
        <v>353560429</v>
      </c>
    </row>
    <row r="49" spans="1:27" ht="13.5">
      <c r="A49" s="56" t="s">
        <v>124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125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126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122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127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5818976</v>
      </c>
      <c r="D6" s="18">
        <v>5818976</v>
      </c>
      <c r="E6" s="19">
        <v>32876710</v>
      </c>
      <c r="F6" s="20">
        <v>32876710</v>
      </c>
      <c r="G6" s="20">
        <v>5818976</v>
      </c>
      <c r="H6" s="20">
        <v>109441925</v>
      </c>
      <c r="I6" s="20">
        <v>52651465</v>
      </c>
      <c r="J6" s="20">
        <v>52651465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52651465</v>
      </c>
      <c r="X6" s="20">
        <v>8219178</v>
      </c>
      <c r="Y6" s="20">
        <v>44432287</v>
      </c>
      <c r="Z6" s="21">
        <v>540.59</v>
      </c>
      <c r="AA6" s="22">
        <v>32876710</v>
      </c>
    </row>
    <row r="7" spans="1:27" ht="13.5">
      <c r="A7" s="23" t="s">
        <v>34</v>
      </c>
      <c r="B7" s="17"/>
      <c r="C7" s="18"/>
      <c r="D7" s="18"/>
      <c r="E7" s="19">
        <v>2930713</v>
      </c>
      <c r="F7" s="20">
        <v>2930713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732678</v>
      </c>
      <c r="Y7" s="20">
        <v>-732678</v>
      </c>
      <c r="Z7" s="21">
        <v>-100</v>
      </c>
      <c r="AA7" s="22">
        <v>2930713</v>
      </c>
    </row>
    <row r="8" spans="1:27" ht="13.5">
      <c r="A8" s="23" t="s">
        <v>35</v>
      </c>
      <c r="B8" s="17"/>
      <c r="C8" s="18">
        <v>25219196</v>
      </c>
      <c r="D8" s="18">
        <v>25219196</v>
      </c>
      <c r="E8" s="19">
        <v>48077821</v>
      </c>
      <c r="F8" s="20">
        <v>48077821</v>
      </c>
      <c r="G8" s="20">
        <v>25026197</v>
      </c>
      <c r="H8" s="20">
        <v>28594722</v>
      </c>
      <c r="I8" s="20">
        <v>33127648</v>
      </c>
      <c r="J8" s="20">
        <v>33127648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33127648</v>
      </c>
      <c r="X8" s="20">
        <v>12019455</v>
      </c>
      <c r="Y8" s="20">
        <v>21108193</v>
      </c>
      <c r="Z8" s="21">
        <v>175.62</v>
      </c>
      <c r="AA8" s="22">
        <v>48077821</v>
      </c>
    </row>
    <row r="9" spans="1:27" ht="13.5">
      <c r="A9" s="23" t="s">
        <v>36</v>
      </c>
      <c r="B9" s="17"/>
      <c r="C9" s="18">
        <v>19851902</v>
      </c>
      <c r="D9" s="18">
        <v>19851902</v>
      </c>
      <c r="E9" s="19">
        <v>12818496</v>
      </c>
      <c r="F9" s="20">
        <v>12818496</v>
      </c>
      <c r="G9" s="20">
        <v>16731737</v>
      </c>
      <c r="H9" s="20">
        <v>19331771</v>
      </c>
      <c r="I9" s="20">
        <v>13439558</v>
      </c>
      <c r="J9" s="20">
        <v>13439558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13439558</v>
      </c>
      <c r="X9" s="20">
        <v>3204624</v>
      </c>
      <c r="Y9" s="20">
        <v>10234934</v>
      </c>
      <c r="Z9" s="21">
        <v>319.38</v>
      </c>
      <c r="AA9" s="22">
        <v>12818496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191663</v>
      </c>
      <c r="D11" s="18">
        <v>191663</v>
      </c>
      <c r="E11" s="19">
        <v>384000</v>
      </c>
      <c r="F11" s="20">
        <v>384000</v>
      </c>
      <c r="G11" s="20">
        <v>191663</v>
      </c>
      <c r="H11" s="20">
        <v>191663</v>
      </c>
      <c r="I11" s="20">
        <v>191663</v>
      </c>
      <c r="J11" s="20">
        <v>191663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191663</v>
      </c>
      <c r="X11" s="20">
        <v>96000</v>
      </c>
      <c r="Y11" s="20">
        <v>95663</v>
      </c>
      <c r="Z11" s="21">
        <v>99.65</v>
      </c>
      <c r="AA11" s="22">
        <v>384000</v>
      </c>
    </row>
    <row r="12" spans="1:27" ht="13.5">
      <c r="A12" s="27" t="s">
        <v>39</v>
      </c>
      <c r="B12" s="28"/>
      <c r="C12" s="29">
        <f aca="true" t="shared" si="0" ref="C12:Y12">SUM(C6:C11)</f>
        <v>51081737</v>
      </c>
      <c r="D12" s="29">
        <f>SUM(D6:D11)</f>
        <v>51081737</v>
      </c>
      <c r="E12" s="30">
        <f t="shared" si="0"/>
        <v>97087740</v>
      </c>
      <c r="F12" s="31">
        <f t="shared" si="0"/>
        <v>97087740</v>
      </c>
      <c r="G12" s="31">
        <f t="shared" si="0"/>
        <v>47768573</v>
      </c>
      <c r="H12" s="31">
        <f t="shared" si="0"/>
        <v>157560081</v>
      </c>
      <c r="I12" s="31">
        <f t="shared" si="0"/>
        <v>99410334</v>
      </c>
      <c r="J12" s="31">
        <f t="shared" si="0"/>
        <v>99410334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99410334</v>
      </c>
      <c r="X12" s="31">
        <f t="shared" si="0"/>
        <v>24271935</v>
      </c>
      <c r="Y12" s="31">
        <f t="shared" si="0"/>
        <v>75138399</v>
      </c>
      <c r="Z12" s="32">
        <f>+IF(X12&lt;&gt;0,+(Y12/X12)*100,0)</f>
        <v>309.5690516639897</v>
      </c>
      <c r="AA12" s="33">
        <f>SUM(AA6:AA11)</f>
        <v>97087740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>
        <v>100</v>
      </c>
      <c r="D16" s="18">
        <v>100</v>
      </c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1668683519</v>
      </c>
      <c r="D19" s="18">
        <v>1668683519</v>
      </c>
      <c r="E19" s="19">
        <v>1917794210</v>
      </c>
      <c r="F19" s="20">
        <v>1917794210</v>
      </c>
      <c r="G19" s="20">
        <v>1668875182</v>
      </c>
      <c r="H19" s="20">
        <v>1668875182</v>
      </c>
      <c r="I19" s="20">
        <v>1668567841</v>
      </c>
      <c r="J19" s="20">
        <v>1668567841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1668567841</v>
      </c>
      <c r="X19" s="20">
        <v>479448553</v>
      </c>
      <c r="Y19" s="20">
        <v>1189119288</v>
      </c>
      <c r="Z19" s="21">
        <v>248.02</v>
      </c>
      <c r="AA19" s="22">
        <v>1917794210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307341</v>
      </c>
      <c r="D22" s="18">
        <v>307341</v>
      </c>
      <c r="E22" s="19">
        <v>3972236</v>
      </c>
      <c r="F22" s="20">
        <v>3972236</v>
      </c>
      <c r="G22" s="20">
        <v>307341</v>
      </c>
      <c r="H22" s="20">
        <v>307341</v>
      </c>
      <c r="I22" s="20">
        <v>307341</v>
      </c>
      <c r="J22" s="20">
        <v>307341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307341</v>
      </c>
      <c r="X22" s="20">
        <v>993059</v>
      </c>
      <c r="Y22" s="20">
        <v>-685718</v>
      </c>
      <c r="Z22" s="21">
        <v>-69.05</v>
      </c>
      <c r="AA22" s="22">
        <v>3972236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1668990960</v>
      </c>
      <c r="D24" s="29">
        <f>SUM(D15:D23)</f>
        <v>1668990960</v>
      </c>
      <c r="E24" s="36">
        <f t="shared" si="1"/>
        <v>1921766446</v>
      </c>
      <c r="F24" s="37">
        <f t="shared" si="1"/>
        <v>1921766446</v>
      </c>
      <c r="G24" s="37">
        <f t="shared" si="1"/>
        <v>1669182523</v>
      </c>
      <c r="H24" s="37">
        <f t="shared" si="1"/>
        <v>1669182523</v>
      </c>
      <c r="I24" s="37">
        <f t="shared" si="1"/>
        <v>1668875182</v>
      </c>
      <c r="J24" s="37">
        <f t="shared" si="1"/>
        <v>1668875182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1668875182</v>
      </c>
      <c r="X24" s="37">
        <f t="shared" si="1"/>
        <v>480441612</v>
      </c>
      <c r="Y24" s="37">
        <f t="shared" si="1"/>
        <v>1188433570</v>
      </c>
      <c r="Z24" s="38">
        <f>+IF(X24&lt;&gt;0,+(Y24/X24)*100,0)</f>
        <v>247.36274717186654</v>
      </c>
      <c r="AA24" s="39">
        <f>SUM(AA15:AA23)</f>
        <v>1921766446</v>
      </c>
    </row>
    <row r="25" spans="1:27" ht="13.5">
      <c r="A25" s="27" t="s">
        <v>51</v>
      </c>
      <c r="B25" s="28"/>
      <c r="C25" s="29">
        <f aca="true" t="shared" si="2" ref="C25:Y25">+C12+C24</f>
        <v>1720072697</v>
      </c>
      <c r="D25" s="29">
        <f>+D12+D24</f>
        <v>1720072697</v>
      </c>
      <c r="E25" s="30">
        <f t="shared" si="2"/>
        <v>2018854186</v>
      </c>
      <c r="F25" s="31">
        <f t="shared" si="2"/>
        <v>2018854186</v>
      </c>
      <c r="G25" s="31">
        <f t="shared" si="2"/>
        <v>1716951096</v>
      </c>
      <c r="H25" s="31">
        <f t="shared" si="2"/>
        <v>1826742604</v>
      </c>
      <c r="I25" s="31">
        <f t="shared" si="2"/>
        <v>1768285516</v>
      </c>
      <c r="J25" s="31">
        <f t="shared" si="2"/>
        <v>1768285516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1768285516</v>
      </c>
      <c r="X25" s="31">
        <f t="shared" si="2"/>
        <v>504713547</v>
      </c>
      <c r="Y25" s="31">
        <f t="shared" si="2"/>
        <v>1263571969</v>
      </c>
      <c r="Z25" s="32">
        <f>+IF(X25&lt;&gt;0,+(Y25/X25)*100,0)</f>
        <v>250.35428046475636</v>
      </c>
      <c r="AA25" s="33">
        <f>+AA12+AA24</f>
        <v>2018854186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7524753</v>
      </c>
      <c r="D30" s="18">
        <v>7524753</v>
      </c>
      <c r="E30" s="19">
        <v>3330121</v>
      </c>
      <c r="F30" s="20">
        <v>3330121</v>
      </c>
      <c r="G30" s="20">
        <v>5462675</v>
      </c>
      <c r="H30" s="20">
        <v>5462675</v>
      </c>
      <c r="I30" s="20">
        <v>5462675</v>
      </c>
      <c r="J30" s="20">
        <v>5462675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5462675</v>
      </c>
      <c r="X30" s="20">
        <v>832530</v>
      </c>
      <c r="Y30" s="20">
        <v>4630145</v>
      </c>
      <c r="Z30" s="21">
        <v>556.15</v>
      </c>
      <c r="AA30" s="22">
        <v>3330121</v>
      </c>
    </row>
    <row r="31" spans="1:27" ht="13.5">
      <c r="A31" s="23" t="s">
        <v>56</v>
      </c>
      <c r="B31" s="17"/>
      <c r="C31" s="18">
        <v>1345978</v>
      </c>
      <c r="D31" s="18">
        <v>1345978</v>
      </c>
      <c r="E31" s="19">
        <v>1593390</v>
      </c>
      <c r="F31" s="20">
        <v>1593390</v>
      </c>
      <c r="G31" s="20">
        <v>1345978</v>
      </c>
      <c r="H31" s="20">
        <v>1367838</v>
      </c>
      <c r="I31" s="20">
        <v>1400693</v>
      </c>
      <c r="J31" s="20">
        <v>1400693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1400693</v>
      </c>
      <c r="X31" s="20">
        <v>398348</v>
      </c>
      <c r="Y31" s="20">
        <v>1002345</v>
      </c>
      <c r="Z31" s="21">
        <v>251.63</v>
      </c>
      <c r="AA31" s="22">
        <v>1593390</v>
      </c>
    </row>
    <row r="32" spans="1:27" ht="13.5">
      <c r="A32" s="23" t="s">
        <v>57</v>
      </c>
      <c r="B32" s="17"/>
      <c r="C32" s="18">
        <v>206306913</v>
      </c>
      <c r="D32" s="18">
        <v>206306913</v>
      </c>
      <c r="E32" s="19">
        <v>57770460</v>
      </c>
      <c r="F32" s="20">
        <v>57770460</v>
      </c>
      <c r="G32" s="20">
        <v>189488699</v>
      </c>
      <c r="H32" s="20">
        <v>364343763</v>
      </c>
      <c r="I32" s="20">
        <v>290869453</v>
      </c>
      <c r="J32" s="20">
        <v>290869453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290869453</v>
      </c>
      <c r="X32" s="20">
        <v>14442615</v>
      </c>
      <c r="Y32" s="20">
        <v>276426838</v>
      </c>
      <c r="Z32" s="21">
        <v>1913.97</v>
      </c>
      <c r="AA32" s="22">
        <v>57770460</v>
      </c>
    </row>
    <row r="33" spans="1:27" ht="13.5">
      <c r="A33" s="23" t="s">
        <v>58</v>
      </c>
      <c r="B33" s="17"/>
      <c r="C33" s="18">
        <v>599421</v>
      </c>
      <c r="D33" s="18">
        <v>599421</v>
      </c>
      <c r="E33" s="19">
        <v>4304668</v>
      </c>
      <c r="F33" s="20">
        <v>4304668</v>
      </c>
      <c r="G33" s="20">
        <v>2557077</v>
      </c>
      <c r="H33" s="20">
        <v>2557077</v>
      </c>
      <c r="I33" s="20">
        <v>2557077</v>
      </c>
      <c r="J33" s="20">
        <v>2557077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2557077</v>
      </c>
      <c r="X33" s="20">
        <v>1076167</v>
      </c>
      <c r="Y33" s="20">
        <v>1480910</v>
      </c>
      <c r="Z33" s="21">
        <v>137.61</v>
      </c>
      <c r="AA33" s="22">
        <v>4304668</v>
      </c>
    </row>
    <row r="34" spans="1:27" ht="13.5">
      <c r="A34" s="27" t="s">
        <v>59</v>
      </c>
      <c r="B34" s="28"/>
      <c r="C34" s="29">
        <f aca="true" t="shared" si="3" ref="C34:Y34">SUM(C29:C33)</f>
        <v>215777065</v>
      </c>
      <c r="D34" s="29">
        <f>SUM(D29:D33)</f>
        <v>215777065</v>
      </c>
      <c r="E34" s="30">
        <f t="shared" si="3"/>
        <v>66998639</v>
      </c>
      <c r="F34" s="31">
        <f t="shared" si="3"/>
        <v>66998639</v>
      </c>
      <c r="G34" s="31">
        <f t="shared" si="3"/>
        <v>198854429</v>
      </c>
      <c r="H34" s="31">
        <f t="shared" si="3"/>
        <v>373731353</v>
      </c>
      <c r="I34" s="31">
        <f t="shared" si="3"/>
        <v>300289898</v>
      </c>
      <c r="J34" s="31">
        <f t="shared" si="3"/>
        <v>300289898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300289898</v>
      </c>
      <c r="X34" s="31">
        <f t="shared" si="3"/>
        <v>16749660</v>
      </c>
      <c r="Y34" s="31">
        <f t="shared" si="3"/>
        <v>283540238</v>
      </c>
      <c r="Z34" s="32">
        <f>+IF(X34&lt;&gt;0,+(Y34/X34)*100,0)</f>
        <v>1692.8119018535301</v>
      </c>
      <c r="AA34" s="33">
        <f>SUM(AA29:AA33)</f>
        <v>66998639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17231301</v>
      </c>
      <c r="D37" s="18">
        <v>17231301</v>
      </c>
      <c r="E37" s="19">
        <v>12353357</v>
      </c>
      <c r="F37" s="20">
        <v>12353357</v>
      </c>
      <c r="G37" s="20">
        <v>15683478</v>
      </c>
      <c r="H37" s="20">
        <v>15683478</v>
      </c>
      <c r="I37" s="20">
        <v>15683478</v>
      </c>
      <c r="J37" s="20">
        <v>15683478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15683478</v>
      </c>
      <c r="X37" s="20">
        <v>3088339</v>
      </c>
      <c r="Y37" s="20">
        <v>12595139</v>
      </c>
      <c r="Z37" s="21">
        <v>407.83</v>
      </c>
      <c r="AA37" s="22">
        <v>12353357</v>
      </c>
    </row>
    <row r="38" spans="1:27" ht="13.5">
      <c r="A38" s="23" t="s">
        <v>58</v>
      </c>
      <c r="B38" s="17"/>
      <c r="C38" s="18">
        <v>19938185</v>
      </c>
      <c r="D38" s="18">
        <v>19938185</v>
      </c>
      <c r="E38" s="19">
        <v>20096134</v>
      </c>
      <c r="F38" s="20">
        <v>20096134</v>
      </c>
      <c r="G38" s="20">
        <v>21614687</v>
      </c>
      <c r="H38" s="20">
        <v>21614687</v>
      </c>
      <c r="I38" s="20">
        <v>21614687</v>
      </c>
      <c r="J38" s="20">
        <v>21614687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21614687</v>
      </c>
      <c r="X38" s="20">
        <v>5024034</v>
      </c>
      <c r="Y38" s="20">
        <v>16590653</v>
      </c>
      <c r="Z38" s="21">
        <v>330.23</v>
      </c>
      <c r="AA38" s="22">
        <v>20096134</v>
      </c>
    </row>
    <row r="39" spans="1:27" ht="13.5">
      <c r="A39" s="27" t="s">
        <v>61</v>
      </c>
      <c r="B39" s="35"/>
      <c r="C39" s="29">
        <f aca="true" t="shared" si="4" ref="C39:Y39">SUM(C37:C38)</f>
        <v>37169486</v>
      </c>
      <c r="D39" s="29">
        <f>SUM(D37:D38)</f>
        <v>37169486</v>
      </c>
      <c r="E39" s="36">
        <f t="shared" si="4"/>
        <v>32449491</v>
      </c>
      <c r="F39" s="37">
        <f t="shared" si="4"/>
        <v>32449491</v>
      </c>
      <c r="G39" s="37">
        <f t="shared" si="4"/>
        <v>37298165</v>
      </c>
      <c r="H39" s="37">
        <f t="shared" si="4"/>
        <v>37298165</v>
      </c>
      <c r="I39" s="37">
        <f t="shared" si="4"/>
        <v>37298165</v>
      </c>
      <c r="J39" s="37">
        <f t="shared" si="4"/>
        <v>37298165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37298165</v>
      </c>
      <c r="X39" s="37">
        <f t="shared" si="4"/>
        <v>8112373</v>
      </c>
      <c r="Y39" s="37">
        <f t="shared" si="4"/>
        <v>29185792</v>
      </c>
      <c r="Z39" s="38">
        <f>+IF(X39&lt;&gt;0,+(Y39/X39)*100,0)</f>
        <v>359.76886171284286</v>
      </c>
      <c r="AA39" s="39">
        <f>SUM(AA37:AA38)</f>
        <v>32449491</v>
      </c>
    </row>
    <row r="40" spans="1:27" ht="13.5">
      <c r="A40" s="27" t="s">
        <v>62</v>
      </c>
      <c r="B40" s="28"/>
      <c r="C40" s="29">
        <f aca="true" t="shared" si="5" ref="C40:Y40">+C34+C39</f>
        <v>252946551</v>
      </c>
      <c r="D40" s="29">
        <f>+D34+D39</f>
        <v>252946551</v>
      </c>
      <c r="E40" s="30">
        <f t="shared" si="5"/>
        <v>99448130</v>
      </c>
      <c r="F40" s="31">
        <f t="shared" si="5"/>
        <v>99448130</v>
      </c>
      <c r="G40" s="31">
        <f t="shared" si="5"/>
        <v>236152594</v>
      </c>
      <c r="H40" s="31">
        <f t="shared" si="5"/>
        <v>411029518</v>
      </c>
      <c r="I40" s="31">
        <f t="shared" si="5"/>
        <v>337588063</v>
      </c>
      <c r="J40" s="31">
        <f t="shared" si="5"/>
        <v>337588063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337588063</v>
      </c>
      <c r="X40" s="31">
        <f t="shared" si="5"/>
        <v>24862033</v>
      </c>
      <c r="Y40" s="31">
        <f t="shared" si="5"/>
        <v>312726030</v>
      </c>
      <c r="Z40" s="32">
        <f>+IF(X40&lt;&gt;0,+(Y40/X40)*100,0)</f>
        <v>1257.8457682845165</v>
      </c>
      <c r="AA40" s="33">
        <f>+AA34+AA39</f>
        <v>99448130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1467126146</v>
      </c>
      <c r="D42" s="43">
        <f>+D25-D40</f>
        <v>1467126146</v>
      </c>
      <c r="E42" s="44">
        <f t="shared" si="6"/>
        <v>1919406056</v>
      </c>
      <c r="F42" s="45">
        <f t="shared" si="6"/>
        <v>1919406056</v>
      </c>
      <c r="G42" s="45">
        <f t="shared" si="6"/>
        <v>1480798502</v>
      </c>
      <c r="H42" s="45">
        <f t="shared" si="6"/>
        <v>1415713086</v>
      </c>
      <c r="I42" s="45">
        <f t="shared" si="6"/>
        <v>1430697453</v>
      </c>
      <c r="J42" s="45">
        <f t="shared" si="6"/>
        <v>1430697453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1430697453</v>
      </c>
      <c r="X42" s="45">
        <f t="shared" si="6"/>
        <v>479851514</v>
      </c>
      <c r="Y42" s="45">
        <f t="shared" si="6"/>
        <v>950845939</v>
      </c>
      <c r="Z42" s="46">
        <f>+IF(X42&lt;&gt;0,+(Y42/X42)*100,0)</f>
        <v>198.15420213512132</v>
      </c>
      <c r="AA42" s="47">
        <f>+AA25-AA40</f>
        <v>1919406056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1467126146</v>
      </c>
      <c r="D45" s="18">
        <v>1467126146</v>
      </c>
      <c r="E45" s="19">
        <v>1919406057</v>
      </c>
      <c r="F45" s="20">
        <v>1919406057</v>
      </c>
      <c r="G45" s="20">
        <v>1480798502</v>
      </c>
      <c r="H45" s="20">
        <v>1415713086</v>
      </c>
      <c r="I45" s="20">
        <v>1430697453</v>
      </c>
      <c r="J45" s="20">
        <v>1430697453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1430697453</v>
      </c>
      <c r="X45" s="20">
        <v>479851514</v>
      </c>
      <c r="Y45" s="20">
        <v>950845939</v>
      </c>
      <c r="Z45" s="48">
        <v>198.15</v>
      </c>
      <c r="AA45" s="22">
        <v>1919406057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1467126146</v>
      </c>
      <c r="D48" s="51">
        <f>SUM(D45:D47)</f>
        <v>1467126146</v>
      </c>
      <c r="E48" s="52">
        <f t="shared" si="7"/>
        <v>1919406057</v>
      </c>
      <c r="F48" s="53">
        <f t="shared" si="7"/>
        <v>1919406057</v>
      </c>
      <c r="G48" s="53">
        <f t="shared" si="7"/>
        <v>1480798502</v>
      </c>
      <c r="H48" s="53">
        <f t="shared" si="7"/>
        <v>1415713086</v>
      </c>
      <c r="I48" s="53">
        <f t="shared" si="7"/>
        <v>1430697453</v>
      </c>
      <c r="J48" s="53">
        <f t="shared" si="7"/>
        <v>1430697453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1430697453</v>
      </c>
      <c r="X48" s="53">
        <f t="shared" si="7"/>
        <v>479851514</v>
      </c>
      <c r="Y48" s="53">
        <f t="shared" si="7"/>
        <v>950845939</v>
      </c>
      <c r="Z48" s="54">
        <f>+IF(X48&lt;&gt;0,+(Y48/X48)*100,0)</f>
        <v>198.15420213512132</v>
      </c>
      <c r="AA48" s="55">
        <f>SUM(AA45:AA47)</f>
        <v>1919406057</v>
      </c>
    </row>
    <row r="49" spans="1:27" ht="13.5">
      <c r="A49" s="56" t="s">
        <v>124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125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126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127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87100390</v>
      </c>
      <c r="D6" s="18">
        <v>87100390</v>
      </c>
      <c r="E6" s="19">
        <v>37048943</v>
      </c>
      <c r="F6" s="20">
        <v>37048943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9262236</v>
      </c>
      <c r="Y6" s="20">
        <v>-9262236</v>
      </c>
      <c r="Z6" s="21">
        <v>-100</v>
      </c>
      <c r="AA6" s="22">
        <v>37048943</v>
      </c>
    </row>
    <row r="7" spans="1:27" ht="13.5">
      <c r="A7" s="23" t="s">
        <v>34</v>
      </c>
      <c r="B7" s="17"/>
      <c r="C7" s="18">
        <v>898443</v>
      </c>
      <c r="D7" s="18">
        <v>898443</v>
      </c>
      <c r="E7" s="19">
        <v>66856644</v>
      </c>
      <c r="F7" s="20">
        <v>66856644</v>
      </c>
      <c r="G7" s="20">
        <v>8832858</v>
      </c>
      <c r="H7" s="20">
        <v>8832858</v>
      </c>
      <c r="I7" s="20">
        <v>34346519</v>
      </c>
      <c r="J7" s="20">
        <v>34346519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34346519</v>
      </c>
      <c r="X7" s="20">
        <v>16714161</v>
      </c>
      <c r="Y7" s="20">
        <v>17632358</v>
      </c>
      <c r="Z7" s="21">
        <v>105.49</v>
      </c>
      <c r="AA7" s="22">
        <v>66856644</v>
      </c>
    </row>
    <row r="8" spans="1:27" ht="13.5">
      <c r="A8" s="23" t="s">
        <v>35</v>
      </c>
      <c r="B8" s="17"/>
      <c r="C8" s="18">
        <v>134227357</v>
      </c>
      <c r="D8" s="18">
        <v>134227357</v>
      </c>
      <c r="E8" s="19">
        <v>211055690</v>
      </c>
      <c r="F8" s="20">
        <v>211055690</v>
      </c>
      <c r="G8" s="20">
        <v>42458283</v>
      </c>
      <c r="H8" s="20">
        <v>42458283</v>
      </c>
      <c r="I8" s="20">
        <v>9224121</v>
      </c>
      <c r="J8" s="20">
        <v>9224121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9224121</v>
      </c>
      <c r="X8" s="20">
        <v>52763923</v>
      </c>
      <c r="Y8" s="20">
        <v>-43539802</v>
      </c>
      <c r="Z8" s="21">
        <v>-82.52</v>
      </c>
      <c r="AA8" s="22">
        <v>211055690</v>
      </c>
    </row>
    <row r="9" spans="1:27" ht="13.5">
      <c r="A9" s="23" t="s">
        <v>36</v>
      </c>
      <c r="B9" s="17"/>
      <c r="C9" s="18">
        <v>125946407</v>
      </c>
      <c r="D9" s="18">
        <v>125946407</v>
      </c>
      <c r="E9" s="19">
        <v>7696961</v>
      </c>
      <c r="F9" s="20">
        <v>7696961</v>
      </c>
      <c r="G9" s="20">
        <v>867166</v>
      </c>
      <c r="H9" s="20">
        <v>867166</v>
      </c>
      <c r="I9" s="20">
        <v>296027</v>
      </c>
      <c r="J9" s="20">
        <v>296027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296027</v>
      </c>
      <c r="X9" s="20">
        <v>1924240</v>
      </c>
      <c r="Y9" s="20">
        <v>-1628213</v>
      </c>
      <c r="Z9" s="21">
        <v>-84.62</v>
      </c>
      <c r="AA9" s="22">
        <v>7696961</v>
      </c>
    </row>
    <row r="10" spans="1:27" ht="13.5">
      <c r="A10" s="23" t="s">
        <v>37</v>
      </c>
      <c r="B10" s="17"/>
      <c r="C10" s="18"/>
      <c r="D10" s="18"/>
      <c r="E10" s="19">
        <v>1964489</v>
      </c>
      <c r="F10" s="20">
        <v>1964489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491122</v>
      </c>
      <c r="Y10" s="24">
        <v>-491122</v>
      </c>
      <c r="Z10" s="25">
        <v>-100</v>
      </c>
      <c r="AA10" s="26">
        <v>1964489</v>
      </c>
    </row>
    <row r="11" spans="1:27" ht="13.5">
      <c r="A11" s="23" t="s">
        <v>38</v>
      </c>
      <c r="B11" s="17"/>
      <c r="C11" s="18">
        <v>3393863</v>
      </c>
      <c r="D11" s="18">
        <v>3393863</v>
      </c>
      <c r="E11" s="19">
        <v>2264933</v>
      </c>
      <c r="F11" s="20">
        <v>2264933</v>
      </c>
      <c r="G11" s="20">
        <v>482858</v>
      </c>
      <c r="H11" s="20">
        <v>482858</v>
      </c>
      <c r="I11" s="20">
        <v>925100</v>
      </c>
      <c r="J11" s="20">
        <v>925100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925100</v>
      </c>
      <c r="X11" s="20">
        <v>566233</v>
      </c>
      <c r="Y11" s="20">
        <v>358867</v>
      </c>
      <c r="Z11" s="21">
        <v>63.38</v>
      </c>
      <c r="AA11" s="22">
        <v>2264933</v>
      </c>
    </row>
    <row r="12" spans="1:27" ht="13.5">
      <c r="A12" s="27" t="s">
        <v>39</v>
      </c>
      <c r="B12" s="28"/>
      <c r="C12" s="29">
        <f aca="true" t="shared" si="0" ref="C12:Y12">SUM(C6:C11)</f>
        <v>351566460</v>
      </c>
      <c r="D12" s="29">
        <f>SUM(D6:D11)</f>
        <v>351566460</v>
      </c>
      <c r="E12" s="30">
        <f t="shared" si="0"/>
        <v>326887660</v>
      </c>
      <c r="F12" s="31">
        <f t="shared" si="0"/>
        <v>326887660</v>
      </c>
      <c r="G12" s="31">
        <f t="shared" si="0"/>
        <v>52641165</v>
      </c>
      <c r="H12" s="31">
        <f t="shared" si="0"/>
        <v>52641165</v>
      </c>
      <c r="I12" s="31">
        <f t="shared" si="0"/>
        <v>44791767</v>
      </c>
      <c r="J12" s="31">
        <f t="shared" si="0"/>
        <v>44791767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44791767</v>
      </c>
      <c r="X12" s="31">
        <f t="shared" si="0"/>
        <v>81721915</v>
      </c>
      <c r="Y12" s="31">
        <f t="shared" si="0"/>
        <v>-36930148</v>
      </c>
      <c r="Z12" s="32">
        <f>+IF(X12&lt;&gt;0,+(Y12/X12)*100,0)</f>
        <v>-45.19001787953697</v>
      </c>
      <c r="AA12" s="33">
        <f>SUM(AA6:AA11)</f>
        <v>326887660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>
        <v>8037153</v>
      </c>
      <c r="F15" s="20">
        <v>8037153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2009288</v>
      </c>
      <c r="Y15" s="20">
        <v>-2009288</v>
      </c>
      <c r="Z15" s="21">
        <v>-100</v>
      </c>
      <c r="AA15" s="22">
        <v>8037153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235050696</v>
      </c>
      <c r="D17" s="18">
        <v>235050696</v>
      </c>
      <c r="E17" s="19">
        <v>235620990</v>
      </c>
      <c r="F17" s="20">
        <v>235620990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58905248</v>
      </c>
      <c r="Y17" s="20">
        <v>-58905248</v>
      </c>
      <c r="Z17" s="21">
        <v>-100</v>
      </c>
      <c r="AA17" s="22">
        <v>235620990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998218957</v>
      </c>
      <c r="D19" s="18">
        <v>998218957</v>
      </c>
      <c r="E19" s="19">
        <v>1261425144</v>
      </c>
      <c r="F19" s="20">
        <v>1261425144</v>
      </c>
      <c r="G19" s="20">
        <v>1656986</v>
      </c>
      <c r="H19" s="20">
        <v>1656986</v>
      </c>
      <c r="I19" s="20">
        <v>2800444</v>
      </c>
      <c r="J19" s="20">
        <v>2800444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2800444</v>
      </c>
      <c r="X19" s="20">
        <v>315356286</v>
      </c>
      <c r="Y19" s="20">
        <v>-312555842</v>
      </c>
      <c r="Z19" s="21">
        <v>-99.11</v>
      </c>
      <c r="AA19" s="22">
        <v>1261425144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1651951</v>
      </c>
      <c r="D21" s="18">
        <v>1651951</v>
      </c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266867</v>
      </c>
      <c r="D22" s="18">
        <v>266867</v>
      </c>
      <c r="E22" s="19">
        <v>713125</v>
      </c>
      <c r="F22" s="20">
        <v>713125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178281</v>
      </c>
      <c r="Y22" s="20">
        <v>-178281</v>
      </c>
      <c r="Z22" s="21">
        <v>-100</v>
      </c>
      <c r="AA22" s="22">
        <v>713125</v>
      </c>
    </row>
    <row r="23" spans="1:27" ht="13.5">
      <c r="A23" s="23" t="s">
        <v>49</v>
      </c>
      <c r="B23" s="17"/>
      <c r="C23" s="18">
        <v>7618344</v>
      </c>
      <c r="D23" s="18">
        <v>7618344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1242806815</v>
      </c>
      <c r="D24" s="29">
        <f>SUM(D15:D23)</f>
        <v>1242806815</v>
      </c>
      <c r="E24" s="36">
        <f t="shared" si="1"/>
        <v>1505796412</v>
      </c>
      <c r="F24" s="37">
        <f t="shared" si="1"/>
        <v>1505796412</v>
      </c>
      <c r="G24" s="37">
        <f t="shared" si="1"/>
        <v>1656986</v>
      </c>
      <c r="H24" s="37">
        <f t="shared" si="1"/>
        <v>1656986</v>
      </c>
      <c r="I24" s="37">
        <f t="shared" si="1"/>
        <v>2800444</v>
      </c>
      <c r="J24" s="37">
        <f t="shared" si="1"/>
        <v>2800444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2800444</v>
      </c>
      <c r="X24" s="37">
        <f t="shared" si="1"/>
        <v>376449103</v>
      </c>
      <c r="Y24" s="37">
        <f t="shared" si="1"/>
        <v>-373648659</v>
      </c>
      <c r="Z24" s="38">
        <f>+IF(X24&lt;&gt;0,+(Y24/X24)*100,0)</f>
        <v>-99.25608960741766</v>
      </c>
      <c r="AA24" s="39">
        <f>SUM(AA15:AA23)</f>
        <v>1505796412</v>
      </c>
    </row>
    <row r="25" spans="1:27" ht="13.5">
      <c r="A25" s="27" t="s">
        <v>51</v>
      </c>
      <c r="B25" s="28"/>
      <c r="C25" s="29">
        <f aca="true" t="shared" si="2" ref="C25:Y25">+C12+C24</f>
        <v>1594373275</v>
      </c>
      <c r="D25" s="29">
        <f>+D12+D24</f>
        <v>1594373275</v>
      </c>
      <c r="E25" s="30">
        <f t="shared" si="2"/>
        <v>1832684072</v>
      </c>
      <c r="F25" s="31">
        <f t="shared" si="2"/>
        <v>1832684072</v>
      </c>
      <c r="G25" s="31">
        <f t="shared" si="2"/>
        <v>54298151</v>
      </c>
      <c r="H25" s="31">
        <f t="shared" si="2"/>
        <v>54298151</v>
      </c>
      <c r="I25" s="31">
        <f t="shared" si="2"/>
        <v>47592211</v>
      </c>
      <c r="J25" s="31">
        <f t="shared" si="2"/>
        <v>47592211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47592211</v>
      </c>
      <c r="X25" s="31">
        <f t="shared" si="2"/>
        <v>458171018</v>
      </c>
      <c r="Y25" s="31">
        <f t="shared" si="2"/>
        <v>-410578807</v>
      </c>
      <c r="Z25" s="32">
        <f>+IF(X25&lt;&gt;0,+(Y25/X25)*100,0)</f>
        <v>-89.61256624049494</v>
      </c>
      <c r="AA25" s="33">
        <f>+AA12+AA24</f>
        <v>1832684072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6778476</v>
      </c>
      <c r="D30" s="18">
        <v>6778476</v>
      </c>
      <c r="E30" s="19">
        <v>7728121</v>
      </c>
      <c r="F30" s="20">
        <v>7728121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1932030</v>
      </c>
      <c r="Y30" s="20">
        <v>-1932030</v>
      </c>
      <c r="Z30" s="21">
        <v>-100</v>
      </c>
      <c r="AA30" s="22">
        <v>7728121</v>
      </c>
    </row>
    <row r="31" spans="1:27" ht="13.5">
      <c r="A31" s="23" t="s">
        <v>56</v>
      </c>
      <c r="B31" s="17"/>
      <c r="C31" s="18">
        <v>21802186</v>
      </c>
      <c r="D31" s="18">
        <v>21802186</v>
      </c>
      <c r="E31" s="19">
        <v>21919631</v>
      </c>
      <c r="F31" s="20">
        <v>21919631</v>
      </c>
      <c r="G31" s="20">
        <v>77031</v>
      </c>
      <c r="H31" s="20">
        <v>77031</v>
      </c>
      <c r="I31" s="20">
        <v>83791</v>
      </c>
      <c r="J31" s="20">
        <v>83791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83791</v>
      </c>
      <c r="X31" s="20">
        <v>5479908</v>
      </c>
      <c r="Y31" s="20">
        <v>-5396117</v>
      </c>
      <c r="Z31" s="21">
        <v>-98.47</v>
      </c>
      <c r="AA31" s="22">
        <v>21919631</v>
      </c>
    </row>
    <row r="32" spans="1:27" ht="13.5">
      <c r="A32" s="23" t="s">
        <v>57</v>
      </c>
      <c r="B32" s="17"/>
      <c r="C32" s="18">
        <v>151352139</v>
      </c>
      <c r="D32" s="18">
        <v>151352139</v>
      </c>
      <c r="E32" s="19">
        <v>100232751</v>
      </c>
      <c r="F32" s="20">
        <v>100232751</v>
      </c>
      <c r="G32" s="20">
        <v>7416529</v>
      </c>
      <c r="H32" s="20">
        <v>7416529</v>
      </c>
      <c r="I32" s="20">
        <v>26860925</v>
      </c>
      <c r="J32" s="20">
        <v>26860925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26860925</v>
      </c>
      <c r="X32" s="20">
        <v>25058188</v>
      </c>
      <c r="Y32" s="20">
        <v>1802737</v>
      </c>
      <c r="Z32" s="21">
        <v>7.19</v>
      </c>
      <c r="AA32" s="22">
        <v>100232751</v>
      </c>
    </row>
    <row r="33" spans="1:27" ht="13.5">
      <c r="A33" s="23" t="s">
        <v>58</v>
      </c>
      <c r="B33" s="17"/>
      <c r="C33" s="18">
        <v>38718277</v>
      </c>
      <c r="D33" s="18">
        <v>38718277</v>
      </c>
      <c r="E33" s="19">
        <v>36690392</v>
      </c>
      <c r="F33" s="20">
        <v>36690392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9172598</v>
      </c>
      <c r="Y33" s="20">
        <v>-9172598</v>
      </c>
      <c r="Z33" s="21">
        <v>-100</v>
      </c>
      <c r="AA33" s="22">
        <v>36690392</v>
      </c>
    </row>
    <row r="34" spans="1:27" ht="13.5">
      <c r="A34" s="27" t="s">
        <v>59</v>
      </c>
      <c r="B34" s="28"/>
      <c r="C34" s="29">
        <f aca="true" t="shared" si="3" ref="C34:Y34">SUM(C29:C33)</f>
        <v>218651078</v>
      </c>
      <c r="D34" s="29">
        <f>SUM(D29:D33)</f>
        <v>218651078</v>
      </c>
      <c r="E34" s="30">
        <f t="shared" si="3"/>
        <v>166570895</v>
      </c>
      <c r="F34" s="31">
        <f t="shared" si="3"/>
        <v>166570895</v>
      </c>
      <c r="G34" s="31">
        <f t="shared" si="3"/>
        <v>7493560</v>
      </c>
      <c r="H34" s="31">
        <f t="shared" si="3"/>
        <v>7493560</v>
      </c>
      <c r="I34" s="31">
        <f t="shared" si="3"/>
        <v>26944716</v>
      </c>
      <c r="J34" s="31">
        <f t="shared" si="3"/>
        <v>26944716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26944716</v>
      </c>
      <c r="X34" s="31">
        <f t="shared" si="3"/>
        <v>41642724</v>
      </c>
      <c r="Y34" s="31">
        <f t="shared" si="3"/>
        <v>-14698008</v>
      </c>
      <c r="Z34" s="32">
        <f>+IF(X34&lt;&gt;0,+(Y34/X34)*100,0)</f>
        <v>-35.29550084187576</v>
      </c>
      <c r="AA34" s="33">
        <f>SUM(AA29:AA33)</f>
        <v>166570895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28440874</v>
      </c>
      <c r="D37" s="18">
        <v>28440874</v>
      </c>
      <c r="E37" s="19">
        <v>20486000</v>
      </c>
      <c r="F37" s="20">
        <v>20486000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5121500</v>
      </c>
      <c r="Y37" s="20">
        <v>-5121500</v>
      </c>
      <c r="Z37" s="21">
        <v>-100</v>
      </c>
      <c r="AA37" s="22">
        <v>20486000</v>
      </c>
    </row>
    <row r="38" spans="1:27" ht="13.5">
      <c r="A38" s="23" t="s">
        <v>58</v>
      </c>
      <c r="B38" s="17"/>
      <c r="C38" s="18">
        <v>96238000</v>
      </c>
      <c r="D38" s="18">
        <v>96238000</v>
      </c>
      <c r="E38" s="19">
        <v>96229427</v>
      </c>
      <c r="F38" s="20">
        <v>96229427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24057357</v>
      </c>
      <c r="Y38" s="20">
        <v>-24057357</v>
      </c>
      <c r="Z38" s="21">
        <v>-100</v>
      </c>
      <c r="AA38" s="22">
        <v>96229427</v>
      </c>
    </row>
    <row r="39" spans="1:27" ht="13.5">
      <c r="A39" s="27" t="s">
        <v>61</v>
      </c>
      <c r="B39" s="35"/>
      <c r="C39" s="29">
        <f aca="true" t="shared" si="4" ref="C39:Y39">SUM(C37:C38)</f>
        <v>124678874</v>
      </c>
      <c r="D39" s="29">
        <f>SUM(D37:D38)</f>
        <v>124678874</v>
      </c>
      <c r="E39" s="36">
        <f t="shared" si="4"/>
        <v>116715427</v>
      </c>
      <c r="F39" s="37">
        <f t="shared" si="4"/>
        <v>116715427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29178857</v>
      </c>
      <c r="Y39" s="37">
        <f t="shared" si="4"/>
        <v>-29178857</v>
      </c>
      <c r="Z39" s="38">
        <f>+IF(X39&lt;&gt;0,+(Y39/X39)*100,0)</f>
        <v>-100</v>
      </c>
      <c r="AA39" s="39">
        <f>SUM(AA37:AA38)</f>
        <v>116715427</v>
      </c>
    </row>
    <row r="40" spans="1:27" ht="13.5">
      <c r="A40" s="27" t="s">
        <v>62</v>
      </c>
      <c r="B40" s="28"/>
      <c r="C40" s="29">
        <f aca="true" t="shared" si="5" ref="C40:Y40">+C34+C39</f>
        <v>343329952</v>
      </c>
      <c r="D40" s="29">
        <f>+D34+D39</f>
        <v>343329952</v>
      </c>
      <c r="E40" s="30">
        <f t="shared" si="5"/>
        <v>283286322</v>
      </c>
      <c r="F40" s="31">
        <f t="shared" si="5"/>
        <v>283286322</v>
      </c>
      <c r="G40" s="31">
        <f t="shared" si="5"/>
        <v>7493560</v>
      </c>
      <c r="H40" s="31">
        <f t="shared" si="5"/>
        <v>7493560</v>
      </c>
      <c r="I40" s="31">
        <f t="shared" si="5"/>
        <v>26944716</v>
      </c>
      <c r="J40" s="31">
        <f t="shared" si="5"/>
        <v>26944716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26944716</v>
      </c>
      <c r="X40" s="31">
        <f t="shared" si="5"/>
        <v>70821581</v>
      </c>
      <c r="Y40" s="31">
        <f t="shared" si="5"/>
        <v>-43876865</v>
      </c>
      <c r="Z40" s="32">
        <f>+IF(X40&lt;&gt;0,+(Y40/X40)*100,0)</f>
        <v>-61.95408854258704</v>
      </c>
      <c r="AA40" s="33">
        <f>+AA34+AA39</f>
        <v>283286322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1251043323</v>
      </c>
      <c r="D42" s="43">
        <f>+D25-D40</f>
        <v>1251043323</v>
      </c>
      <c r="E42" s="44">
        <f t="shared" si="6"/>
        <v>1549397750</v>
      </c>
      <c r="F42" s="45">
        <f t="shared" si="6"/>
        <v>1549397750</v>
      </c>
      <c r="G42" s="45">
        <f t="shared" si="6"/>
        <v>46804591</v>
      </c>
      <c r="H42" s="45">
        <f t="shared" si="6"/>
        <v>46804591</v>
      </c>
      <c r="I42" s="45">
        <f t="shared" si="6"/>
        <v>20647495</v>
      </c>
      <c r="J42" s="45">
        <f t="shared" si="6"/>
        <v>20647495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20647495</v>
      </c>
      <c r="X42" s="45">
        <f t="shared" si="6"/>
        <v>387349437</v>
      </c>
      <c r="Y42" s="45">
        <f t="shared" si="6"/>
        <v>-366701942</v>
      </c>
      <c r="Z42" s="46">
        <f>+IF(X42&lt;&gt;0,+(Y42/X42)*100,0)</f>
        <v>-94.6695430462185</v>
      </c>
      <c r="AA42" s="47">
        <f>+AA25-AA40</f>
        <v>1549397750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856544844</v>
      </c>
      <c r="D45" s="18">
        <v>856544844</v>
      </c>
      <c r="E45" s="19">
        <v>870612412</v>
      </c>
      <c r="F45" s="20">
        <v>870612412</v>
      </c>
      <c r="G45" s="20">
        <v>46753232</v>
      </c>
      <c r="H45" s="20">
        <v>46753232</v>
      </c>
      <c r="I45" s="20">
        <v>20594001</v>
      </c>
      <c r="J45" s="20">
        <v>20594001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20594001</v>
      </c>
      <c r="X45" s="20">
        <v>217653103</v>
      </c>
      <c r="Y45" s="20">
        <v>-197059102</v>
      </c>
      <c r="Z45" s="48">
        <v>-90.54</v>
      </c>
      <c r="AA45" s="22">
        <v>870612412</v>
      </c>
    </row>
    <row r="46" spans="1:27" ht="13.5">
      <c r="A46" s="23" t="s">
        <v>67</v>
      </c>
      <c r="B46" s="17"/>
      <c r="C46" s="18">
        <v>394498479</v>
      </c>
      <c r="D46" s="18">
        <v>394498479</v>
      </c>
      <c r="E46" s="19">
        <v>678785338</v>
      </c>
      <c r="F46" s="20">
        <v>678785338</v>
      </c>
      <c r="G46" s="20">
        <v>51359</v>
      </c>
      <c r="H46" s="20">
        <v>51359</v>
      </c>
      <c r="I46" s="20">
        <v>53494</v>
      </c>
      <c r="J46" s="20">
        <v>53494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53494</v>
      </c>
      <c r="X46" s="20">
        <v>169696335</v>
      </c>
      <c r="Y46" s="20">
        <v>-169642841</v>
      </c>
      <c r="Z46" s="48">
        <v>-99.97</v>
      </c>
      <c r="AA46" s="22">
        <v>678785338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1251043323</v>
      </c>
      <c r="D48" s="51">
        <f>SUM(D45:D47)</f>
        <v>1251043323</v>
      </c>
      <c r="E48" s="52">
        <f t="shared" si="7"/>
        <v>1549397750</v>
      </c>
      <c r="F48" s="53">
        <f t="shared" si="7"/>
        <v>1549397750</v>
      </c>
      <c r="G48" s="53">
        <f t="shared" si="7"/>
        <v>46804591</v>
      </c>
      <c r="H48" s="53">
        <f t="shared" si="7"/>
        <v>46804591</v>
      </c>
      <c r="I48" s="53">
        <f t="shared" si="7"/>
        <v>20647495</v>
      </c>
      <c r="J48" s="53">
        <f t="shared" si="7"/>
        <v>20647495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20647495</v>
      </c>
      <c r="X48" s="53">
        <f t="shared" si="7"/>
        <v>387349438</v>
      </c>
      <c r="Y48" s="53">
        <f t="shared" si="7"/>
        <v>-366701943</v>
      </c>
      <c r="Z48" s="54">
        <f>+IF(X48&lt;&gt;0,+(Y48/X48)*100,0)</f>
        <v>-94.66954305997987</v>
      </c>
      <c r="AA48" s="55">
        <f>SUM(AA45:AA47)</f>
        <v>1549397750</v>
      </c>
    </row>
    <row r="49" spans="1:27" ht="13.5">
      <c r="A49" s="56" t="s">
        <v>124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125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126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127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258763006</v>
      </c>
      <c r="D6" s="18">
        <v>258763006</v>
      </c>
      <c r="E6" s="19">
        <v>146918421</v>
      </c>
      <c r="F6" s="20">
        <v>146918421</v>
      </c>
      <c r="G6" s="20">
        <v>41630809</v>
      </c>
      <c r="H6" s="20">
        <v>40506118</v>
      </c>
      <c r="I6" s="20">
        <v>35840288</v>
      </c>
      <c r="J6" s="20">
        <v>35840288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35840288</v>
      </c>
      <c r="X6" s="20">
        <v>36729605</v>
      </c>
      <c r="Y6" s="20">
        <v>-889317</v>
      </c>
      <c r="Z6" s="21">
        <v>-2.42</v>
      </c>
      <c r="AA6" s="22">
        <v>146918421</v>
      </c>
    </row>
    <row r="7" spans="1:27" ht="13.5">
      <c r="A7" s="23" t="s">
        <v>34</v>
      </c>
      <c r="B7" s="17"/>
      <c r="C7" s="18">
        <v>46289</v>
      </c>
      <c r="D7" s="18">
        <v>46289</v>
      </c>
      <c r="E7" s="19">
        <v>233183534</v>
      </c>
      <c r="F7" s="20">
        <v>233183534</v>
      </c>
      <c r="G7" s="20">
        <v>33543365</v>
      </c>
      <c r="H7" s="20">
        <v>367633085</v>
      </c>
      <c r="I7" s="20">
        <v>33264822</v>
      </c>
      <c r="J7" s="20">
        <v>33264822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33264822</v>
      </c>
      <c r="X7" s="20">
        <v>58295884</v>
      </c>
      <c r="Y7" s="20">
        <v>-25031062</v>
      </c>
      <c r="Z7" s="21">
        <v>-42.94</v>
      </c>
      <c r="AA7" s="22">
        <v>233183534</v>
      </c>
    </row>
    <row r="8" spans="1:27" ht="13.5">
      <c r="A8" s="23" t="s">
        <v>35</v>
      </c>
      <c r="B8" s="17"/>
      <c r="C8" s="18">
        <v>95600737</v>
      </c>
      <c r="D8" s="18">
        <v>95600737</v>
      </c>
      <c r="E8" s="19">
        <v>127573236</v>
      </c>
      <c r="F8" s="20">
        <v>127573236</v>
      </c>
      <c r="G8" s="20">
        <v>614151460</v>
      </c>
      <c r="H8" s="20">
        <v>106198982</v>
      </c>
      <c r="I8" s="20">
        <v>434576343</v>
      </c>
      <c r="J8" s="20">
        <v>434576343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434576343</v>
      </c>
      <c r="X8" s="20">
        <v>31893309</v>
      </c>
      <c r="Y8" s="20">
        <v>402683034</v>
      </c>
      <c r="Z8" s="21">
        <v>1262.59</v>
      </c>
      <c r="AA8" s="22">
        <v>127573236</v>
      </c>
    </row>
    <row r="9" spans="1:27" ht="13.5">
      <c r="A9" s="23" t="s">
        <v>36</v>
      </c>
      <c r="B9" s="17"/>
      <c r="C9" s="18">
        <v>63581509</v>
      </c>
      <c r="D9" s="18">
        <v>63581509</v>
      </c>
      <c r="E9" s="19">
        <v>56215187</v>
      </c>
      <c r="F9" s="20">
        <v>56215187</v>
      </c>
      <c r="G9" s="20">
        <v>27166737</v>
      </c>
      <c r="H9" s="20">
        <v>25744669</v>
      </c>
      <c r="I9" s="20">
        <v>27031152</v>
      </c>
      <c r="J9" s="20">
        <v>27031152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27031152</v>
      </c>
      <c r="X9" s="20">
        <v>14053797</v>
      </c>
      <c r="Y9" s="20">
        <v>12977355</v>
      </c>
      <c r="Z9" s="21">
        <v>92.34</v>
      </c>
      <c r="AA9" s="22">
        <v>56215187</v>
      </c>
    </row>
    <row r="10" spans="1:27" ht="13.5">
      <c r="A10" s="23" t="s">
        <v>37</v>
      </c>
      <c r="B10" s="17"/>
      <c r="C10" s="18">
        <v>11594</v>
      </c>
      <c r="D10" s="18">
        <v>11594</v>
      </c>
      <c r="E10" s="19">
        <v>36299</v>
      </c>
      <c r="F10" s="20">
        <v>36299</v>
      </c>
      <c r="G10" s="24">
        <v>11594</v>
      </c>
      <c r="H10" s="24">
        <v>11594</v>
      </c>
      <c r="I10" s="24">
        <v>11594</v>
      </c>
      <c r="J10" s="20">
        <v>11594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11594</v>
      </c>
      <c r="X10" s="20">
        <v>9075</v>
      </c>
      <c r="Y10" s="24">
        <v>2519</v>
      </c>
      <c r="Z10" s="25">
        <v>27.76</v>
      </c>
      <c r="AA10" s="26">
        <v>36299</v>
      </c>
    </row>
    <row r="11" spans="1:27" ht="13.5">
      <c r="A11" s="23" t="s">
        <v>38</v>
      </c>
      <c r="B11" s="17"/>
      <c r="C11" s="18">
        <v>11524055</v>
      </c>
      <c r="D11" s="18">
        <v>11524055</v>
      </c>
      <c r="E11" s="19">
        <v>21780651</v>
      </c>
      <c r="F11" s="20">
        <v>21780651</v>
      </c>
      <c r="G11" s="20">
        <v>16987198</v>
      </c>
      <c r="H11" s="20">
        <v>6397990</v>
      </c>
      <c r="I11" s="20">
        <v>5611905</v>
      </c>
      <c r="J11" s="20">
        <v>5611905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5611905</v>
      </c>
      <c r="X11" s="20">
        <v>5445163</v>
      </c>
      <c r="Y11" s="20">
        <v>166742</v>
      </c>
      <c r="Z11" s="21">
        <v>3.06</v>
      </c>
      <c r="AA11" s="22">
        <v>21780651</v>
      </c>
    </row>
    <row r="12" spans="1:27" ht="13.5">
      <c r="A12" s="27" t="s">
        <v>39</v>
      </c>
      <c r="B12" s="28"/>
      <c r="C12" s="29">
        <f aca="true" t="shared" si="0" ref="C12:Y12">SUM(C6:C11)</f>
        <v>429527190</v>
      </c>
      <c r="D12" s="29">
        <f>SUM(D6:D11)</f>
        <v>429527190</v>
      </c>
      <c r="E12" s="30">
        <f t="shared" si="0"/>
        <v>585707328</v>
      </c>
      <c r="F12" s="31">
        <f t="shared" si="0"/>
        <v>585707328</v>
      </c>
      <c r="G12" s="31">
        <f t="shared" si="0"/>
        <v>733491163</v>
      </c>
      <c r="H12" s="31">
        <f t="shared" si="0"/>
        <v>546492438</v>
      </c>
      <c r="I12" s="31">
        <f t="shared" si="0"/>
        <v>536336104</v>
      </c>
      <c r="J12" s="31">
        <f t="shared" si="0"/>
        <v>536336104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536336104</v>
      </c>
      <c r="X12" s="31">
        <f t="shared" si="0"/>
        <v>146426833</v>
      </c>
      <c r="Y12" s="31">
        <f t="shared" si="0"/>
        <v>389909271</v>
      </c>
      <c r="Z12" s="32">
        <f>+IF(X12&lt;&gt;0,+(Y12/X12)*100,0)</f>
        <v>266.2826635060802</v>
      </c>
      <c r="AA12" s="33">
        <f>SUM(AA6:AA11)</f>
        <v>585707328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101365</v>
      </c>
      <c r="D15" s="18">
        <v>101365</v>
      </c>
      <c r="E15" s="19">
        <v>189451</v>
      </c>
      <c r="F15" s="20">
        <v>189451</v>
      </c>
      <c r="G15" s="20">
        <v>276300</v>
      </c>
      <c r="H15" s="20">
        <v>108139</v>
      </c>
      <c r="I15" s="20">
        <v>101759</v>
      </c>
      <c r="J15" s="20">
        <v>101759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101759</v>
      </c>
      <c r="X15" s="20">
        <v>47363</v>
      </c>
      <c r="Y15" s="20">
        <v>54396</v>
      </c>
      <c r="Z15" s="21">
        <v>114.85</v>
      </c>
      <c r="AA15" s="22">
        <v>189451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29500000</v>
      </c>
      <c r="D17" s="18">
        <v>29500000</v>
      </c>
      <c r="E17" s="19">
        <v>32417084</v>
      </c>
      <c r="F17" s="20">
        <v>32417084</v>
      </c>
      <c r="G17" s="20">
        <v>29403251</v>
      </c>
      <c r="H17" s="20">
        <v>29500000</v>
      </c>
      <c r="I17" s="20">
        <v>29500000</v>
      </c>
      <c r="J17" s="20">
        <v>29500000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29500000</v>
      </c>
      <c r="X17" s="20">
        <v>8104271</v>
      </c>
      <c r="Y17" s="20">
        <v>21395729</v>
      </c>
      <c r="Z17" s="21">
        <v>264.01</v>
      </c>
      <c r="AA17" s="22">
        <v>32417084</v>
      </c>
    </row>
    <row r="18" spans="1:27" ht="13.5">
      <c r="A18" s="23" t="s">
        <v>44</v>
      </c>
      <c r="B18" s="17"/>
      <c r="C18" s="18">
        <v>200</v>
      </c>
      <c r="D18" s="18">
        <v>200</v>
      </c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3965745161</v>
      </c>
      <c r="D19" s="18">
        <v>3965745161</v>
      </c>
      <c r="E19" s="19">
        <v>4015299981</v>
      </c>
      <c r="F19" s="20">
        <v>4015299981</v>
      </c>
      <c r="G19" s="20">
        <v>3678704563</v>
      </c>
      <c r="H19" s="20">
        <v>3935924350</v>
      </c>
      <c r="I19" s="20">
        <v>3921298864</v>
      </c>
      <c r="J19" s="20">
        <v>3921298864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3921298864</v>
      </c>
      <c r="X19" s="20">
        <v>1003824995</v>
      </c>
      <c r="Y19" s="20">
        <v>2917473869</v>
      </c>
      <c r="Z19" s="21">
        <v>290.64</v>
      </c>
      <c r="AA19" s="22">
        <v>4015299981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11460699</v>
      </c>
      <c r="D22" s="18">
        <v>11460699</v>
      </c>
      <c r="E22" s="19">
        <v>7114362</v>
      </c>
      <c r="F22" s="20">
        <v>7114362</v>
      </c>
      <c r="G22" s="20">
        <v>3944099</v>
      </c>
      <c r="H22" s="20">
        <v>10076834</v>
      </c>
      <c r="I22" s="20">
        <v>9147497</v>
      </c>
      <c r="J22" s="20">
        <v>9147497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9147497</v>
      </c>
      <c r="X22" s="20">
        <v>1778591</v>
      </c>
      <c r="Y22" s="20">
        <v>7368906</v>
      </c>
      <c r="Z22" s="21">
        <v>414.31</v>
      </c>
      <c r="AA22" s="22">
        <v>7114362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4006807425</v>
      </c>
      <c r="D24" s="29">
        <f>SUM(D15:D23)</f>
        <v>4006807425</v>
      </c>
      <c r="E24" s="36">
        <f t="shared" si="1"/>
        <v>4055020878</v>
      </c>
      <c r="F24" s="37">
        <f t="shared" si="1"/>
        <v>4055020878</v>
      </c>
      <c r="G24" s="37">
        <f t="shared" si="1"/>
        <v>3712328213</v>
      </c>
      <c r="H24" s="37">
        <f t="shared" si="1"/>
        <v>3975609323</v>
      </c>
      <c r="I24" s="37">
        <f t="shared" si="1"/>
        <v>3960048120</v>
      </c>
      <c r="J24" s="37">
        <f t="shared" si="1"/>
        <v>3960048120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3960048120</v>
      </c>
      <c r="X24" s="37">
        <f t="shared" si="1"/>
        <v>1013755220</v>
      </c>
      <c r="Y24" s="37">
        <f t="shared" si="1"/>
        <v>2946292900</v>
      </c>
      <c r="Z24" s="38">
        <f>+IF(X24&lt;&gt;0,+(Y24/X24)*100,0)</f>
        <v>290.6315885604022</v>
      </c>
      <c r="AA24" s="39">
        <f>SUM(AA15:AA23)</f>
        <v>4055020878</v>
      </c>
    </row>
    <row r="25" spans="1:27" ht="13.5">
      <c r="A25" s="27" t="s">
        <v>51</v>
      </c>
      <c r="B25" s="28"/>
      <c r="C25" s="29">
        <f aca="true" t="shared" si="2" ref="C25:Y25">+C12+C24</f>
        <v>4436334615</v>
      </c>
      <c r="D25" s="29">
        <f>+D12+D24</f>
        <v>4436334615</v>
      </c>
      <c r="E25" s="30">
        <f t="shared" si="2"/>
        <v>4640728206</v>
      </c>
      <c r="F25" s="31">
        <f t="shared" si="2"/>
        <v>4640728206</v>
      </c>
      <c r="G25" s="31">
        <f t="shared" si="2"/>
        <v>4445819376</v>
      </c>
      <c r="H25" s="31">
        <f t="shared" si="2"/>
        <v>4522101761</v>
      </c>
      <c r="I25" s="31">
        <f t="shared" si="2"/>
        <v>4496384224</v>
      </c>
      <c r="J25" s="31">
        <f t="shared" si="2"/>
        <v>4496384224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4496384224</v>
      </c>
      <c r="X25" s="31">
        <f t="shared" si="2"/>
        <v>1160182053</v>
      </c>
      <c r="Y25" s="31">
        <f t="shared" si="2"/>
        <v>3336202171</v>
      </c>
      <c r="Z25" s="32">
        <f>+IF(X25&lt;&gt;0,+(Y25/X25)*100,0)</f>
        <v>287.5585053546764</v>
      </c>
      <c r="AA25" s="33">
        <f>+AA12+AA24</f>
        <v>4640728206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2306145</v>
      </c>
      <c r="D29" s="18">
        <v>2306145</v>
      </c>
      <c r="E29" s="19"/>
      <c r="F29" s="20"/>
      <c r="G29" s="20">
        <v>8082476</v>
      </c>
      <c r="H29" s="20">
        <v>17848777</v>
      </c>
      <c r="I29" s="20">
        <v>2570499</v>
      </c>
      <c r="J29" s="20">
        <v>2570499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>
        <v>2570499</v>
      </c>
      <c r="X29" s="20"/>
      <c r="Y29" s="20">
        <v>2570499</v>
      </c>
      <c r="Z29" s="21"/>
      <c r="AA29" s="22"/>
    </row>
    <row r="30" spans="1:27" ht="13.5">
      <c r="A30" s="23" t="s">
        <v>55</v>
      </c>
      <c r="B30" s="17"/>
      <c r="C30" s="18">
        <v>19783282</v>
      </c>
      <c r="D30" s="18">
        <v>19783282</v>
      </c>
      <c r="E30" s="19">
        <v>18277294</v>
      </c>
      <c r="F30" s="20">
        <v>18277294</v>
      </c>
      <c r="G30" s="20">
        <v>18321185</v>
      </c>
      <c r="H30" s="20">
        <v>19727697</v>
      </c>
      <c r="I30" s="20">
        <v>19727697</v>
      </c>
      <c r="J30" s="20">
        <v>19727697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19727697</v>
      </c>
      <c r="X30" s="20">
        <v>4569324</v>
      </c>
      <c r="Y30" s="20">
        <v>15158373</v>
      </c>
      <c r="Z30" s="21">
        <v>331.74</v>
      </c>
      <c r="AA30" s="22">
        <v>18277294</v>
      </c>
    </row>
    <row r="31" spans="1:27" ht="13.5">
      <c r="A31" s="23" t="s">
        <v>56</v>
      </c>
      <c r="B31" s="17"/>
      <c r="C31" s="18">
        <v>20606607</v>
      </c>
      <c r="D31" s="18">
        <v>20606607</v>
      </c>
      <c r="E31" s="19">
        <v>21456419</v>
      </c>
      <c r="F31" s="20">
        <v>21456419</v>
      </c>
      <c r="G31" s="20">
        <v>20640774</v>
      </c>
      <c r="H31" s="20">
        <v>20672306</v>
      </c>
      <c r="I31" s="20">
        <v>20676039</v>
      </c>
      <c r="J31" s="20">
        <v>20676039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20676039</v>
      </c>
      <c r="X31" s="20">
        <v>5364105</v>
      </c>
      <c r="Y31" s="20">
        <v>15311934</v>
      </c>
      <c r="Z31" s="21">
        <v>285.45</v>
      </c>
      <c r="AA31" s="22">
        <v>21456419</v>
      </c>
    </row>
    <row r="32" spans="1:27" ht="13.5">
      <c r="A32" s="23" t="s">
        <v>57</v>
      </c>
      <c r="B32" s="17"/>
      <c r="C32" s="18">
        <v>185127123</v>
      </c>
      <c r="D32" s="18">
        <v>185127123</v>
      </c>
      <c r="E32" s="19">
        <v>174395492</v>
      </c>
      <c r="F32" s="20">
        <v>174395492</v>
      </c>
      <c r="G32" s="20">
        <v>235356585</v>
      </c>
      <c r="H32" s="20">
        <v>277684852</v>
      </c>
      <c r="I32" s="20">
        <v>272300102</v>
      </c>
      <c r="J32" s="20">
        <v>272300102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272300102</v>
      </c>
      <c r="X32" s="20">
        <v>43598873</v>
      </c>
      <c r="Y32" s="20">
        <v>228701229</v>
      </c>
      <c r="Z32" s="21">
        <v>524.56</v>
      </c>
      <c r="AA32" s="22">
        <v>174395492</v>
      </c>
    </row>
    <row r="33" spans="1:27" ht="13.5">
      <c r="A33" s="23" t="s">
        <v>58</v>
      </c>
      <c r="B33" s="17"/>
      <c r="C33" s="18">
        <v>25304460</v>
      </c>
      <c r="D33" s="18">
        <v>25304460</v>
      </c>
      <c r="E33" s="19">
        <v>22346324</v>
      </c>
      <c r="F33" s="20">
        <v>22346324</v>
      </c>
      <c r="G33" s="20">
        <v>1815991</v>
      </c>
      <c r="H33" s="20">
        <v>3408229</v>
      </c>
      <c r="I33" s="20">
        <v>3408229</v>
      </c>
      <c r="J33" s="20">
        <v>3408229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3408229</v>
      </c>
      <c r="X33" s="20">
        <v>5586581</v>
      </c>
      <c r="Y33" s="20">
        <v>-2178352</v>
      </c>
      <c r="Z33" s="21">
        <v>-38.99</v>
      </c>
      <c r="AA33" s="22">
        <v>22346324</v>
      </c>
    </row>
    <row r="34" spans="1:27" ht="13.5">
      <c r="A34" s="27" t="s">
        <v>59</v>
      </c>
      <c r="B34" s="28"/>
      <c r="C34" s="29">
        <f aca="true" t="shared" si="3" ref="C34:Y34">SUM(C29:C33)</f>
        <v>253127617</v>
      </c>
      <c r="D34" s="29">
        <f>SUM(D29:D33)</f>
        <v>253127617</v>
      </c>
      <c r="E34" s="30">
        <f t="shared" si="3"/>
        <v>236475529</v>
      </c>
      <c r="F34" s="31">
        <f t="shared" si="3"/>
        <v>236475529</v>
      </c>
      <c r="G34" s="31">
        <f t="shared" si="3"/>
        <v>284217011</v>
      </c>
      <c r="H34" s="31">
        <f t="shared" si="3"/>
        <v>339341861</v>
      </c>
      <c r="I34" s="31">
        <f t="shared" si="3"/>
        <v>318682566</v>
      </c>
      <c r="J34" s="31">
        <f t="shared" si="3"/>
        <v>318682566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318682566</v>
      </c>
      <c r="X34" s="31">
        <f t="shared" si="3"/>
        <v>59118883</v>
      </c>
      <c r="Y34" s="31">
        <f t="shared" si="3"/>
        <v>259563683</v>
      </c>
      <c r="Z34" s="32">
        <f>+IF(X34&lt;&gt;0,+(Y34/X34)*100,0)</f>
        <v>439.05376730477127</v>
      </c>
      <c r="AA34" s="33">
        <f>SUM(AA29:AA33)</f>
        <v>236475529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125825541</v>
      </c>
      <c r="D37" s="18">
        <v>125825541</v>
      </c>
      <c r="E37" s="19">
        <v>109523687</v>
      </c>
      <c r="F37" s="20">
        <v>109523687</v>
      </c>
      <c r="G37" s="20">
        <v>127232051</v>
      </c>
      <c r="H37" s="20">
        <v>125378440</v>
      </c>
      <c r="I37" s="20">
        <v>120320198</v>
      </c>
      <c r="J37" s="20">
        <v>120320198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120320198</v>
      </c>
      <c r="X37" s="20">
        <v>27380922</v>
      </c>
      <c r="Y37" s="20">
        <v>92939276</v>
      </c>
      <c r="Z37" s="21">
        <v>339.43</v>
      </c>
      <c r="AA37" s="22">
        <v>109523687</v>
      </c>
    </row>
    <row r="38" spans="1:27" ht="13.5">
      <c r="A38" s="23" t="s">
        <v>58</v>
      </c>
      <c r="B38" s="17"/>
      <c r="C38" s="18">
        <v>29581887</v>
      </c>
      <c r="D38" s="18">
        <v>29581887</v>
      </c>
      <c r="E38" s="19">
        <v>31574771</v>
      </c>
      <c r="F38" s="20">
        <v>31574771</v>
      </c>
      <c r="G38" s="20">
        <v>28484162</v>
      </c>
      <c r="H38" s="20">
        <v>29581886</v>
      </c>
      <c r="I38" s="20">
        <v>29581886</v>
      </c>
      <c r="J38" s="20">
        <v>29581886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29581886</v>
      </c>
      <c r="X38" s="20">
        <v>7893693</v>
      </c>
      <c r="Y38" s="20">
        <v>21688193</v>
      </c>
      <c r="Z38" s="21">
        <v>274.75</v>
      </c>
      <c r="AA38" s="22">
        <v>31574771</v>
      </c>
    </row>
    <row r="39" spans="1:27" ht="13.5">
      <c r="A39" s="27" t="s">
        <v>61</v>
      </c>
      <c r="B39" s="35"/>
      <c r="C39" s="29">
        <f aca="true" t="shared" si="4" ref="C39:Y39">SUM(C37:C38)</f>
        <v>155407428</v>
      </c>
      <c r="D39" s="29">
        <f>SUM(D37:D38)</f>
        <v>155407428</v>
      </c>
      <c r="E39" s="36">
        <f t="shared" si="4"/>
        <v>141098458</v>
      </c>
      <c r="F39" s="37">
        <f t="shared" si="4"/>
        <v>141098458</v>
      </c>
      <c r="G39" s="37">
        <f t="shared" si="4"/>
        <v>155716213</v>
      </c>
      <c r="H39" s="37">
        <f t="shared" si="4"/>
        <v>154960326</v>
      </c>
      <c r="I39" s="37">
        <f t="shared" si="4"/>
        <v>149902084</v>
      </c>
      <c r="J39" s="37">
        <f t="shared" si="4"/>
        <v>149902084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149902084</v>
      </c>
      <c r="X39" s="37">
        <f t="shared" si="4"/>
        <v>35274615</v>
      </c>
      <c r="Y39" s="37">
        <f t="shared" si="4"/>
        <v>114627469</v>
      </c>
      <c r="Z39" s="38">
        <f>+IF(X39&lt;&gt;0,+(Y39/X39)*100,0)</f>
        <v>324.95739216430854</v>
      </c>
      <c r="AA39" s="39">
        <f>SUM(AA37:AA38)</f>
        <v>141098458</v>
      </c>
    </row>
    <row r="40" spans="1:27" ht="13.5">
      <c r="A40" s="27" t="s">
        <v>62</v>
      </c>
      <c r="B40" s="28"/>
      <c r="C40" s="29">
        <f aca="true" t="shared" si="5" ref="C40:Y40">+C34+C39</f>
        <v>408535045</v>
      </c>
      <c r="D40" s="29">
        <f>+D34+D39</f>
        <v>408535045</v>
      </c>
      <c r="E40" s="30">
        <f t="shared" si="5"/>
        <v>377573987</v>
      </c>
      <c r="F40" s="31">
        <f t="shared" si="5"/>
        <v>377573987</v>
      </c>
      <c r="G40" s="31">
        <f t="shared" si="5"/>
        <v>439933224</v>
      </c>
      <c r="H40" s="31">
        <f t="shared" si="5"/>
        <v>494302187</v>
      </c>
      <c r="I40" s="31">
        <f t="shared" si="5"/>
        <v>468584650</v>
      </c>
      <c r="J40" s="31">
        <f t="shared" si="5"/>
        <v>468584650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468584650</v>
      </c>
      <c r="X40" s="31">
        <f t="shared" si="5"/>
        <v>94393498</v>
      </c>
      <c r="Y40" s="31">
        <f t="shared" si="5"/>
        <v>374191152</v>
      </c>
      <c r="Z40" s="32">
        <f>+IF(X40&lt;&gt;0,+(Y40/X40)*100,0)</f>
        <v>396.4162362115238</v>
      </c>
      <c r="AA40" s="33">
        <f>+AA34+AA39</f>
        <v>377573987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4027799570</v>
      </c>
      <c r="D42" s="43">
        <f>+D25-D40</f>
        <v>4027799570</v>
      </c>
      <c r="E42" s="44">
        <f t="shared" si="6"/>
        <v>4263154219</v>
      </c>
      <c r="F42" s="45">
        <f t="shared" si="6"/>
        <v>4263154219</v>
      </c>
      <c r="G42" s="45">
        <f t="shared" si="6"/>
        <v>4005886152</v>
      </c>
      <c r="H42" s="45">
        <f t="shared" si="6"/>
        <v>4027799574</v>
      </c>
      <c r="I42" s="45">
        <f t="shared" si="6"/>
        <v>4027799574</v>
      </c>
      <c r="J42" s="45">
        <f t="shared" si="6"/>
        <v>4027799574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4027799574</v>
      </c>
      <c r="X42" s="45">
        <f t="shared" si="6"/>
        <v>1065788555</v>
      </c>
      <c r="Y42" s="45">
        <f t="shared" si="6"/>
        <v>2962011019</v>
      </c>
      <c r="Z42" s="46">
        <f>+IF(X42&lt;&gt;0,+(Y42/X42)*100,0)</f>
        <v>277.91732282206766</v>
      </c>
      <c r="AA42" s="47">
        <f>+AA25-AA40</f>
        <v>4263154219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4027799570</v>
      </c>
      <c r="D45" s="18">
        <v>4027799570</v>
      </c>
      <c r="E45" s="19">
        <v>4263154218</v>
      </c>
      <c r="F45" s="20">
        <v>4263154218</v>
      </c>
      <c r="G45" s="20">
        <v>4005886152</v>
      </c>
      <c r="H45" s="20">
        <v>4027799574</v>
      </c>
      <c r="I45" s="20">
        <v>4027799574</v>
      </c>
      <c r="J45" s="20">
        <v>4027799574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4027799574</v>
      </c>
      <c r="X45" s="20">
        <v>1065788555</v>
      </c>
      <c r="Y45" s="20">
        <v>2962011019</v>
      </c>
      <c r="Z45" s="48">
        <v>277.92</v>
      </c>
      <c r="AA45" s="22">
        <v>4263154218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4027799570</v>
      </c>
      <c r="D48" s="51">
        <f>SUM(D45:D47)</f>
        <v>4027799570</v>
      </c>
      <c r="E48" s="52">
        <f t="shared" si="7"/>
        <v>4263154218</v>
      </c>
      <c r="F48" s="53">
        <f t="shared" si="7"/>
        <v>4263154218</v>
      </c>
      <c r="G48" s="53">
        <f t="shared" si="7"/>
        <v>4005886152</v>
      </c>
      <c r="H48" s="53">
        <f t="shared" si="7"/>
        <v>4027799574</v>
      </c>
      <c r="I48" s="53">
        <f t="shared" si="7"/>
        <v>4027799574</v>
      </c>
      <c r="J48" s="53">
        <f t="shared" si="7"/>
        <v>4027799574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4027799574</v>
      </c>
      <c r="X48" s="53">
        <f t="shared" si="7"/>
        <v>1065788555</v>
      </c>
      <c r="Y48" s="53">
        <f t="shared" si="7"/>
        <v>2962011019</v>
      </c>
      <c r="Z48" s="54">
        <f>+IF(X48&lt;&gt;0,+(Y48/X48)*100,0)</f>
        <v>277.91732282206766</v>
      </c>
      <c r="AA48" s="55">
        <f>SUM(AA45:AA47)</f>
        <v>4263154218</v>
      </c>
    </row>
    <row r="49" spans="1:27" ht="13.5">
      <c r="A49" s="56" t="s">
        <v>124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125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126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127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750000</v>
      </c>
      <c r="F6" s="20">
        <v>750000</v>
      </c>
      <c r="G6" s="20">
        <v>585873</v>
      </c>
      <c r="H6" s="20">
        <v>3003243</v>
      </c>
      <c r="I6" s="20">
        <v>1117831</v>
      </c>
      <c r="J6" s="20">
        <v>1117831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1117831</v>
      </c>
      <c r="X6" s="20">
        <v>187500</v>
      </c>
      <c r="Y6" s="20">
        <v>930331</v>
      </c>
      <c r="Z6" s="21">
        <v>496.18</v>
      </c>
      <c r="AA6" s="22">
        <v>750000</v>
      </c>
    </row>
    <row r="7" spans="1:27" ht="13.5">
      <c r="A7" s="23" t="s">
        <v>34</v>
      </c>
      <c r="B7" s="17"/>
      <c r="C7" s="18"/>
      <c r="D7" s="18"/>
      <c r="E7" s="19">
        <v>3611000</v>
      </c>
      <c r="F7" s="20">
        <v>3611000</v>
      </c>
      <c r="G7" s="20">
        <v>7191706</v>
      </c>
      <c r="H7" s="20">
        <v>26465092</v>
      </c>
      <c r="I7" s="20">
        <v>21233209</v>
      </c>
      <c r="J7" s="20">
        <v>21233209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21233209</v>
      </c>
      <c r="X7" s="20">
        <v>902750</v>
      </c>
      <c r="Y7" s="20">
        <v>20330459</v>
      </c>
      <c r="Z7" s="21">
        <v>2252.06</v>
      </c>
      <c r="AA7" s="22">
        <v>3611000</v>
      </c>
    </row>
    <row r="8" spans="1:27" ht="13.5">
      <c r="A8" s="23" t="s">
        <v>35</v>
      </c>
      <c r="B8" s="17"/>
      <c r="C8" s="18"/>
      <c r="D8" s="18"/>
      <c r="E8" s="19">
        <v>35200000</v>
      </c>
      <c r="F8" s="20">
        <v>35200000</v>
      </c>
      <c r="G8" s="20">
        <v>81874528</v>
      </c>
      <c r="H8" s="20">
        <v>89189153</v>
      </c>
      <c r="I8" s="20">
        <v>87467381</v>
      </c>
      <c r="J8" s="20">
        <v>87467381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87467381</v>
      </c>
      <c r="X8" s="20">
        <v>8800000</v>
      </c>
      <c r="Y8" s="20">
        <v>78667381</v>
      </c>
      <c r="Z8" s="21">
        <v>893.95</v>
      </c>
      <c r="AA8" s="22">
        <v>35200000</v>
      </c>
    </row>
    <row r="9" spans="1:27" ht="13.5">
      <c r="A9" s="23" t="s">
        <v>36</v>
      </c>
      <c r="B9" s="17"/>
      <c r="C9" s="18"/>
      <c r="D9" s="18"/>
      <c r="E9" s="19">
        <v>1000000</v>
      </c>
      <c r="F9" s="20">
        <v>1000000</v>
      </c>
      <c r="G9" s="20">
        <v>3611869</v>
      </c>
      <c r="H9" s="20">
        <v>3611869</v>
      </c>
      <c r="I9" s="20">
        <v>3611869</v>
      </c>
      <c r="J9" s="20">
        <v>3611869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3611869</v>
      </c>
      <c r="X9" s="20">
        <v>250000</v>
      </c>
      <c r="Y9" s="20">
        <v>3361869</v>
      </c>
      <c r="Z9" s="21">
        <v>1344.75</v>
      </c>
      <c r="AA9" s="22">
        <v>1000000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>
        <v>2620106</v>
      </c>
      <c r="H10" s="24">
        <v>2620106</v>
      </c>
      <c r="I10" s="24">
        <v>2620106</v>
      </c>
      <c r="J10" s="20">
        <v>2620106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2620106</v>
      </c>
      <c r="X10" s="20"/>
      <c r="Y10" s="24">
        <v>2620106</v>
      </c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40561000</v>
      </c>
      <c r="F12" s="31">
        <f t="shared" si="0"/>
        <v>40561000</v>
      </c>
      <c r="G12" s="31">
        <f t="shared" si="0"/>
        <v>95884082</v>
      </c>
      <c r="H12" s="31">
        <f t="shared" si="0"/>
        <v>124889463</v>
      </c>
      <c r="I12" s="31">
        <f t="shared" si="0"/>
        <v>116050396</v>
      </c>
      <c r="J12" s="31">
        <f t="shared" si="0"/>
        <v>116050396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116050396</v>
      </c>
      <c r="X12" s="31">
        <f t="shared" si="0"/>
        <v>10140250</v>
      </c>
      <c r="Y12" s="31">
        <f t="shared" si="0"/>
        <v>105910146</v>
      </c>
      <c r="Z12" s="32">
        <f>+IF(X12&lt;&gt;0,+(Y12/X12)*100,0)</f>
        <v>1044.453006582678</v>
      </c>
      <c r="AA12" s="33">
        <f>SUM(AA6:AA11)</f>
        <v>40561000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224179000</v>
      </c>
      <c r="F19" s="20">
        <v>224179000</v>
      </c>
      <c r="G19" s="20">
        <v>197007483</v>
      </c>
      <c r="H19" s="20">
        <v>205141605</v>
      </c>
      <c r="I19" s="20">
        <v>206836281</v>
      </c>
      <c r="J19" s="20">
        <v>206836281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206836281</v>
      </c>
      <c r="X19" s="20">
        <v>56044750</v>
      </c>
      <c r="Y19" s="20">
        <v>150791531</v>
      </c>
      <c r="Z19" s="21">
        <v>269.06</v>
      </c>
      <c r="AA19" s="22">
        <v>224179000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>
        <v>1356031</v>
      </c>
      <c r="H22" s="20">
        <v>1381179</v>
      </c>
      <c r="I22" s="20">
        <v>1876831</v>
      </c>
      <c r="J22" s="20">
        <v>1876831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1876831</v>
      </c>
      <c r="X22" s="20"/>
      <c r="Y22" s="20">
        <v>1876831</v>
      </c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224179000</v>
      </c>
      <c r="F24" s="37">
        <f t="shared" si="1"/>
        <v>224179000</v>
      </c>
      <c r="G24" s="37">
        <f t="shared" si="1"/>
        <v>198363514</v>
      </c>
      <c r="H24" s="37">
        <f t="shared" si="1"/>
        <v>206522784</v>
      </c>
      <c r="I24" s="37">
        <f t="shared" si="1"/>
        <v>208713112</v>
      </c>
      <c r="J24" s="37">
        <f t="shared" si="1"/>
        <v>208713112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208713112</v>
      </c>
      <c r="X24" s="37">
        <f t="shared" si="1"/>
        <v>56044750</v>
      </c>
      <c r="Y24" s="37">
        <f t="shared" si="1"/>
        <v>152668362</v>
      </c>
      <c r="Z24" s="38">
        <f>+IF(X24&lt;&gt;0,+(Y24/X24)*100,0)</f>
        <v>272.40439470244763</v>
      </c>
      <c r="AA24" s="39">
        <f>SUM(AA15:AA23)</f>
        <v>224179000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264740000</v>
      </c>
      <c r="F25" s="31">
        <f t="shared" si="2"/>
        <v>264740000</v>
      </c>
      <c r="G25" s="31">
        <f t="shared" si="2"/>
        <v>294247596</v>
      </c>
      <c r="H25" s="31">
        <f t="shared" si="2"/>
        <v>331412247</v>
      </c>
      <c r="I25" s="31">
        <f t="shared" si="2"/>
        <v>324763508</v>
      </c>
      <c r="J25" s="31">
        <f t="shared" si="2"/>
        <v>324763508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324763508</v>
      </c>
      <c r="X25" s="31">
        <f t="shared" si="2"/>
        <v>66185000</v>
      </c>
      <c r="Y25" s="31">
        <f t="shared" si="2"/>
        <v>258578508</v>
      </c>
      <c r="Z25" s="32">
        <f>+IF(X25&lt;&gt;0,+(Y25/X25)*100,0)</f>
        <v>390.69050086877695</v>
      </c>
      <c r="AA25" s="33">
        <f>+AA12+AA24</f>
        <v>264740000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3500000</v>
      </c>
      <c r="F30" s="20">
        <v>3500000</v>
      </c>
      <c r="G30" s="20">
        <v>797813</v>
      </c>
      <c r="H30" s="20">
        <v>797813</v>
      </c>
      <c r="I30" s="20">
        <v>726426</v>
      </c>
      <c r="J30" s="20">
        <v>726426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726426</v>
      </c>
      <c r="X30" s="20">
        <v>875000</v>
      </c>
      <c r="Y30" s="20">
        <v>-148574</v>
      </c>
      <c r="Z30" s="21">
        <v>-16.98</v>
      </c>
      <c r="AA30" s="22">
        <v>3500000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/>
      <c r="D32" s="18"/>
      <c r="E32" s="19">
        <v>3750000</v>
      </c>
      <c r="F32" s="20">
        <v>3750000</v>
      </c>
      <c r="G32" s="20">
        <v>4628824</v>
      </c>
      <c r="H32" s="20">
        <v>4628824</v>
      </c>
      <c r="I32" s="20">
        <v>4628824</v>
      </c>
      <c r="J32" s="20">
        <v>4628824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4628824</v>
      </c>
      <c r="X32" s="20">
        <v>937500</v>
      </c>
      <c r="Y32" s="20">
        <v>3691324</v>
      </c>
      <c r="Z32" s="21">
        <v>393.74</v>
      </c>
      <c r="AA32" s="22">
        <v>3750000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>
        <v>216446</v>
      </c>
      <c r="H33" s="20">
        <v>216446</v>
      </c>
      <c r="I33" s="20">
        <v>216446</v>
      </c>
      <c r="J33" s="20">
        <v>216446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216446</v>
      </c>
      <c r="X33" s="20"/>
      <c r="Y33" s="20">
        <v>216446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7250000</v>
      </c>
      <c r="F34" s="31">
        <f t="shared" si="3"/>
        <v>7250000</v>
      </c>
      <c r="G34" s="31">
        <f t="shared" si="3"/>
        <v>5643083</v>
      </c>
      <c r="H34" s="31">
        <f t="shared" si="3"/>
        <v>5643083</v>
      </c>
      <c r="I34" s="31">
        <f t="shared" si="3"/>
        <v>5571696</v>
      </c>
      <c r="J34" s="31">
        <f t="shared" si="3"/>
        <v>5571696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5571696</v>
      </c>
      <c r="X34" s="31">
        <f t="shared" si="3"/>
        <v>1812500</v>
      </c>
      <c r="Y34" s="31">
        <f t="shared" si="3"/>
        <v>3759196</v>
      </c>
      <c r="Z34" s="32">
        <f>+IF(X34&lt;&gt;0,+(Y34/X34)*100,0)</f>
        <v>207.4039172413793</v>
      </c>
      <c r="AA34" s="33">
        <f>SUM(AA29:AA33)</f>
        <v>7250000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6211000</v>
      </c>
      <c r="F37" s="20">
        <v>6211000</v>
      </c>
      <c r="G37" s="20">
        <v>8736238</v>
      </c>
      <c r="H37" s="20">
        <v>8438307</v>
      </c>
      <c r="I37" s="20">
        <v>8438307</v>
      </c>
      <c r="J37" s="20">
        <v>8438307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8438307</v>
      </c>
      <c r="X37" s="20">
        <v>1552750</v>
      </c>
      <c r="Y37" s="20">
        <v>6885557</v>
      </c>
      <c r="Z37" s="21">
        <v>443.44</v>
      </c>
      <c r="AA37" s="22">
        <v>6211000</v>
      </c>
    </row>
    <row r="38" spans="1:27" ht="13.5">
      <c r="A38" s="23" t="s">
        <v>58</v>
      </c>
      <c r="B38" s="17"/>
      <c r="C38" s="18"/>
      <c r="D38" s="18"/>
      <c r="E38" s="19">
        <v>2600000</v>
      </c>
      <c r="F38" s="20">
        <v>2600000</v>
      </c>
      <c r="G38" s="20">
        <v>658876</v>
      </c>
      <c r="H38" s="20">
        <v>658876</v>
      </c>
      <c r="I38" s="20">
        <v>658876</v>
      </c>
      <c r="J38" s="20">
        <v>658876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658876</v>
      </c>
      <c r="X38" s="20">
        <v>650000</v>
      </c>
      <c r="Y38" s="20">
        <v>8876</v>
      </c>
      <c r="Z38" s="21">
        <v>1.37</v>
      </c>
      <c r="AA38" s="22">
        <v>2600000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8811000</v>
      </c>
      <c r="F39" s="37">
        <f t="shared" si="4"/>
        <v>8811000</v>
      </c>
      <c r="G39" s="37">
        <f t="shared" si="4"/>
        <v>9395114</v>
      </c>
      <c r="H39" s="37">
        <f t="shared" si="4"/>
        <v>9097183</v>
      </c>
      <c r="I39" s="37">
        <f t="shared" si="4"/>
        <v>9097183</v>
      </c>
      <c r="J39" s="37">
        <f t="shared" si="4"/>
        <v>9097183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9097183</v>
      </c>
      <c r="X39" s="37">
        <f t="shared" si="4"/>
        <v>2202750</v>
      </c>
      <c r="Y39" s="37">
        <f t="shared" si="4"/>
        <v>6894433</v>
      </c>
      <c r="Z39" s="38">
        <f>+IF(X39&lt;&gt;0,+(Y39/X39)*100,0)</f>
        <v>312.9920780842129</v>
      </c>
      <c r="AA39" s="39">
        <f>SUM(AA37:AA38)</f>
        <v>8811000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16061000</v>
      </c>
      <c r="F40" s="31">
        <f t="shared" si="5"/>
        <v>16061000</v>
      </c>
      <c r="G40" s="31">
        <f t="shared" si="5"/>
        <v>15038197</v>
      </c>
      <c r="H40" s="31">
        <f t="shared" si="5"/>
        <v>14740266</v>
      </c>
      <c r="I40" s="31">
        <f t="shared" si="5"/>
        <v>14668879</v>
      </c>
      <c r="J40" s="31">
        <f t="shared" si="5"/>
        <v>14668879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14668879</v>
      </c>
      <c r="X40" s="31">
        <f t="shared" si="5"/>
        <v>4015250</v>
      </c>
      <c r="Y40" s="31">
        <f t="shared" si="5"/>
        <v>10653629</v>
      </c>
      <c r="Z40" s="32">
        <f>+IF(X40&lt;&gt;0,+(Y40/X40)*100,0)</f>
        <v>265.3291575867007</v>
      </c>
      <c r="AA40" s="33">
        <f>+AA34+AA39</f>
        <v>16061000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248679000</v>
      </c>
      <c r="F42" s="45">
        <f t="shared" si="6"/>
        <v>248679000</v>
      </c>
      <c r="G42" s="45">
        <f t="shared" si="6"/>
        <v>279209399</v>
      </c>
      <c r="H42" s="45">
        <f t="shared" si="6"/>
        <v>316671981</v>
      </c>
      <c r="I42" s="45">
        <f t="shared" si="6"/>
        <v>310094629</v>
      </c>
      <c r="J42" s="45">
        <f t="shared" si="6"/>
        <v>310094629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310094629</v>
      </c>
      <c r="X42" s="45">
        <f t="shared" si="6"/>
        <v>62169750</v>
      </c>
      <c r="Y42" s="45">
        <f t="shared" si="6"/>
        <v>247924879</v>
      </c>
      <c r="Z42" s="46">
        <f>+IF(X42&lt;&gt;0,+(Y42/X42)*100,0)</f>
        <v>398.7869968915751</v>
      </c>
      <c r="AA42" s="47">
        <f>+AA25-AA40</f>
        <v>248679000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241240428</v>
      </c>
      <c r="F45" s="20">
        <v>241240428</v>
      </c>
      <c r="G45" s="20">
        <v>271777767</v>
      </c>
      <c r="H45" s="20">
        <v>309240349</v>
      </c>
      <c r="I45" s="20">
        <v>302662997</v>
      </c>
      <c r="J45" s="20">
        <v>302662997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302662997</v>
      </c>
      <c r="X45" s="20">
        <v>60310107</v>
      </c>
      <c r="Y45" s="20">
        <v>242352890</v>
      </c>
      <c r="Z45" s="48">
        <v>401.84</v>
      </c>
      <c r="AA45" s="22">
        <v>241240428</v>
      </c>
    </row>
    <row r="46" spans="1:27" ht="13.5">
      <c r="A46" s="23" t="s">
        <v>67</v>
      </c>
      <c r="B46" s="17"/>
      <c r="C46" s="18"/>
      <c r="D46" s="18"/>
      <c r="E46" s="19">
        <v>7438572</v>
      </c>
      <c r="F46" s="20">
        <v>7438572</v>
      </c>
      <c r="G46" s="20">
        <v>7431632</v>
      </c>
      <c r="H46" s="20">
        <v>7431632</v>
      </c>
      <c r="I46" s="20">
        <v>7431632</v>
      </c>
      <c r="J46" s="20">
        <v>7431632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7431632</v>
      </c>
      <c r="X46" s="20">
        <v>1859643</v>
      </c>
      <c r="Y46" s="20">
        <v>5571989</v>
      </c>
      <c r="Z46" s="48">
        <v>299.63</v>
      </c>
      <c r="AA46" s="22">
        <v>7438572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248679000</v>
      </c>
      <c r="F48" s="53">
        <f t="shared" si="7"/>
        <v>248679000</v>
      </c>
      <c r="G48" s="53">
        <f t="shared" si="7"/>
        <v>279209399</v>
      </c>
      <c r="H48" s="53">
        <f t="shared" si="7"/>
        <v>316671981</v>
      </c>
      <c r="I48" s="53">
        <f t="shared" si="7"/>
        <v>310094629</v>
      </c>
      <c r="J48" s="53">
        <f t="shared" si="7"/>
        <v>310094629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310094629</v>
      </c>
      <c r="X48" s="53">
        <f t="shared" si="7"/>
        <v>62169750</v>
      </c>
      <c r="Y48" s="53">
        <f t="shared" si="7"/>
        <v>247924879</v>
      </c>
      <c r="Z48" s="54">
        <f>+IF(X48&lt;&gt;0,+(Y48/X48)*100,0)</f>
        <v>398.7869968915751</v>
      </c>
      <c r="AA48" s="55">
        <f>SUM(AA45:AA47)</f>
        <v>248679000</v>
      </c>
    </row>
    <row r="49" spans="1:27" ht="13.5">
      <c r="A49" s="56" t="s">
        <v>124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125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126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127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6796232</v>
      </c>
      <c r="D6" s="18">
        <v>6796232</v>
      </c>
      <c r="E6" s="19">
        <v>7155434</v>
      </c>
      <c r="F6" s="20">
        <v>7155434</v>
      </c>
      <c r="G6" s="20">
        <v>7216340</v>
      </c>
      <c r="H6" s="20">
        <v>6731784</v>
      </c>
      <c r="I6" s="20">
        <v>15240730</v>
      </c>
      <c r="J6" s="20">
        <v>15240730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15240730</v>
      </c>
      <c r="X6" s="20">
        <v>1788859</v>
      </c>
      <c r="Y6" s="20">
        <v>13451871</v>
      </c>
      <c r="Z6" s="21">
        <v>751.98</v>
      </c>
      <c r="AA6" s="22">
        <v>7155434</v>
      </c>
    </row>
    <row r="7" spans="1:27" ht="13.5">
      <c r="A7" s="23" t="s">
        <v>34</v>
      </c>
      <c r="B7" s="17"/>
      <c r="C7" s="18">
        <v>33038278</v>
      </c>
      <c r="D7" s="18">
        <v>33038278</v>
      </c>
      <c r="E7" s="19">
        <v>18159905</v>
      </c>
      <c r="F7" s="20">
        <v>18159905</v>
      </c>
      <c r="G7" s="20">
        <v>33802849</v>
      </c>
      <c r="H7" s="20">
        <v>26862031</v>
      </c>
      <c r="I7" s="20">
        <v>23884979</v>
      </c>
      <c r="J7" s="20">
        <v>23884979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23884979</v>
      </c>
      <c r="X7" s="20">
        <v>4539976</v>
      </c>
      <c r="Y7" s="20">
        <v>19345003</v>
      </c>
      <c r="Z7" s="21">
        <v>426.1</v>
      </c>
      <c r="AA7" s="22">
        <v>18159905</v>
      </c>
    </row>
    <row r="8" spans="1:27" ht="13.5">
      <c r="A8" s="23" t="s">
        <v>35</v>
      </c>
      <c r="B8" s="17"/>
      <c r="C8" s="18">
        <v>45655936</v>
      </c>
      <c r="D8" s="18">
        <v>45655936</v>
      </c>
      <c r="E8" s="19">
        <v>64314779</v>
      </c>
      <c r="F8" s="20">
        <v>64314779</v>
      </c>
      <c r="G8" s="20">
        <v>104331513</v>
      </c>
      <c r="H8" s="20">
        <v>107697156</v>
      </c>
      <c r="I8" s="20">
        <v>110433567</v>
      </c>
      <c r="J8" s="20">
        <v>110433567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110433567</v>
      </c>
      <c r="X8" s="20">
        <v>16078695</v>
      </c>
      <c r="Y8" s="20">
        <v>94354872</v>
      </c>
      <c r="Z8" s="21">
        <v>586.83</v>
      </c>
      <c r="AA8" s="22">
        <v>64314779</v>
      </c>
    </row>
    <row r="9" spans="1:27" ht="13.5">
      <c r="A9" s="23" t="s">
        <v>36</v>
      </c>
      <c r="B9" s="17"/>
      <c r="C9" s="18">
        <v>19968335</v>
      </c>
      <c r="D9" s="18">
        <v>19968335</v>
      </c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105458781</v>
      </c>
      <c r="D12" s="29">
        <f>SUM(D6:D11)</f>
        <v>105458781</v>
      </c>
      <c r="E12" s="30">
        <f t="shared" si="0"/>
        <v>89630118</v>
      </c>
      <c r="F12" s="31">
        <f t="shared" si="0"/>
        <v>89630118</v>
      </c>
      <c r="G12" s="31">
        <f t="shared" si="0"/>
        <v>145350702</v>
      </c>
      <c r="H12" s="31">
        <f t="shared" si="0"/>
        <v>141290971</v>
      </c>
      <c r="I12" s="31">
        <f t="shared" si="0"/>
        <v>149559276</v>
      </c>
      <c r="J12" s="31">
        <f t="shared" si="0"/>
        <v>149559276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149559276</v>
      </c>
      <c r="X12" s="31">
        <f t="shared" si="0"/>
        <v>22407530</v>
      </c>
      <c r="Y12" s="31">
        <f t="shared" si="0"/>
        <v>127151746</v>
      </c>
      <c r="Z12" s="32">
        <f>+IF(X12&lt;&gt;0,+(Y12/X12)*100,0)</f>
        <v>567.4509684913955</v>
      </c>
      <c r="AA12" s="33">
        <f>SUM(AA6:AA11)</f>
        <v>89630118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5056987</v>
      </c>
      <c r="D17" s="18">
        <v>5056987</v>
      </c>
      <c r="E17" s="19">
        <v>5323419</v>
      </c>
      <c r="F17" s="20">
        <v>5323419</v>
      </c>
      <c r="G17" s="20">
        <v>6122000</v>
      </c>
      <c r="H17" s="20">
        <v>6122000</v>
      </c>
      <c r="I17" s="20">
        <v>6122000</v>
      </c>
      <c r="J17" s="20">
        <v>6122000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6122000</v>
      </c>
      <c r="X17" s="20">
        <v>1330855</v>
      </c>
      <c r="Y17" s="20">
        <v>4791145</v>
      </c>
      <c r="Z17" s="21">
        <v>360.01</v>
      </c>
      <c r="AA17" s="22">
        <v>5323419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765379284</v>
      </c>
      <c r="D19" s="18">
        <v>765379284</v>
      </c>
      <c r="E19" s="19">
        <v>778783625</v>
      </c>
      <c r="F19" s="20">
        <v>778783625</v>
      </c>
      <c r="G19" s="20">
        <v>788876392</v>
      </c>
      <c r="H19" s="20">
        <v>788876392</v>
      </c>
      <c r="I19" s="20">
        <v>788876392</v>
      </c>
      <c r="J19" s="20">
        <v>788876392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788876392</v>
      </c>
      <c r="X19" s="20">
        <v>194695906</v>
      </c>
      <c r="Y19" s="20">
        <v>594180486</v>
      </c>
      <c r="Z19" s="21">
        <v>305.18</v>
      </c>
      <c r="AA19" s="22">
        <v>778783625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12337</v>
      </c>
      <c r="D22" s="18">
        <v>12337</v>
      </c>
      <c r="E22" s="19">
        <v>24690</v>
      </c>
      <c r="F22" s="20">
        <v>24690</v>
      </c>
      <c r="G22" s="20">
        <v>24690</v>
      </c>
      <c r="H22" s="20">
        <v>24690</v>
      </c>
      <c r="I22" s="20">
        <v>24690</v>
      </c>
      <c r="J22" s="20">
        <v>24690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24690</v>
      </c>
      <c r="X22" s="20">
        <v>6173</v>
      </c>
      <c r="Y22" s="20">
        <v>18517</v>
      </c>
      <c r="Z22" s="21">
        <v>299.97</v>
      </c>
      <c r="AA22" s="22">
        <v>24690</v>
      </c>
    </row>
    <row r="23" spans="1:27" ht="13.5">
      <c r="A23" s="23" t="s">
        <v>49</v>
      </c>
      <c r="B23" s="17"/>
      <c r="C23" s="18">
        <v>5392615</v>
      </c>
      <c r="D23" s="18">
        <v>5392615</v>
      </c>
      <c r="E23" s="19">
        <v>5392617</v>
      </c>
      <c r="F23" s="20">
        <v>5392617</v>
      </c>
      <c r="G23" s="24">
        <v>5332615</v>
      </c>
      <c r="H23" s="24">
        <v>5332615</v>
      </c>
      <c r="I23" s="24">
        <v>5332615</v>
      </c>
      <c r="J23" s="20">
        <v>5332615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5332615</v>
      </c>
      <c r="X23" s="20">
        <v>1348154</v>
      </c>
      <c r="Y23" s="24">
        <v>3984461</v>
      </c>
      <c r="Z23" s="25">
        <v>295.55</v>
      </c>
      <c r="AA23" s="26">
        <v>5392617</v>
      </c>
    </row>
    <row r="24" spans="1:27" ht="13.5">
      <c r="A24" s="27" t="s">
        <v>50</v>
      </c>
      <c r="B24" s="35"/>
      <c r="C24" s="29">
        <f aca="true" t="shared" si="1" ref="C24:Y24">SUM(C15:C23)</f>
        <v>775841223</v>
      </c>
      <c r="D24" s="29">
        <f>SUM(D15:D23)</f>
        <v>775841223</v>
      </c>
      <c r="E24" s="36">
        <f t="shared" si="1"/>
        <v>789524351</v>
      </c>
      <c r="F24" s="37">
        <f t="shared" si="1"/>
        <v>789524351</v>
      </c>
      <c r="G24" s="37">
        <f t="shared" si="1"/>
        <v>800355697</v>
      </c>
      <c r="H24" s="37">
        <f t="shared" si="1"/>
        <v>800355697</v>
      </c>
      <c r="I24" s="37">
        <f t="shared" si="1"/>
        <v>800355697</v>
      </c>
      <c r="J24" s="37">
        <f t="shared" si="1"/>
        <v>800355697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800355697</v>
      </c>
      <c r="X24" s="37">
        <f t="shared" si="1"/>
        <v>197381088</v>
      </c>
      <c r="Y24" s="37">
        <f t="shared" si="1"/>
        <v>602974609</v>
      </c>
      <c r="Z24" s="38">
        <f>+IF(X24&lt;&gt;0,+(Y24/X24)*100,0)</f>
        <v>305.48752928142744</v>
      </c>
      <c r="AA24" s="39">
        <f>SUM(AA15:AA23)</f>
        <v>789524351</v>
      </c>
    </row>
    <row r="25" spans="1:27" ht="13.5">
      <c r="A25" s="27" t="s">
        <v>51</v>
      </c>
      <c r="B25" s="28"/>
      <c r="C25" s="29">
        <f aca="true" t="shared" si="2" ref="C25:Y25">+C12+C24</f>
        <v>881300004</v>
      </c>
      <c r="D25" s="29">
        <f>+D12+D24</f>
        <v>881300004</v>
      </c>
      <c r="E25" s="30">
        <f t="shared" si="2"/>
        <v>879154469</v>
      </c>
      <c r="F25" s="31">
        <f t="shared" si="2"/>
        <v>879154469</v>
      </c>
      <c r="G25" s="31">
        <f t="shared" si="2"/>
        <v>945706399</v>
      </c>
      <c r="H25" s="31">
        <f t="shared" si="2"/>
        <v>941646668</v>
      </c>
      <c r="I25" s="31">
        <f t="shared" si="2"/>
        <v>949914973</v>
      </c>
      <c r="J25" s="31">
        <f t="shared" si="2"/>
        <v>949914973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949914973</v>
      </c>
      <c r="X25" s="31">
        <f t="shared" si="2"/>
        <v>219788618</v>
      </c>
      <c r="Y25" s="31">
        <f t="shared" si="2"/>
        <v>730126355</v>
      </c>
      <c r="Z25" s="32">
        <f>+IF(X25&lt;&gt;0,+(Y25/X25)*100,0)</f>
        <v>332.1947977306086</v>
      </c>
      <c r="AA25" s="33">
        <f>+AA12+AA24</f>
        <v>879154469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3386736</v>
      </c>
      <c r="D30" s="18">
        <v>3386736</v>
      </c>
      <c r="E30" s="19">
        <v>2805152</v>
      </c>
      <c r="F30" s="20">
        <v>2805152</v>
      </c>
      <c r="G30" s="20">
        <v>3188782</v>
      </c>
      <c r="H30" s="20">
        <v>3188782</v>
      </c>
      <c r="I30" s="20">
        <v>3188782</v>
      </c>
      <c r="J30" s="20">
        <v>3188782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3188782</v>
      </c>
      <c r="X30" s="20">
        <v>701288</v>
      </c>
      <c r="Y30" s="20">
        <v>2487494</v>
      </c>
      <c r="Z30" s="21">
        <v>354.7</v>
      </c>
      <c r="AA30" s="22">
        <v>2805152</v>
      </c>
    </row>
    <row r="31" spans="1:27" ht="13.5">
      <c r="A31" s="23" t="s">
        <v>56</v>
      </c>
      <c r="B31" s="17"/>
      <c r="C31" s="18">
        <v>2295977</v>
      </c>
      <c r="D31" s="18">
        <v>2295977</v>
      </c>
      <c r="E31" s="19">
        <v>2132128</v>
      </c>
      <c r="F31" s="20">
        <v>2132128</v>
      </c>
      <c r="G31" s="20">
        <v>2286327</v>
      </c>
      <c r="H31" s="20">
        <v>2282047</v>
      </c>
      <c r="I31" s="20">
        <v>2293306</v>
      </c>
      <c r="J31" s="20">
        <v>2293306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2293306</v>
      </c>
      <c r="X31" s="20">
        <v>533032</v>
      </c>
      <c r="Y31" s="20">
        <v>1760274</v>
      </c>
      <c r="Z31" s="21">
        <v>330.24</v>
      </c>
      <c r="AA31" s="22">
        <v>2132128</v>
      </c>
    </row>
    <row r="32" spans="1:27" ht="13.5">
      <c r="A32" s="23" t="s">
        <v>57</v>
      </c>
      <c r="B32" s="17"/>
      <c r="C32" s="18">
        <v>29025307</v>
      </c>
      <c r="D32" s="18">
        <v>29025307</v>
      </c>
      <c r="E32" s="19">
        <v>17048489</v>
      </c>
      <c r="F32" s="20">
        <v>17048489</v>
      </c>
      <c r="G32" s="20">
        <v>19873487</v>
      </c>
      <c r="H32" s="20">
        <v>15252790</v>
      </c>
      <c r="I32" s="20">
        <v>18905334</v>
      </c>
      <c r="J32" s="20">
        <v>18905334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18905334</v>
      </c>
      <c r="X32" s="20">
        <v>4262122</v>
      </c>
      <c r="Y32" s="20">
        <v>14643212</v>
      </c>
      <c r="Z32" s="21">
        <v>343.57</v>
      </c>
      <c r="AA32" s="22">
        <v>17048489</v>
      </c>
    </row>
    <row r="33" spans="1:27" ht="13.5">
      <c r="A33" s="23" t="s">
        <v>58</v>
      </c>
      <c r="B33" s="17"/>
      <c r="C33" s="18">
        <v>1316000</v>
      </c>
      <c r="D33" s="18">
        <v>1316000</v>
      </c>
      <c r="E33" s="19">
        <v>7195500</v>
      </c>
      <c r="F33" s="20">
        <v>7195500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1798875</v>
      </c>
      <c r="Y33" s="20">
        <v>-1798875</v>
      </c>
      <c r="Z33" s="21">
        <v>-100</v>
      </c>
      <c r="AA33" s="22">
        <v>7195500</v>
      </c>
    </row>
    <row r="34" spans="1:27" ht="13.5">
      <c r="A34" s="27" t="s">
        <v>59</v>
      </c>
      <c r="B34" s="28"/>
      <c r="C34" s="29">
        <f aca="true" t="shared" si="3" ref="C34:Y34">SUM(C29:C33)</f>
        <v>36024020</v>
      </c>
      <c r="D34" s="29">
        <f>SUM(D29:D33)</f>
        <v>36024020</v>
      </c>
      <c r="E34" s="30">
        <f t="shared" si="3"/>
        <v>29181269</v>
      </c>
      <c r="F34" s="31">
        <f t="shared" si="3"/>
        <v>29181269</v>
      </c>
      <c r="G34" s="31">
        <f t="shared" si="3"/>
        <v>25348596</v>
      </c>
      <c r="H34" s="31">
        <f t="shared" si="3"/>
        <v>20723619</v>
      </c>
      <c r="I34" s="31">
        <f t="shared" si="3"/>
        <v>24387422</v>
      </c>
      <c r="J34" s="31">
        <f t="shared" si="3"/>
        <v>24387422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24387422</v>
      </c>
      <c r="X34" s="31">
        <f t="shared" si="3"/>
        <v>7295317</v>
      </c>
      <c r="Y34" s="31">
        <f t="shared" si="3"/>
        <v>17092105</v>
      </c>
      <c r="Z34" s="32">
        <f>+IF(X34&lt;&gt;0,+(Y34/X34)*100,0)</f>
        <v>234.288722477721</v>
      </c>
      <c r="AA34" s="33">
        <f>SUM(AA29:AA33)</f>
        <v>29181269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26621483</v>
      </c>
      <c r="D37" s="18">
        <v>26621483</v>
      </c>
      <c r="E37" s="19">
        <v>26371555</v>
      </c>
      <c r="F37" s="20">
        <v>26371555</v>
      </c>
      <c r="G37" s="20">
        <v>27676466</v>
      </c>
      <c r="H37" s="20">
        <v>27676466</v>
      </c>
      <c r="I37" s="20">
        <v>27676466</v>
      </c>
      <c r="J37" s="20">
        <v>27676466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27676466</v>
      </c>
      <c r="X37" s="20">
        <v>6592889</v>
      </c>
      <c r="Y37" s="20">
        <v>21083577</v>
      </c>
      <c r="Z37" s="21">
        <v>319.79</v>
      </c>
      <c r="AA37" s="22">
        <v>26371555</v>
      </c>
    </row>
    <row r="38" spans="1:27" ht="13.5">
      <c r="A38" s="23" t="s">
        <v>58</v>
      </c>
      <c r="B38" s="17"/>
      <c r="C38" s="18">
        <v>55649097</v>
      </c>
      <c r="D38" s="18">
        <v>55649097</v>
      </c>
      <c r="E38" s="19">
        <v>19747189</v>
      </c>
      <c r="F38" s="20">
        <v>19747189</v>
      </c>
      <c r="G38" s="20">
        <v>39662566</v>
      </c>
      <c r="H38" s="20">
        <v>39662566</v>
      </c>
      <c r="I38" s="20">
        <v>39662566</v>
      </c>
      <c r="J38" s="20">
        <v>39662566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39662566</v>
      </c>
      <c r="X38" s="20">
        <v>4936797</v>
      </c>
      <c r="Y38" s="20">
        <v>34725769</v>
      </c>
      <c r="Z38" s="21">
        <v>703.41</v>
      </c>
      <c r="AA38" s="22">
        <v>19747189</v>
      </c>
    </row>
    <row r="39" spans="1:27" ht="13.5">
      <c r="A39" s="27" t="s">
        <v>61</v>
      </c>
      <c r="B39" s="35"/>
      <c r="C39" s="29">
        <f aca="true" t="shared" si="4" ref="C39:Y39">SUM(C37:C38)</f>
        <v>82270580</v>
      </c>
      <c r="D39" s="29">
        <f>SUM(D37:D38)</f>
        <v>82270580</v>
      </c>
      <c r="E39" s="36">
        <f t="shared" si="4"/>
        <v>46118744</v>
      </c>
      <c r="F39" s="37">
        <f t="shared" si="4"/>
        <v>46118744</v>
      </c>
      <c r="G39" s="37">
        <f t="shared" si="4"/>
        <v>67339032</v>
      </c>
      <c r="H39" s="37">
        <f t="shared" si="4"/>
        <v>67339032</v>
      </c>
      <c r="I39" s="37">
        <f t="shared" si="4"/>
        <v>67339032</v>
      </c>
      <c r="J39" s="37">
        <f t="shared" si="4"/>
        <v>67339032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67339032</v>
      </c>
      <c r="X39" s="37">
        <f t="shared" si="4"/>
        <v>11529686</v>
      </c>
      <c r="Y39" s="37">
        <f t="shared" si="4"/>
        <v>55809346</v>
      </c>
      <c r="Z39" s="38">
        <f>+IF(X39&lt;&gt;0,+(Y39/X39)*100,0)</f>
        <v>484.0491406270734</v>
      </c>
      <c r="AA39" s="39">
        <f>SUM(AA37:AA38)</f>
        <v>46118744</v>
      </c>
    </row>
    <row r="40" spans="1:27" ht="13.5">
      <c r="A40" s="27" t="s">
        <v>62</v>
      </c>
      <c r="B40" s="28"/>
      <c r="C40" s="29">
        <f aca="true" t="shared" si="5" ref="C40:Y40">+C34+C39</f>
        <v>118294600</v>
      </c>
      <c r="D40" s="29">
        <f>+D34+D39</f>
        <v>118294600</v>
      </c>
      <c r="E40" s="30">
        <f t="shared" si="5"/>
        <v>75300013</v>
      </c>
      <c r="F40" s="31">
        <f t="shared" si="5"/>
        <v>75300013</v>
      </c>
      <c r="G40" s="31">
        <f t="shared" si="5"/>
        <v>92687628</v>
      </c>
      <c r="H40" s="31">
        <f t="shared" si="5"/>
        <v>88062651</v>
      </c>
      <c r="I40" s="31">
        <f t="shared" si="5"/>
        <v>91726454</v>
      </c>
      <c r="J40" s="31">
        <f t="shared" si="5"/>
        <v>91726454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91726454</v>
      </c>
      <c r="X40" s="31">
        <f t="shared" si="5"/>
        <v>18825003</v>
      </c>
      <c r="Y40" s="31">
        <f t="shared" si="5"/>
        <v>72901451</v>
      </c>
      <c r="Z40" s="32">
        <f>+IF(X40&lt;&gt;0,+(Y40/X40)*100,0)</f>
        <v>387.258642136737</v>
      </c>
      <c r="AA40" s="33">
        <f>+AA34+AA39</f>
        <v>75300013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763005404</v>
      </c>
      <c r="D42" s="43">
        <f>+D25-D40</f>
        <v>763005404</v>
      </c>
      <c r="E42" s="44">
        <f t="shared" si="6"/>
        <v>803854456</v>
      </c>
      <c r="F42" s="45">
        <f t="shared" si="6"/>
        <v>803854456</v>
      </c>
      <c r="G42" s="45">
        <f t="shared" si="6"/>
        <v>853018771</v>
      </c>
      <c r="H42" s="45">
        <f t="shared" si="6"/>
        <v>853584017</v>
      </c>
      <c r="I42" s="45">
        <f t="shared" si="6"/>
        <v>858188519</v>
      </c>
      <c r="J42" s="45">
        <f t="shared" si="6"/>
        <v>858188519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858188519</v>
      </c>
      <c r="X42" s="45">
        <f t="shared" si="6"/>
        <v>200963615</v>
      </c>
      <c r="Y42" s="45">
        <f t="shared" si="6"/>
        <v>657224904</v>
      </c>
      <c r="Z42" s="46">
        <f>+IF(X42&lt;&gt;0,+(Y42/X42)*100,0)</f>
        <v>327.03676434164464</v>
      </c>
      <c r="AA42" s="47">
        <f>+AA25-AA40</f>
        <v>803854456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620426633</v>
      </c>
      <c r="D45" s="18">
        <v>620426633</v>
      </c>
      <c r="E45" s="19">
        <v>547454313</v>
      </c>
      <c r="F45" s="20">
        <v>547454313</v>
      </c>
      <c r="G45" s="20">
        <v>686140400</v>
      </c>
      <c r="H45" s="20">
        <v>686705646</v>
      </c>
      <c r="I45" s="20">
        <v>686705646</v>
      </c>
      <c r="J45" s="20">
        <v>686705646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686705646</v>
      </c>
      <c r="X45" s="20">
        <v>136863578</v>
      </c>
      <c r="Y45" s="20">
        <v>549842068</v>
      </c>
      <c r="Z45" s="48">
        <v>401.74</v>
      </c>
      <c r="AA45" s="22">
        <v>547454313</v>
      </c>
    </row>
    <row r="46" spans="1:27" ht="13.5">
      <c r="A46" s="23" t="s">
        <v>67</v>
      </c>
      <c r="B46" s="17"/>
      <c r="C46" s="18">
        <v>142578771</v>
      </c>
      <c r="D46" s="18">
        <v>142578771</v>
      </c>
      <c r="E46" s="19">
        <v>256400143</v>
      </c>
      <c r="F46" s="20">
        <v>256400143</v>
      </c>
      <c r="G46" s="20">
        <v>166878371</v>
      </c>
      <c r="H46" s="20">
        <v>166878371</v>
      </c>
      <c r="I46" s="20">
        <v>171482873</v>
      </c>
      <c r="J46" s="20">
        <v>171482873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171482873</v>
      </c>
      <c r="X46" s="20">
        <v>64100036</v>
      </c>
      <c r="Y46" s="20">
        <v>107382837</v>
      </c>
      <c r="Z46" s="48">
        <v>167.52</v>
      </c>
      <c r="AA46" s="22">
        <v>256400143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763005404</v>
      </c>
      <c r="D48" s="51">
        <f>SUM(D45:D47)</f>
        <v>763005404</v>
      </c>
      <c r="E48" s="52">
        <f t="shared" si="7"/>
        <v>803854456</v>
      </c>
      <c r="F48" s="53">
        <f t="shared" si="7"/>
        <v>803854456</v>
      </c>
      <c r="G48" s="53">
        <f t="shared" si="7"/>
        <v>853018771</v>
      </c>
      <c r="H48" s="53">
        <f t="shared" si="7"/>
        <v>853584017</v>
      </c>
      <c r="I48" s="53">
        <f t="shared" si="7"/>
        <v>858188519</v>
      </c>
      <c r="J48" s="53">
        <f t="shared" si="7"/>
        <v>858188519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858188519</v>
      </c>
      <c r="X48" s="53">
        <f t="shared" si="7"/>
        <v>200963614</v>
      </c>
      <c r="Y48" s="53">
        <f t="shared" si="7"/>
        <v>657224905</v>
      </c>
      <c r="Z48" s="54">
        <f>+IF(X48&lt;&gt;0,+(Y48/X48)*100,0)</f>
        <v>327.0367664665903</v>
      </c>
      <c r="AA48" s="55">
        <f>SUM(AA45:AA47)</f>
        <v>803854456</v>
      </c>
    </row>
    <row r="49" spans="1:27" ht="13.5">
      <c r="A49" s="56" t="s">
        <v>124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125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126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2016-11-04T08:44:37Z</dcterms:created>
  <dcterms:modified xsi:type="dcterms:W3CDTF">2016-11-04T08:47:40Z</dcterms:modified>
  <cp:category/>
  <cp:version/>
  <cp:contentType/>
  <cp:contentStatus/>
</cp:coreProperties>
</file>