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'DC33'!$A$1:$AA$54</definedName>
    <definedName name="_xlnm.Print_Area" localSheetId="11">'DC34'!$A$1:$AA$54</definedName>
    <definedName name="_xlnm.Print_Area" localSheetId="16">'DC35'!$A$1:$AA$54</definedName>
    <definedName name="_xlnm.Print_Area" localSheetId="22">'DC36'!$A$1:$AA$54</definedName>
    <definedName name="_xlnm.Print_Area" localSheetId="27">'DC47'!$A$1:$AA$54</definedName>
    <definedName name="_xlnm.Print_Area" localSheetId="1">'LIM331'!$A$1:$AA$54</definedName>
    <definedName name="_xlnm.Print_Area" localSheetId="2">'LIM332'!$A$1:$AA$54</definedName>
    <definedName name="_xlnm.Print_Area" localSheetId="3">'LIM333'!$A$1:$AA$54</definedName>
    <definedName name="_xlnm.Print_Area" localSheetId="4">'LIM334'!$A$1:$AA$54</definedName>
    <definedName name="_xlnm.Print_Area" localSheetId="5">'LIM335'!$A$1:$AA$54</definedName>
    <definedName name="_xlnm.Print_Area" localSheetId="7">'LIM341'!$A$1:$AA$54</definedName>
    <definedName name="_xlnm.Print_Area" localSheetId="8">'LIM343'!$A$1:$AA$54</definedName>
    <definedName name="_xlnm.Print_Area" localSheetId="9">'LIM344'!$A$1:$AA$54</definedName>
    <definedName name="_xlnm.Print_Area" localSheetId="10">'LIM345'!$A$1:$AA$54</definedName>
    <definedName name="_xlnm.Print_Area" localSheetId="12">'LIM351'!$A$1:$AA$54</definedName>
    <definedName name="_xlnm.Print_Area" localSheetId="13">'LIM353'!$A$1:$AA$54</definedName>
    <definedName name="_xlnm.Print_Area" localSheetId="14">'LIM354'!$A$1:$AA$54</definedName>
    <definedName name="_xlnm.Print_Area" localSheetId="15">'LIM355'!$A$1:$AA$54</definedName>
    <definedName name="_xlnm.Print_Area" localSheetId="17">'LIM361'!$A$1:$AA$54</definedName>
    <definedName name="_xlnm.Print_Area" localSheetId="18">'LIM362'!$A$1:$AA$54</definedName>
    <definedName name="_xlnm.Print_Area" localSheetId="19">'LIM366'!$A$1:$AA$54</definedName>
    <definedName name="_xlnm.Print_Area" localSheetId="20">'LIM367'!$A$1:$AA$54</definedName>
    <definedName name="_xlnm.Print_Area" localSheetId="21">'LIM368'!$A$1:$AA$54</definedName>
    <definedName name="_xlnm.Print_Area" localSheetId="23">'LIM471'!$A$1:$AA$54</definedName>
    <definedName name="_xlnm.Print_Area" localSheetId="24">'LIM472'!$A$1:$AA$54</definedName>
    <definedName name="_xlnm.Print_Area" localSheetId="25">'LIM473'!$A$1:$AA$54</definedName>
    <definedName name="_xlnm.Print_Area" localSheetId="26">'LIM476'!$A$1:$AA$54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<sst xmlns="http://schemas.openxmlformats.org/spreadsheetml/2006/main" count="2184" uniqueCount="101">
  <si>
    <t>Limpopo: Greater Giyani(LIM331) - Table C6 Quarterly Budget Statement - Financial Position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</si>
  <si>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</si>
  <si>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</si>
  <si>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</si>
  <si>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</si>
  <si>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</si>
  <si>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</si>
  <si>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</si>
  <si>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</si>
  <si>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</si>
  <si>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</si>
  <si>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</si>
  <si>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</si>
  <si>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</si>
  <si>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</si>
  <si>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</si>
  <si>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</si>
  <si>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</si>
  <si>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</si>
  <si>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</si>
  <si>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</si>
  <si>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</si>
  <si>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</si>
  <si>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</si>
  <si>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</si>
  <si>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</si>
  <si>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</si>
  <si>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</si>
  <si>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</si>
  <si>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</si>
  <si>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</si>
  <si>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</si>
  <si>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</si>
  <si>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</si>
  <si>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</si>
  <si>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</si>
  <si>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</si>
  <si>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</si>
  <si>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</si>
  <si>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</si>
  <si>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</si>
  <si>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</si>
  <si>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</si>
  <si>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</si>
  <si>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</si>
  <si>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</si>
  <si>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</si>
  <si>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</si>
  <si>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</si>
  <si>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</si>
  <si>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</si>
  <si>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</si>
  <si>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</si>
  <si>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</si>
  <si>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</si>
  <si>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</si>
  <si>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</si>
  <si>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</si>
  <si>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</si>
  <si>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</si>
  <si>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</si>
  <si>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</si>
  <si>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</si>
  <si>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</si>
  <si>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</si>
  <si>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</si>
  <si>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</si>
  <si>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</si>
  <si>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</si>
  <si>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</si>
  <si>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Letaba(LIM332) - Table C6 Quarterly Budget Statement - Financial Position for 1st Quarter ended 30 September 2016 (Figures Finalised as at 2016/11/02)</t>
  </si>
  <si>
    <t>Limpopo: Greater Tzaneen(LIM333) - Table C6 Quarterly Budget Statement - Financial Position for 1st Quarter ended 30 September 2016 (Figures Finalised as at 2016/11/02)</t>
  </si>
  <si>
    <t>Limpopo: Ba-Phalaborwa(LIM334) - Table C6 Quarterly Budget Statement - Financial Position for 1st Quarter ended 30 September 2016 (Figures Finalised as at 2016/11/02)</t>
  </si>
  <si>
    <t>Limpopo: Maruleng(LIM335) - Table C6 Quarterly Budget Statement - Financial Position for 1st Quarter ended 30 September 2016 (Figures Finalised as at 2016/11/02)</t>
  </si>
  <si>
    <t>Limpopo: Mopani(DC33) - Table C6 Quarterly Budget Statement - Financial Position for 1st Quarter ended 30 September 2016 (Figures Finalised as at 2016/11/02)</t>
  </si>
  <si>
    <t>Limpopo: Musina(LIM341) - Table C6 Quarterly Budget Statement - Financial Position for 1st Quarter ended 30 September 2016 (Figures Finalised as at 2016/11/02)</t>
  </si>
  <si>
    <t>Limpopo: Thulamela(LIM343) - Table C6 Quarterly Budget Statement - Financial Position for 1st Quarter ended 30 September 2016 (Figures Finalised as at 2016/11/02)</t>
  </si>
  <si>
    <t>Limpopo: Makhado(LIM344) - Table C6 Quarterly Budget Statement - Financial Position for 1st Quarter ended 30 September 2016 (Figures Finalised as at 2016/11/02)</t>
  </si>
  <si>
    <t>Limpopo: Makhado-Thulamela(LIM345) - Table C6 Quarterly Budget Statement - Financial Position for 1st Quarter ended 30 September 2016 (Figures Finalised as at 2016/11/02)</t>
  </si>
  <si>
    <t>Limpopo: Vhembe(DC34) - Table C6 Quarterly Budget Statement - Financial Position for 1st Quarter ended 30 September 2016 (Figures Finalised as at 2016/11/02)</t>
  </si>
  <si>
    <t>Limpopo: Blouberg(LIM351) - Table C6 Quarterly Budget Statement - Financial Position for 1st Quarter ended 30 September 2016 (Figures Finalised as at 2016/11/02)</t>
  </si>
  <si>
    <t>Limpopo: Molemole(LIM353) - Table C6 Quarterly Budget Statement - Financial Position for 1st Quarter ended 30 September 2016 (Figures Finalised as at 2016/11/02)</t>
  </si>
  <si>
    <t>Limpopo: Polokwane(LIM354) - Table C6 Quarterly Budget Statement - Financial Position for 1st Quarter ended 30 September 2016 (Figures Finalised as at 2016/11/02)</t>
  </si>
  <si>
    <t>Limpopo: Lepelle-Nkumpi(LIM355) - Table C6 Quarterly Budget Statement - Financial Position for 1st Quarter ended 30 September 2016 (Figures Finalised as at 2016/11/02)</t>
  </si>
  <si>
    <t>Limpopo: Capricorn(DC35) - Table C6 Quarterly Budget Statement - Financial Position for 1st Quarter ended 30 September 2016 (Figures Finalised as at 2016/11/02)</t>
  </si>
  <si>
    <t>Limpopo: Thabazimbi(LIM361) - Table C6 Quarterly Budget Statement - Financial Position for 1st Quarter ended 30 September 2016 (Figures Finalised as at 2016/11/02)</t>
  </si>
  <si>
    <t>Limpopo: Lephalale(LIM362) - Table C6 Quarterly Budget Statement - Financial Position for 1st Quarter ended 30 September 2016 (Figures Finalised as at 2016/11/02)</t>
  </si>
  <si>
    <t>Limpopo: Bela Bela(LIM366) - Table C6 Quarterly Budget Statement - Financial Position for 1st Quarter ended 30 September 2016 (Figures Finalised as at 2016/11/02)</t>
  </si>
  <si>
    <t>Limpopo: Mogalakwena(LIM367) - Table C6 Quarterly Budget Statement - Financial Position for 1st Quarter ended 30 September 2016 (Figures Finalised as at 2016/11/02)</t>
  </si>
  <si>
    <t>Limpopo: Modimolle-Mookgopong(LIM368) - Table C6 Quarterly Budget Statement - Financial Position for 1st Quarter ended 30 September 2016 (Figures Finalised as at 2016/11/02)</t>
  </si>
  <si>
    <t>Limpopo: Waterberg(DC36) - Table C6 Quarterly Budget Statement - Financial Position for 1st Quarter ended 30 September 2016 (Figures Finalised as at 2016/11/02)</t>
  </si>
  <si>
    <t>Limpopo: Ephraim Mogale(LIM471) - Table C6 Quarterly Budget Statement - Financial Position for 1st Quarter ended 30 September 2016 (Figures Finalised as at 2016/11/02)</t>
  </si>
  <si>
    <t>Limpopo: Elias Motsoaledi(LIM472) - Table C6 Quarterly Budget Statement - Financial Position for 1st Quarter ended 30 September 2016 (Figures Finalised as at 2016/11/02)</t>
  </si>
  <si>
    <t>Limpopo: Makhuduthamaga(LIM473) - Table C6 Quarterly Budget Statement - Financial Position for 1st Quarter ended 30 September 2016 (Figures Finalised as at 2016/11/02)</t>
  </si>
  <si>
    <t>Limpopo: Fetakgomo-Greater Tubatse(LIM476) - Table C6 Quarterly Budget Statement - Financial Position for 1st Quarter ended 30 September 2016 (Figures Finalised as at 2016/11/02)</t>
  </si>
  <si>
    <t>Limpopo: Sekhukhune(DC47) - Table C6 Quarterly Budget Statement - Financial Position for 1st Quarter ended 30 September 2016 (Figures Finalised as at 2016/11/02)</t>
  </si>
  <si>
    <t>Summary - Table C6 Quarterly Budget Statement - Financial Position for 1st Quarter ended 30 September 2016 (Figures Finalised as at 2016/11/02)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</si>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</sst>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1372522083</v>
      </c>
      <c r="D6" s="18"/>
      <c r="E6" s="19">
        <v>1286156473</v>
      </c>
      <c r="F6" s="20">
        <v>1286156473</v>
      </c>
      <c r="G6" s="20">
        <v>1718752156</v>
      </c>
      <c r="H6" s="20">
        <v>1794022395</v>
      </c>
      <c r="I6" s="20">
        <v>1842963094</v>
      </c>
      <c r="J6" s="20">
        <v>1845336564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1845336564</v>
      </c>
      <c r="X6" s="20">
        <v>321539120</v>
      </c>
      <c r="Y6" s="20">
        <v>1523797444</v>
      </c>
      <c r="Z6" s="21">
        <v>473.91</v>
      </c>
      <c r="AA6" s="22">
        <v>1286156473</v>
      </c>
    </row>
    <row r="7" spans="1:27" ht="13.5">
      <c r="A7" s="23" t="s">
        <v>34</v>
      </c>
      <c r="B7" s="17"/>
      <c r="C7" s="18">
        <v>378668621</v>
      </c>
      <c r="D7" s="18"/>
      <c r="E7" s="19">
        <v>1866305635</v>
      </c>
      <c r="F7" s="20">
        <v>1866305635</v>
      </c>
      <c r="G7" s="20">
        <v>1276486260</v>
      </c>
      <c r="H7" s="20">
        <v>1294685863</v>
      </c>
      <c r="I7" s="20">
        <v>2027104323</v>
      </c>
      <c r="J7" s="20">
        <v>2039638134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2039638134</v>
      </c>
      <c r="X7" s="20">
        <v>466576410</v>
      </c>
      <c r="Y7" s="20">
        <v>1573061724</v>
      </c>
      <c r="Z7" s="21">
        <v>337.15</v>
      </c>
      <c r="AA7" s="22">
        <v>1866305635</v>
      </c>
    </row>
    <row r="8" spans="1:27" ht="13.5">
      <c r="A8" s="23" t="s">
        <v>35</v>
      </c>
      <c r="B8" s="17"/>
      <c r="C8" s="18">
        <v>863640150</v>
      </c>
      <c r="D8" s="18"/>
      <c r="E8" s="19">
        <v>2557040537</v>
      </c>
      <c r="F8" s="20">
        <v>2557040537</v>
      </c>
      <c r="G8" s="20">
        <v>1514027306</v>
      </c>
      <c r="H8" s="20">
        <v>2066180086</v>
      </c>
      <c r="I8" s="20">
        <v>2181132810</v>
      </c>
      <c r="J8" s="20">
        <v>2186915774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2186915774</v>
      </c>
      <c r="X8" s="20">
        <v>639260138</v>
      </c>
      <c r="Y8" s="20">
        <v>1547655636</v>
      </c>
      <c r="Z8" s="21">
        <v>242.1</v>
      </c>
      <c r="AA8" s="22">
        <v>2557040537</v>
      </c>
    </row>
    <row r="9" spans="1:27" ht="13.5">
      <c r="A9" s="23" t="s">
        <v>36</v>
      </c>
      <c r="B9" s="17"/>
      <c r="C9" s="18">
        <v>712365414</v>
      </c>
      <c r="D9" s="18"/>
      <c r="E9" s="19">
        <v>1354014268</v>
      </c>
      <c r="F9" s="20">
        <v>1354014268</v>
      </c>
      <c r="G9" s="20">
        <v>991066510</v>
      </c>
      <c r="H9" s="20">
        <v>450829445</v>
      </c>
      <c r="I9" s="20">
        <v>927422548</v>
      </c>
      <c r="J9" s="20">
        <v>1041016155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1041016155</v>
      </c>
      <c r="X9" s="20">
        <v>338503568</v>
      </c>
      <c r="Y9" s="20">
        <v>702512587</v>
      </c>
      <c r="Z9" s="21">
        <v>207.53</v>
      </c>
      <c r="AA9" s="22">
        <v>1354014268</v>
      </c>
    </row>
    <row r="10" spans="1:27" ht="13.5">
      <c r="A10" s="23" t="s">
        <v>37</v>
      </c>
      <c r="B10" s="17"/>
      <c r="C10" s="18">
        <v>397015611</v>
      </c>
      <c r="D10" s="18"/>
      <c r="E10" s="19">
        <v>57304133</v>
      </c>
      <c r="F10" s="20">
        <v>57304133</v>
      </c>
      <c r="G10" s="24">
        <v>2326994</v>
      </c>
      <c r="H10" s="24">
        <v>2853351</v>
      </c>
      <c r="I10" s="24">
        <v>13389128</v>
      </c>
      <c r="J10" s="20">
        <v>15708046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15708046</v>
      </c>
      <c r="X10" s="20">
        <v>14326034</v>
      </c>
      <c r="Y10" s="24">
        <v>1382012</v>
      </c>
      <c r="Z10" s="25">
        <v>9.65</v>
      </c>
      <c r="AA10" s="26">
        <v>57304133</v>
      </c>
    </row>
    <row r="11" spans="1:27" ht="13.5">
      <c r="A11" s="23" t="s">
        <v>38</v>
      </c>
      <c r="B11" s="17"/>
      <c r="C11" s="18">
        <v>771745280</v>
      </c>
      <c r="D11" s="18"/>
      <c r="E11" s="19">
        <v>458387978</v>
      </c>
      <c r="F11" s="20">
        <v>458387978</v>
      </c>
      <c r="G11" s="20">
        <v>387463506</v>
      </c>
      <c r="H11" s="20">
        <v>752139771</v>
      </c>
      <c r="I11" s="20">
        <v>713806154</v>
      </c>
      <c r="J11" s="20">
        <v>768318708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768318708</v>
      </c>
      <c r="X11" s="20">
        <v>114596996</v>
      </c>
      <c r="Y11" s="20">
        <v>653721712</v>
      </c>
      <c r="Z11" s="21">
        <v>570.45</v>
      </c>
      <c r="AA11" s="22">
        <v>458387978</v>
      </c>
    </row>
    <row r="12" spans="1:27" ht="13.5">
      <c r="A12" s="27" t="s">
        <v>39</v>
      </c>
      <c r="B12" s="28"/>
      <c r="C12" s="29">
        <f aca="true" t="shared" si="0" ref="C12:Y12">SUM(C6:C11)</f>
        <v>4495957159</v>
      </c>
      <c r="D12" s="29">
        <f>SUM(D6:D11)</f>
        <v>0</v>
      </c>
      <c r="E12" s="30">
        <f t="shared" si="0"/>
        <v>7579209024</v>
      </c>
      <c r="F12" s="31">
        <f t="shared" si="0"/>
        <v>7579209024</v>
      </c>
      <c r="G12" s="31">
        <f t="shared" si="0"/>
        <v>5890122732</v>
      </c>
      <c r="H12" s="31">
        <f t="shared" si="0"/>
        <v>6360710911</v>
      </c>
      <c r="I12" s="31">
        <f t="shared" si="0"/>
        <v>7705818057</v>
      </c>
      <c r="J12" s="31">
        <f t="shared" si="0"/>
        <v>7896933381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7896933381</v>
      </c>
      <c r="X12" s="31">
        <f t="shared" si="0"/>
        <v>1894802266</v>
      </c>
      <c r="Y12" s="31">
        <f t="shared" si="0"/>
        <v>6002131115</v>
      </c>
      <c r="Z12" s="32">
        <f>+IF(X12&lt;&gt;0,+(Y12/X12)*100,0)</f>
        <v>316.76820440323456</v>
      </c>
      <c r="AA12" s="33">
        <f>SUM(AA6:AA11)</f>
        <v>7579209024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210173</v>
      </c>
      <c r="D15" s="18"/>
      <c r="E15" s="19">
        <v>1426338</v>
      </c>
      <c r="F15" s="20">
        <v>1426338</v>
      </c>
      <c r="G15" s="20">
        <v>5567108</v>
      </c>
      <c r="H15" s="20">
        <v>54775</v>
      </c>
      <c r="I15" s="20">
        <v>274737</v>
      </c>
      <c r="J15" s="20">
        <v>274737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274737</v>
      </c>
      <c r="X15" s="20">
        <v>356585</v>
      </c>
      <c r="Y15" s="20">
        <v>-81848</v>
      </c>
      <c r="Z15" s="21">
        <v>-22.95</v>
      </c>
      <c r="AA15" s="22">
        <v>1426338</v>
      </c>
    </row>
    <row r="16" spans="1:27" ht="13.5">
      <c r="A16" s="23" t="s">
        <v>42</v>
      </c>
      <c r="B16" s="17"/>
      <c r="C16" s="18">
        <v>14777893</v>
      </c>
      <c r="D16" s="18"/>
      <c r="E16" s="19">
        <v>126463128</v>
      </c>
      <c r="F16" s="20">
        <v>126463128</v>
      </c>
      <c r="G16" s="24">
        <v>82975881</v>
      </c>
      <c r="H16" s="24">
        <v>89724162</v>
      </c>
      <c r="I16" s="24">
        <v>96515501</v>
      </c>
      <c r="J16" s="20">
        <v>96515501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96515501</v>
      </c>
      <c r="X16" s="20">
        <v>31615782</v>
      </c>
      <c r="Y16" s="24">
        <v>64899719</v>
      </c>
      <c r="Z16" s="25">
        <v>205.28</v>
      </c>
      <c r="AA16" s="26">
        <v>126463128</v>
      </c>
    </row>
    <row r="17" spans="1:27" ht="13.5">
      <c r="A17" s="23" t="s">
        <v>43</v>
      </c>
      <c r="B17" s="17"/>
      <c r="C17" s="18">
        <v>1051838234</v>
      </c>
      <c r="D17" s="18"/>
      <c r="E17" s="19">
        <v>1564665335</v>
      </c>
      <c r="F17" s="20">
        <v>1564665335</v>
      </c>
      <c r="G17" s="20">
        <v>1211773345</v>
      </c>
      <c r="H17" s="20">
        <v>1360951214</v>
      </c>
      <c r="I17" s="20">
        <v>1315200020</v>
      </c>
      <c r="J17" s="20">
        <v>1499354585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1499354585</v>
      </c>
      <c r="X17" s="20">
        <v>391166335</v>
      </c>
      <c r="Y17" s="20">
        <v>1108188250</v>
      </c>
      <c r="Z17" s="21">
        <v>283.3</v>
      </c>
      <c r="AA17" s="22">
        <v>1564665335</v>
      </c>
    </row>
    <row r="18" spans="1:27" ht="13.5">
      <c r="A18" s="23" t="s">
        <v>44</v>
      </c>
      <c r="B18" s="17"/>
      <c r="C18" s="18">
        <v>59000800</v>
      </c>
      <c r="D18" s="18"/>
      <c r="E18" s="19"/>
      <c r="F18" s="20"/>
      <c r="G18" s="20"/>
      <c r="H18" s="20">
        <v>20824</v>
      </c>
      <c r="I18" s="20">
        <v>20824</v>
      </c>
      <c r="J18" s="20">
        <v>20824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20824</v>
      </c>
      <c r="X18" s="20"/>
      <c r="Y18" s="20">
        <v>20824</v>
      </c>
      <c r="Z18" s="21"/>
      <c r="AA18" s="22"/>
    </row>
    <row r="19" spans="1:27" ht="13.5">
      <c r="A19" s="23" t="s">
        <v>45</v>
      </c>
      <c r="B19" s="17"/>
      <c r="C19" s="18">
        <v>24462064931</v>
      </c>
      <c r="D19" s="18"/>
      <c r="E19" s="19">
        <v>42694367474</v>
      </c>
      <c r="F19" s="20">
        <v>42694367474</v>
      </c>
      <c r="G19" s="20">
        <v>20981197403</v>
      </c>
      <c r="H19" s="20">
        <v>25438926512</v>
      </c>
      <c r="I19" s="20">
        <v>28798568694</v>
      </c>
      <c r="J19" s="20">
        <v>29106127761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29106127761</v>
      </c>
      <c r="X19" s="20">
        <v>10673591872</v>
      </c>
      <c r="Y19" s="20">
        <v>18432535889</v>
      </c>
      <c r="Z19" s="21">
        <v>172.69</v>
      </c>
      <c r="AA19" s="22">
        <v>42694367474</v>
      </c>
    </row>
    <row r="20" spans="1:27" ht="13.5">
      <c r="A20" s="23" t="s">
        <v>46</v>
      </c>
      <c r="B20" s="17"/>
      <c r="C20" s="18">
        <v>15688063</v>
      </c>
      <c r="D20" s="18"/>
      <c r="E20" s="19"/>
      <c r="F20" s="20"/>
      <c r="G20" s="20">
        <v>82856</v>
      </c>
      <c r="H20" s="20">
        <v>82856</v>
      </c>
      <c r="I20" s="20"/>
      <c r="J20" s="20">
        <v>82856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82856</v>
      </c>
      <c r="X20" s="20"/>
      <c r="Y20" s="20">
        <v>82856</v>
      </c>
      <c r="Z20" s="21"/>
      <c r="AA20" s="22"/>
    </row>
    <row r="21" spans="1:27" ht="13.5">
      <c r="A21" s="23" t="s">
        <v>47</v>
      </c>
      <c r="B21" s="17"/>
      <c r="C21" s="18">
        <v>9114976</v>
      </c>
      <c r="D21" s="18"/>
      <c r="E21" s="19">
        <v>15555622</v>
      </c>
      <c r="F21" s="20">
        <v>15555622</v>
      </c>
      <c r="G21" s="20">
        <v>14665722</v>
      </c>
      <c r="H21" s="20">
        <v>9114976</v>
      </c>
      <c r="I21" s="20">
        <v>9114976</v>
      </c>
      <c r="J21" s="20">
        <v>9114976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9114976</v>
      </c>
      <c r="X21" s="20">
        <v>3888906</v>
      </c>
      <c r="Y21" s="20">
        <v>5226070</v>
      </c>
      <c r="Z21" s="21">
        <v>134.38</v>
      </c>
      <c r="AA21" s="22">
        <v>15555622</v>
      </c>
    </row>
    <row r="22" spans="1:27" ht="13.5">
      <c r="A22" s="23" t="s">
        <v>48</v>
      </c>
      <c r="B22" s="17"/>
      <c r="C22" s="18">
        <v>25836880</v>
      </c>
      <c r="D22" s="18"/>
      <c r="E22" s="19">
        <v>46553381</v>
      </c>
      <c r="F22" s="20">
        <v>46553381</v>
      </c>
      <c r="G22" s="20">
        <v>37710192</v>
      </c>
      <c r="H22" s="20">
        <v>31157161</v>
      </c>
      <c r="I22" s="20">
        <v>30498106</v>
      </c>
      <c r="J22" s="20">
        <v>30595816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30595816</v>
      </c>
      <c r="X22" s="20">
        <v>11638346</v>
      </c>
      <c r="Y22" s="20">
        <v>18957470</v>
      </c>
      <c r="Z22" s="21">
        <v>162.89</v>
      </c>
      <c r="AA22" s="22">
        <v>46553381</v>
      </c>
    </row>
    <row r="23" spans="1:27" ht="13.5">
      <c r="A23" s="23" t="s">
        <v>49</v>
      </c>
      <c r="B23" s="17"/>
      <c r="C23" s="18">
        <v>16145597</v>
      </c>
      <c r="D23" s="18"/>
      <c r="E23" s="19">
        <v>17900020</v>
      </c>
      <c r="F23" s="20">
        <v>17900020</v>
      </c>
      <c r="G23" s="24">
        <v>13088460</v>
      </c>
      <c r="H23" s="24">
        <v>15252798</v>
      </c>
      <c r="I23" s="24">
        <v>15034429</v>
      </c>
      <c r="J23" s="20">
        <v>15034429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15034429</v>
      </c>
      <c r="X23" s="20">
        <v>4475005</v>
      </c>
      <c r="Y23" s="24">
        <v>10559424</v>
      </c>
      <c r="Z23" s="25">
        <v>235.96</v>
      </c>
      <c r="AA23" s="26">
        <v>17900020</v>
      </c>
    </row>
    <row r="24" spans="1:27" ht="13.5">
      <c r="A24" s="27" t="s">
        <v>50</v>
      </c>
      <c r="B24" s="35"/>
      <c r="C24" s="29">
        <f aca="true" t="shared" si="1" ref="C24:Y24">SUM(C15:C23)</f>
        <v>25654677547</v>
      </c>
      <c r="D24" s="29">
        <f>SUM(D15:D23)</f>
        <v>0</v>
      </c>
      <c r="E24" s="36">
        <f t="shared" si="1"/>
        <v>44466931298</v>
      </c>
      <c r="F24" s="37">
        <f t="shared" si="1"/>
        <v>44466931298</v>
      </c>
      <c r="G24" s="37">
        <f t="shared" si="1"/>
        <v>22347060967</v>
      </c>
      <c r="H24" s="37">
        <f t="shared" si="1"/>
        <v>26945285278</v>
      </c>
      <c r="I24" s="37">
        <f t="shared" si="1"/>
        <v>30265227287</v>
      </c>
      <c r="J24" s="37">
        <f t="shared" si="1"/>
        <v>30757121485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30757121485</v>
      </c>
      <c r="X24" s="37">
        <f t="shared" si="1"/>
        <v>11116732831</v>
      </c>
      <c r="Y24" s="37">
        <f t="shared" si="1"/>
        <v>19640388654</v>
      </c>
      <c r="Z24" s="38">
        <f>+IF(X24&lt;&gt;0,+(Y24/X24)*100,0)</f>
        <v>176.67410877439661</v>
      </c>
      <c r="AA24" s="39">
        <f>SUM(AA15:AA23)</f>
        <v>44466931298</v>
      </c>
    </row>
    <row r="25" spans="1:27" ht="13.5">
      <c r="A25" s="27" t="s">
        <v>51</v>
      </c>
      <c r="B25" s="28"/>
      <c r="C25" s="29">
        <f aca="true" t="shared" si="2" ref="C25:Y25">+C12+C24</f>
        <v>30150634706</v>
      </c>
      <c r="D25" s="29">
        <f>+D12+D24</f>
        <v>0</v>
      </c>
      <c r="E25" s="30">
        <f t="shared" si="2"/>
        <v>52046140322</v>
      </c>
      <c r="F25" s="31">
        <f t="shared" si="2"/>
        <v>52046140322</v>
      </c>
      <c r="G25" s="31">
        <f t="shared" si="2"/>
        <v>28237183699</v>
      </c>
      <c r="H25" s="31">
        <f t="shared" si="2"/>
        <v>33305996189</v>
      </c>
      <c r="I25" s="31">
        <f t="shared" si="2"/>
        <v>37971045344</v>
      </c>
      <c r="J25" s="31">
        <f t="shared" si="2"/>
        <v>38654054866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38654054866</v>
      </c>
      <c r="X25" s="31">
        <f t="shared" si="2"/>
        <v>13011535097</v>
      </c>
      <c r="Y25" s="31">
        <f t="shared" si="2"/>
        <v>25642519769</v>
      </c>
      <c r="Z25" s="32">
        <f>+IF(X25&lt;&gt;0,+(Y25/X25)*100,0)</f>
        <v>197.07528418312654</v>
      </c>
      <c r="AA25" s="33">
        <f>+AA12+AA24</f>
        <v>52046140322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34604</v>
      </c>
      <c r="D29" s="18"/>
      <c r="E29" s="19"/>
      <c r="F29" s="20"/>
      <c r="G29" s="20">
        <v>5455070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79491275</v>
      </c>
      <c r="D30" s="18"/>
      <c r="E30" s="19">
        <v>138983257</v>
      </c>
      <c r="F30" s="20">
        <v>138983257</v>
      </c>
      <c r="G30" s="20">
        <v>89533187</v>
      </c>
      <c r="H30" s="20">
        <v>103673695</v>
      </c>
      <c r="I30" s="20">
        <v>97450767</v>
      </c>
      <c r="J30" s="20">
        <v>103374597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103374597</v>
      </c>
      <c r="X30" s="20">
        <v>34745815</v>
      </c>
      <c r="Y30" s="20">
        <v>68628782</v>
      </c>
      <c r="Z30" s="21">
        <v>197.52</v>
      </c>
      <c r="AA30" s="22">
        <v>138983257</v>
      </c>
    </row>
    <row r="31" spans="1:27" ht="13.5">
      <c r="A31" s="23" t="s">
        <v>56</v>
      </c>
      <c r="B31" s="17"/>
      <c r="C31" s="18">
        <v>107226806</v>
      </c>
      <c r="D31" s="18"/>
      <c r="E31" s="19">
        <v>162963830</v>
      </c>
      <c r="F31" s="20">
        <v>162963830</v>
      </c>
      <c r="G31" s="20">
        <v>104455670</v>
      </c>
      <c r="H31" s="20">
        <v>123850748</v>
      </c>
      <c r="I31" s="20">
        <v>139427351</v>
      </c>
      <c r="J31" s="20">
        <v>144936232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144936232</v>
      </c>
      <c r="X31" s="20">
        <v>40740959</v>
      </c>
      <c r="Y31" s="20">
        <v>104195273</v>
      </c>
      <c r="Z31" s="21">
        <v>255.75</v>
      </c>
      <c r="AA31" s="22">
        <v>162963830</v>
      </c>
    </row>
    <row r="32" spans="1:27" ht="13.5">
      <c r="A32" s="23" t="s">
        <v>57</v>
      </c>
      <c r="B32" s="17"/>
      <c r="C32" s="18">
        <v>2785299896</v>
      </c>
      <c r="D32" s="18"/>
      <c r="E32" s="19">
        <v>2983217260</v>
      </c>
      <c r="F32" s="20">
        <v>2983217260</v>
      </c>
      <c r="G32" s="20">
        <v>1956618291</v>
      </c>
      <c r="H32" s="20">
        <v>2876569806</v>
      </c>
      <c r="I32" s="20">
        <v>2961791962</v>
      </c>
      <c r="J32" s="20">
        <v>3176446612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3176446612</v>
      </c>
      <c r="X32" s="20">
        <v>745804317</v>
      </c>
      <c r="Y32" s="20">
        <v>2430642295</v>
      </c>
      <c r="Z32" s="21">
        <v>325.91</v>
      </c>
      <c r="AA32" s="22">
        <v>2983217260</v>
      </c>
    </row>
    <row r="33" spans="1:27" ht="13.5">
      <c r="A33" s="23" t="s">
        <v>58</v>
      </c>
      <c r="B33" s="17"/>
      <c r="C33" s="18">
        <v>187162863</v>
      </c>
      <c r="D33" s="18"/>
      <c r="E33" s="19">
        <v>175340757</v>
      </c>
      <c r="F33" s="20">
        <v>175340757</v>
      </c>
      <c r="G33" s="20">
        <v>93909101</v>
      </c>
      <c r="H33" s="20">
        <v>93364194</v>
      </c>
      <c r="I33" s="20">
        <v>114351457</v>
      </c>
      <c r="J33" s="20">
        <v>121914607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121914607</v>
      </c>
      <c r="X33" s="20">
        <v>43835190</v>
      </c>
      <c r="Y33" s="20">
        <v>78079417</v>
      </c>
      <c r="Z33" s="21">
        <v>178.12</v>
      </c>
      <c r="AA33" s="22">
        <v>175340757</v>
      </c>
    </row>
    <row r="34" spans="1:27" ht="13.5">
      <c r="A34" s="27" t="s">
        <v>59</v>
      </c>
      <c r="B34" s="28"/>
      <c r="C34" s="29">
        <f aca="true" t="shared" si="3" ref="C34:Y34">SUM(C29:C33)</f>
        <v>3159215444</v>
      </c>
      <c r="D34" s="29">
        <f>SUM(D29:D33)</f>
        <v>0</v>
      </c>
      <c r="E34" s="30">
        <f t="shared" si="3"/>
        <v>3460505104</v>
      </c>
      <c r="F34" s="31">
        <f t="shared" si="3"/>
        <v>3460505104</v>
      </c>
      <c r="G34" s="31">
        <f t="shared" si="3"/>
        <v>2249971319</v>
      </c>
      <c r="H34" s="31">
        <f t="shared" si="3"/>
        <v>3197458443</v>
      </c>
      <c r="I34" s="31">
        <f t="shared" si="3"/>
        <v>3313021537</v>
      </c>
      <c r="J34" s="31">
        <f t="shared" si="3"/>
        <v>3546672048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3546672048</v>
      </c>
      <c r="X34" s="31">
        <f t="shared" si="3"/>
        <v>865126281</v>
      </c>
      <c r="Y34" s="31">
        <f t="shared" si="3"/>
        <v>2681545767</v>
      </c>
      <c r="Z34" s="32">
        <f>+IF(X34&lt;&gt;0,+(Y34/X34)*100,0)</f>
        <v>309.9600400418306</v>
      </c>
      <c r="AA34" s="33">
        <f>SUM(AA29:AA33)</f>
        <v>3460505104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231705939</v>
      </c>
      <c r="D37" s="18"/>
      <c r="E37" s="19">
        <v>773909982</v>
      </c>
      <c r="F37" s="20">
        <v>773909982</v>
      </c>
      <c r="G37" s="20">
        <v>261212174</v>
      </c>
      <c r="H37" s="20">
        <v>255535228</v>
      </c>
      <c r="I37" s="20">
        <v>324192278</v>
      </c>
      <c r="J37" s="20">
        <v>343217873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343217873</v>
      </c>
      <c r="X37" s="20">
        <v>193477496</v>
      </c>
      <c r="Y37" s="20">
        <v>149740377</v>
      </c>
      <c r="Z37" s="21">
        <v>77.39</v>
      </c>
      <c r="AA37" s="22">
        <v>773909982</v>
      </c>
    </row>
    <row r="38" spans="1:27" ht="13.5">
      <c r="A38" s="23" t="s">
        <v>58</v>
      </c>
      <c r="B38" s="17"/>
      <c r="C38" s="18">
        <v>927328948</v>
      </c>
      <c r="D38" s="18"/>
      <c r="E38" s="19">
        <v>1041179633</v>
      </c>
      <c r="F38" s="20">
        <v>1041179633</v>
      </c>
      <c r="G38" s="20">
        <v>703602907</v>
      </c>
      <c r="H38" s="20">
        <v>1137627514</v>
      </c>
      <c r="I38" s="20">
        <v>1148236841</v>
      </c>
      <c r="J38" s="20">
        <v>1170611291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1170611291</v>
      </c>
      <c r="X38" s="20">
        <v>260294909</v>
      </c>
      <c r="Y38" s="20">
        <v>910316382</v>
      </c>
      <c r="Z38" s="21">
        <v>349.73</v>
      </c>
      <c r="AA38" s="22">
        <v>1041179633</v>
      </c>
    </row>
    <row r="39" spans="1:27" ht="13.5">
      <c r="A39" s="27" t="s">
        <v>61</v>
      </c>
      <c r="B39" s="35"/>
      <c r="C39" s="29">
        <f aca="true" t="shared" si="4" ref="C39:Y39">SUM(C37:C38)</f>
        <v>1159034887</v>
      </c>
      <c r="D39" s="29">
        <f>SUM(D37:D38)</f>
        <v>0</v>
      </c>
      <c r="E39" s="36">
        <f t="shared" si="4"/>
        <v>1815089615</v>
      </c>
      <c r="F39" s="37">
        <f t="shared" si="4"/>
        <v>1815089615</v>
      </c>
      <c r="G39" s="37">
        <f t="shared" si="4"/>
        <v>964815081</v>
      </c>
      <c r="H39" s="37">
        <f t="shared" si="4"/>
        <v>1393162742</v>
      </c>
      <c r="I39" s="37">
        <f t="shared" si="4"/>
        <v>1472429119</v>
      </c>
      <c r="J39" s="37">
        <f t="shared" si="4"/>
        <v>1513829164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1513829164</v>
      </c>
      <c r="X39" s="37">
        <f t="shared" si="4"/>
        <v>453772405</v>
      </c>
      <c r="Y39" s="37">
        <f t="shared" si="4"/>
        <v>1060056759</v>
      </c>
      <c r="Z39" s="38">
        <f>+IF(X39&lt;&gt;0,+(Y39/X39)*100,0)</f>
        <v>233.60978925106738</v>
      </c>
      <c r="AA39" s="39">
        <f>SUM(AA37:AA38)</f>
        <v>1815089615</v>
      </c>
    </row>
    <row r="40" spans="1:27" ht="13.5">
      <c r="A40" s="27" t="s">
        <v>62</v>
      </c>
      <c r="B40" s="28"/>
      <c r="C40" s="29">
        <f aca="true" t="shared" si="5" ref="C40:Y40">+C34+C39</f>
        <v>4318250331</v>
      </c>
      <c r="D40" s="29">
        <f>+D34+D39</f>
        <v>0</v>
      </c>
      <c r="E40" s="30">
        <f t="shared" si="5"/>
        <v>5275594719</v>
      </c>
      <c r="F40" s="31">
        <f t="shared" si="5"/>
        <v>5275594719</v>
      </c>
      <c r="G40" s="31">
        <f t="shared" si="5"/>
        <v>3214786400</v>
      </c>
      <c r="H40" s="31">
        <f t="shared" si="5"/>
        <v>4590621185</v>
      </c>
      <c r="I40" s="31">
        <f t="shared" si="5"/>
        <v>4785450656</v>
      </c>
      <c r="J40" s="31">
        <f t="shared" si="5"/>
        <v>5060501212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5060501212</v>
      </c>
      <c r="X40" s="31">
        <f t="shared" si="5"/>
        <v>1318898686</v>
      </c>
      <c r="Y40" s="31">
        <f t="shared" si="5"/>
        <v>3741602526</v>
      </c>
      <c r="Z40" s="32">
        <f>+IF(X40&lt;&gt;0,+(Y40/X40)*100,0)</f>
        <v>283.6914287440575</v>
      </c>
      <c r="AA40" s="33">
        <f>+AA34+AA39</f>
        <v>5275594719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25832384375</v>
      </c>
      <c r="D42" s="43">
        <f>+D25-D40</f>
        <v>0</v>
      </c>
      <c r="E42" s="44">
        <f t="shared" si="6"/>
        <v>46770545603</v>
      </c>
      <c r="F42" s="45">
        <f t="shared" si="6"/>
        <v>46770545603</v>
      </c>
      <c r="G42" s="45">
        <f t="shared" si="6"/>
        <v>25022397299</v>
      </c>
      <c r="H42" s="45">
        <f t="shared" si="6"/>
        <v>28715375004</v>
      </c>
      <c r="I42" s="45">
        <f t="shared" si="6"/>
        <v>33185594688</v>
      </c>
      <c r="J42" s="45">
        <f t="shared" si="6"/>
        <v>33593553654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33593553654</v>
      </c>
      <c r="X42" s="45">
        <f t="shared" si="6"/>
        <v>11692636411</v>
      </c>
      <c r="Y42" s="45">
        <f t="shared" si="6"/>
        <v>21900917243</v>
      </c>
      <c r="Z42" s="46">
        <f>+IF(X42&lt;&gt;0,+(Y42/X42)*100,0)</f>
        <v>187.30521050322258</v>
      </c>
      <c r="AA42" s="47">
        <f>+AA25-AA40</f>
        <v>46770545603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20645915695</v>
      </c>
      <c r="D45" s="18"/>
      <c r="E45" s="19">
        <v>39944282213</v>
      </c>
      <c r="F45" s="20">
        <v>39944282213</v>
      </c>
      <c r="G45" s="20">
        <v>21391776920</v>
      </c>
      <c r="H45" s="20">
        <v>25080728587</v>
      </c>
      <c r="I45" s="20">
        <v>27244113841</v>
      </c>
      <c r="J45" s="20">
        <v>27651993897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27651993897</v>
      </c>
      <c r="X45" s="20">
        <v>9986070553</v>
      </c>
      <c r="Y45" s="20">
        <v>17665923344</v>
      </c>
      <c r="Z45" s="48">
        <v>176.91</v>
      </c>
      <c r="AA45" s="22">
        <v>39944282213</v>
      </c>
    </row>
    <row r="46" spans="1:27" ht="13.5">
      <c r="A46" s="23" t="s">
        <v>67</v>
      </c>
      <c r="B46" s="17"/>
      <c r="C46" s="18">
        <v>5186468679</v>
      </c>
      <c r="D46" s="18"/>
      <c r="E46" s="19">
        <v>6826263389</v>
      </c>
      <c r="F46" s="20">
        <v>6826263389</v>
      </c>
      <c r="G46" s="20">
        <v>3630620376</v>
      </c>
      <c r="H46" s="20">
        <v>3634646417</v>
      </c>
      <c r="I46" s="20">
        <v>5941480845</v>
      </c>
      <c r="J46" s="20">
        <v>5941559755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5941559755</v>
      </c>
      <c r="X46" s="20">
        <v>1706565848</v>
      </c>
      <c r="Y46" s="20">
        <v>4234993907</v>
      </c>
      <c r="Z46" s="48">
        <v>248.16</v>
      </c>
      <c r="AA46" s="22">
        <v>6826263389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25832384374</v>
      </c>
      <c r="D48" s="51">
        <f>SUM(D45:D47)</f>
        <v>0</v>
      </c>
      <c r="E48" s="52">
        <f t="shared" si="7"/>
        <v>46770545602</v>
      </c>
      <c r="F48" s="53">
        <f t="shared" si="7"/>
        <v>46770545602</v>
      </c>
      <c r="G48" s="53">
        <f t="shared" si="7"/>
        <v>25022397296</v>
      </c>
      <c r="H48" s="53">
        <f t="shared" si="7"/>
        <v>28715375004</v>
      </c>
      <c r="I48" s="53">
        <f t="shared" si="7"/>
        <v>33185594686</v>
      </c>
      <c r="J48" s="53">
        <f t="shared" si="7"/>
        <v>33593553652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33593553652</v>
      </c>
      <c r="X48" s="53">
        <f t="shared" si="7"/>
        <v>11692636401</v>
      </c>
      <c r="Y48" s="53">
        <f t="shared" si="7"/>
        <v>21900917251</v>
      </c>
      <c r="Z48" s="54">
        <f>+IF(X48&lt;&gt;0,+(Y48/X48)*100,0)</f>
        <v>187.30521073183246</v>
      </c>
      <c r="AA48" s="55">
        <f>SUM(AA45:AA47)</f>
        <v>46770545602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114591049</v>
      </c>
      <c r="D6" s="18">
        <v>114591049</v>
      </c>
      <c r="E6" s="19">
        <v>58658360</v>
      </c>
      <c r="F6" s="20">
        <v>58658360</v>
      </c>
      <c r="G6" s="20">
        <v>53237897</v>
      </c>
      <c r="H6" s="20">
        <v>107141586</v>
      </c>
      <c r="I6" s="20">
        <v>50774524</v>
      </c>
      <c r="J6" s="20">
        <v>50774524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50774524</v>
      </c>
      <c r="X6" s="20">
        <v>14664590</v>
      </c>
      <c r="Y6" s="20">
        <v>36109934</v>
      </c>
      <c r="Z6" s="21">
        <v>246.24</v>
      </c>
      <c r="AA6" s="22">
        <v>58658360</v>
      </c>
    </row>
    <row r="7" spans="1:27" ht="13.5">
      <c r="A7" s="23" t="s">
        <v>34</v>
      </c>
      <c r="B7" s="17"/>
      <c r="C7" s="18"/>
      <c r="D7" s="18"/>
      <c r="E7" s="19">
        <v>50000000</v>
      </c>
      <c r="F7" s="20">
        <v>50000000</v>
      </c>
      <c r="G7" s="20">
        <v>106668908</v>
      </c>
      <c r="H7" s="20">
        <v>105713135</v>
      </c>
      <c r="I7" s="20">
        <v>106403320</v>
      </c>
      <c r="J7" s="20">
        <v>106403320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106403320</v>
      </c>
      <c r="X7" s="20">
        <v>12500000</v>
      </c>
      <c r="Y7" s="20">
        <v>93903320</v>
      </c>
      <c r="Z7" s="21">
        <v>751.23</v>
      </c>
      <c r="AA7" s="22">
        <v>50000000</v>
      </c>
    </row>
    <row r="8" spans="1:27" ht="13.5">
      <c r="A8" s="23" t="s">
        <v>35</v>
      </c>
      <c r="B8" s="17"/>
      <c r="C8" s="18">
        <v>51454281</v>
      </c>
      <c r="D8" s="18">
        <v>51454281</v>
      </c>
      <c r="E8" s="19">
        <v>54041717</v>
      </c>
      <c r="F8" s="20">
        <v>54041717</v>
      </c>
      <c r="G8" s="20">
        <v>122592948</v>
      </c>
      <c r="H8" s="20">
        <v>136151231</v>
      </c>
      <c r="I8" s="20">
        <v>139701979</v>
      </c>
      <c r="J8" s="20">
        <v>139701979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139701979</v>
      </c>
      <c r="X8" s="20">
        <v>13510429</v>
      </c>
      <c r="Y8" s="20">
        <v>126191550</v>
      </c>
      <c r="Z8" s="21">
        <v>934.03</v>
      </c>
      <c r="AA8" s="22">
        <v>54041717</v>
      </c>
    </row>
    <row r="9" spans="1:27" ht="13.5">
      <c r="A9" s="23" t="s">
        <v>36</v>
      </c>
      <c r="B9" s="17"/>
      <c r="C9" s="18">
        <v>86003411</v>
      </c>
      <c r="D9" s="18">
        <v>86003411</v>
      </c>
      <c r="E9" s="19">
        <v>70909000</v>
      </c>
      <c r="F9" s="20">
        <v>70909000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17727250</v>
      </c>
      <c r="Y9" s="20">
        <v>-17727250</v>
      </c>
      <c r="Z9" s="21">
        <v>-100</v>
      </c>
      <c r="AA9" s="22">
        <v>70909000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133250849</v>
      </c>
      <c r="D11" s="18">
        <v>133250849</v>
      </c>
      <c r="E11" s="19">
        <v>111906798</v>
      </c>
      <c r="F11" s="20">
        <v>111906798</v>
      </c>
      <c r="G11" s="20">
        <v>113957871</v>
      </c>
      <c r="H11" s="20">
        <v>123580849</v>
      </c>
      <c r="I11" s="20">
        <v>123580849</v>
      </c>
      <c r="J11" s="20">
        <v>123580849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123580849</v>
      </c>
      <c r="X11" s="20">
        <v>27976700</v>
      </c>
      <c r="Y11" s="20">
        <v>95604149</v>
      </c>
      <c r="Z11" s="21">
        <v>341.73</v>
      </c>
      <c r="AA11" s="22">
        <v>111906798</v>
      </c>
    </row>
    <row r="12" spans="1:27" ht="13.5">
      <c r="A12" s="27" t="s">
        <v>39</v>
      </c>
      <c r="B12" s="28"/>
      <c r="C12" s="29">
        <f aca="true" t="shared" si="0" ref="C12:Y12">SUM(C6:C11)</f>
        <v>385299590</v>
      </c>
      <c r="D12" s="29">
        <f>SUM(D6:D11)</f>
        <v>385299590</v>
      </c>
      <c r="E12" s="30">
        <f t="shared" si="0"/>
        <v>345515875</v>
      </c>
      <c r="F12" s="31">
        <f t="shared" si="0"/>
        <v>345515875</v>
      </c>
      <c r="G12" s="31">
        <f t="shared" si="0"/>
        <v>396457624</v>
      </c>
      <c r="H12" s="31">
        <f t="shared" si="0"/>
        <v>472586801</v>
      </c>
      <c r="I12" s="31">
        <f t="shared" si="0"/>
        <v>420460672</v>
      </c>
      <c r="J12" s="31">
        <f t="shared" si="0"/>
        <v>420460672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420460672</v>
      </c>
      <c r="X12" s="31">
        <f t="shared" si="0"/>
        <v>86378969</v>
      </c>
      <c r="Y12" s="31">
        <f t="shared" si="0"/>
        <v>334081703</v>
      </c>
      <c r="Z12" s="32">
        <f>+IF(X12&lt;&gt;0,+(Y12/X12)*100,0)</f>
        <v>386.76278134322257</v>
      </c>
      <c r="AA12" s="33">
        <f>SUM(AA6:AA11)</f>
        <v>345515875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11685312</v>
      </c>
      <c r="D16" s="18">
        <v>11685312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27190462</v>
      </c>
      <c r="F17" s="20">
        <v>27190462</v>
      </c>
      <c r="G17" s="20">
        <v>11869731</v>
      </c>
      <c r="H17" s="20">
        <v>11869731</v>
      </c>
      <c r="I17" s="20">
        <v>11869731</v>
      </c>
      <c r="J17" s="20">
        <v>11869731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11869731</v>
      </c>
      <c r="X17" s="20">
        <v>6797616</v>
      </c>
      <c r="Y17" s="20">
        <v>5072115</v>
      </c>
      <c r="Z17" s="21">
        <v>74.62</v>
      </c>
      <c r="AA17" s="22">
        <v>27190462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1633747899</v>
      </c>
      <c r="D19" s="18">
        <v>1633747899</v>
      </c>
      <c r="E19" s="19">
        <v>2130486000</v>
      </c>
      <c r="F19" s="20">
        <v>2130486000</v>
      </c>
      <c r="G19" s="20">
        <v>1776162316</v>
      </c>
      <c r="H19" s="20">
        <v>1776162316</v>
      </c>
      <c r="I19" s="20">
        <v>1776162316</v>
      </c>
      <c r="J19" s="20">
        <v>1776162316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1776162316</v>
      </c>
      <c r="X19" s="20">
        <v>532621500</v>
      </c>
      <c r="Y19" s="20">
        <v>1243540816</v>
      </c>
      <c r="Z19" s="21">
        <v>233.48</v>
      </c>
      <c r="AA19" s="22">
        <v>2130486000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1461573</v>
      </c>
      <c r="D22" s="18">
        <v>1461573</v>
      </c>
      <c r="E22" s="19">
        <v>1152000</v>
      </c>
      <c r="F22" s="20">
        <v>1152000</v>
      </c>
      <c r="G22" s="20">
        <v>1531287</v>
      </c>
      <c r="H22" s="20">
        <v>1531287</v>
      </c>
      <c r="I22" s="20">
        <v>1531287</v>
      </c>
      <c r="J22" s="20">
        <v>1531287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1531287</v>
      </c>
      <c r="X22" s="20">
        <v>288000</v>
      </c>
      <c r="Y22" s="20">
        <v>1243287</v>
      </c>
      <c r="Z22" s="21">
        <v>431.7</v>
      </c>
      <c r="AA22" s="22">
        <v>1152000</v>
      </c>
    </row>
    <row r="23" spans="1:27" ht="13.5">
      <c r="A23" s="23" t="s">
        <v>49</v>
      </c>
      <c r="B23" s="17"/>
      <c r="C23" s="18">
        <v>2664329</v>
      </c>
      <c r="D23" s="18">
        <v>2664329</v>
      </c>
      <c r="E23" s="19"/>
      <c r="F23" s="20"/>
      <c r="G23" s="24">
        <v>1566329</v>
      </c>
      <c r="H23" s="24">
        <v>1566329</v>
      </c>
      <c r="I23" s="24">
        <v>1566329</v>
      </c>
      <c r="J23" s="20">
        <v>1566329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1566329</v>
      </c>
      <c r="X23" s="20"/>
      <c r="Y23" s="24">
        <v>1566329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1649559113</v>
      </c>
      <c r="D24" s="29">
        <f>SUM(D15:D23)</f>
        <v>1649559113</v>
      </c>
      <c r="E24" s="36">
        <f t="shared" si="1"/>
        <v>2158828462</v>
      </c>
      <c r="F24" s="37">
        <f t="shared" si="1"/>
        <v>2158828462</v>
      </c>
      <c r="G24" s="37">
        <f t="shared" si="1"/>
        <v>1791129663</v>
      </c>
      <c r="H24" s="37">
        <f t="shared" si="1"/>
        <v>1791129663</v>
      </c>
      <c r="I24" s="37">
        <f t="shared" si="1"/>
        <v>1791129663</v>
      </c>
      <c r="J24" s="37">
        <f t="shared" si="1"/>
        <v>1791129663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1791129663</v>
      </c>
      <c r="X24" s="37">
        <f t="shared" si="1"/>
        <v>539707116</v>
      </c>
      <c r="Y24" s="37">
        <f t="shared" si="1"/>
        <v>1251422547</v>
      </c>
      <c r="Z24" s="38">
        <f>+IF(X24&lt;&gt;0,+(Y24/X24)*100,0)</f>
        <v>231.87067761396722</v>
      </c>
      <c r="AA24" s="39">
        <f>SUM(AA15:AA23)</f>
        <v>2158828462</v>
      </c>
    </row>
    <row r="25" spans="1:27" ht="13.5">
      <c r="A25" s="27" t="s">
        <v>51</v>
      </c>
      <c r="B25" s="28"/>
      <c r="C25" s="29">
        <f aca="true" t="shared" si="2" ref="C25:Y25">+C12+C24</f>
        <v>2034858703</v>
      </c>
      <c r="D25" s="29">
        <f>+D12+D24</f>
        <v>2034858703</v>
      </c>
      <c r="E25" s="30">
        <f t="shared" si="2"/>
        <v>2504344337</v>
      </c>
      <c r="F25" s="31">
        <f t="shared" si="2"/>
        <v>2504344337</v>
      </c>
      <c r="G25" s="31">
        <f t="shared" si="2"/>
        <v>2187587287</v>
      </c>
      <c r="H25" s="31">
        <f t="shared" si="2"/>
        <v>2263716464</v>
      </c>
      <c r="I25" s="31">
        <f t="shared" si="2"/>
        <v>2211590335</v>
      </c>
      <c r="J25" s="31">
        <f t="shared" si="2"/>
        <v>2211590335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2211590335</v>
      </c>
      <c r="X25" s="31">
        <f t="shared" si="2"/>
        <v>626086085</v>
      </c>
      <c r="Y25" s="31">
        <f t="shared" si="2"/>
        <v>1585504250</v>
      </c>
      <c r="Z25" s="32">
        <f>+IF(X25&lt;&gt;0,+(Y25/X25)*100,0)</f>
        <v>253.24061466723063</v>
      </c>
      <c r="AA25" s="33">
        <f>+AA12+AA24</f>
        <v>2504344337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1346000</v>
      </c>
      <c r="F30" s="20">
        <v>1346000</v>
      </c>
      <c r="G30" s="20">
        <v>1506887</v>
      </c>
      <c r="H30" s="20">
        <v>1506887</v>
      </c>
      <c r="I30" s="20">
        <v>1506887</v>
      </c>
      <c r="J30" s="20">
        <v>1506887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1506887</v>
      </c>
      <c r="X30" s="20">
        <v>336500</v>
      </c>
      <c r="Y30" s="20">
        <v>1170387</v>
      </c>
      <c r="Z30" s="21">
        <v>347.81</v>
      </c>
      <c r="AA30" s="22">
        <v>1346000</v>
      </c>
    </row>
    <row r="31" spans="1:27" ht="13.5">
      <c r="A31" s="23" t="s">
        <v>56</v>
      </c>
      <c r="B31" s="17"/>
      <c r="C31" s="18">
        <v>14631732</v>
      </c>
      <c r="D31" s="18">
        <v>14631732</v>
      </c>
      <c r="E31" s="19"/>
      <c r="F31" s="20"/>
      <c r="G31" s="20">
        <v>13702459</v>
      </c>
      <c r="H31" s="20">
        <v>13702459</v>
      </c>
      <c r="I31" s="20">
        <v>13702459</v>
      </c>
      <c r="J31" s="20">
        <v>13702459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13702459</v>
      </c>
      <c r="X31" s="20"/>
      <c r="Y31" s="20">
        <v>13702459</v>
      </c>
      <c r="Z31" s="21"/>
      <c r="AA31" s="22"/>
    </row>
    <row r="32" spans="1:27" ht="13.5">
      <c r="A32" s="23" t="s">
        <v>57</v>
      </c>
      <c r="B32" s="17"/>
      <c r="C32" s="18">
        <v>183323026</v>
      </c>
      <c r="D32" s="18">
        <v>183323026</v>
      </c>
      <c r="E32" s="19">
        <v>88690968</v>
      </c>
      <c r="F32" s="20">
        <v>88690968</v>
      </c>
      <c r="G32" s="20">
        <v>83623823</v>
      </c>
      <c r="H32" s="20">
        <v>83623823</v>
      </c>
      <c r="I32" s="20">
        <v>62501167</v>
      </c>
      <c r="J32" s="20">
        <v>62501167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62501167</v>
      </c>
      <c r="X32" s="20">
        <v>22172742</v>
      </c>
      <c r="Y32" s="20">
        <v>40328425</v>
      </c>
      <c r="Z32" s="21">
        <v>181.88</v>
      </c>
      <c r="AA32" s="22">
        <v>88690968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2494026</v>
      </c>
      <c r="H33" s="20">
        <v>2494026</v>
      </c>
      <c r="I33" s="20">
        <v>2494026</v>
      </c>
      <c r="J33" s="20">
        <v>2494026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2494026</v>
      </c>
      <c r="X33" s="20"/>
      <c r="Y33" s="20">
        <v>2494026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197954758</v>
      </c>
      <c r="D34" s="29">
        <f>SUM(D29:D33)</f>
        <v>197954758</v>
      </c>
      <c r="E34" s="30">
        <f t="shared" si="3"/>
        <v>90036968</v>
      </c>
      <c r="F34" s="31">
        <f t="shared" si="3"/>
        <v>90036968</v>
      </c>
      <c r="G34" s="31">
        <f t="shared" si="3"/>
        <v>101327195</v>
      </c>
      <c r="H34" s="31">
        <f t="shared" si="3"/>
        <v>101327195</v>
      </c>
      <c r="I34" s="31">
        <f t="shared" si="3"/>
        <v>80204539</v>
      </c>
      <c r="J34" s="31">
        <f t="shared" si="3"/>
        <v>80204539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80204539</v>
      </c>
      <c r="X34" s="31">
        <f t="shared" si="3"/>
        <v>22509242</v>
      </c>
      <c r="Y34" s="31">
        <f t="shared" si="3"/>
        <v>57695297</v>
      </c>
      <c r="Z34" s="32">
        <f>+IF(X34&lt;&gt;0,+(Y34/X34)*100,0)</f>
        <v>256.31825807372815</v>
      </c>
      <c r="AA34" s="33">
        <f>SUM(AA29:AA33)</f>
        <v>90036968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124094000</v>
      </c>
      <c r="F37" s="20">
        <v>124094000</v>
      </c>
      <c r="G37" s="20">
        <v>1710677</v>
      </c>
      <c r="H37" s="20">
        <v>1710677</v>
      </c>
      <c r="I37" s="20">
        <v>1710677</v>
      </c>
      <c r="J37" s="20">
        <v>1710677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1710677</v>
      </c>
      <c r="X37" s="20">
        <v>31023500</v>
      </c>
      <c r="Y37" s="20">
        <v>-29312823</v>
      </c>
      <c r="Z37" s="21">
        <v>-94.49</v>
      </c>
      <c r="AA37" s="22">
        <v>124094000</v>
      </c>
    </row>
    <row r="38" spans="1:27" ht="13.5">
      <c r="A38" s="23" t="s">
        <v>58</v>
      </c>
      <c r="B38" s="17"/>
      <c r="C38" s="18">
        <v>127957074</v>
      </c>
      <c r="D38" s="18">
        <v>127957074</v>
      </c>
      <c r="E38" s="19">
        <v>57000</v>
      </c>
      <c r="F38" s="20">
        <v>57000</v>
      </c>
      <c r="G38" s="20">
        <v>114605261</v>
      </c>
      <c r="H38" s="20">
        <v>114605261</v>
      </c>
      <c r="I38" s="20">
        <v>114605261</v>
      </c>
      <c r="J38" s="20">
        <v>114605261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114605261</v>
      </c>
      <c r="X38" s="20">
        <v>14250</v>
      </c>
      <c r="Y38" s="20">
        <v>114591011</v>
      </c>
      <c r="Z38" s="21">
        <v>804147.45</v>
      </c>
      <c r="AA38" s="22">
        <v>57000</v>
      </c>
    </row>
    <row r="39" spans="1:27" ht="13.5">
      <c r="A39" s="27" t="s">
        <v>61</v>
      </c>
      <c r="B39" s="35"/>
      <c r="C39" s="29">
        <f aca="true" t="shared" si="4" ref="C39:Y39">SUM(C37:C38)</f>
        <v>127957074</v>
      </c>
      <c r="D39" s="29">
        <f>SUM(D37:D38)</f>
        <v>127957074</v>
      </c>
      <c r="E39" s="36">
        <f t="shared" si="4"/>
        <v>124151000</v>
      </c>
      <c r="F39" s="37">
        <f t="shared" si="4"/>
        <v>124151000</v>
      </c>
      <c r="G39" s="37">
        <f t="shared" si="4"/>
        <v>116315938</v>
      </c>
      <c r="H39" s="37">
        <f t="shared" si="4"/>
        <v>116315938</v>
      </c>
      <c r="I39" s="37">
        <f t="shared" si="4"/>
        <v>116315938</v>
      </c>
      <c r="J39" s="37">
        <f t="shared" si="4"/>
        <v>116315938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116315938</v>
      </c>
      <c r="X39" s="37">
        <f t="shared" si="4"/>
        <v>31037750</v>
      </c>
      <c r="Y39" s="37">
        <f t="shared" si="4"/>
        <v>85278188</v>
      </c>
      <c r="Z39" s="38">
        <f>+IF(X39&lt;&gt;0,+(Y39/X39)*100,0)</f>
        <v>274.7563467068328</v>
      </c>
      <c r="AA39" s="39">
        <f>SUM(AA37:AA38)</f>
        <v>124151000</v>
      </c>
    </row>
    <row r="40" spans="1:27" ht="13.5">
      <c r="A40" s="27" t="s">
        <v>62</v>
      </c>
      <c r="B40" s="28"/>
      <c r="C40" s="29">
        <f aca="true" t="shared" si="5" ref="C40:Y40">+C34+C39</f>
        <v>325911832</v>
      </c>
      <c r="D40" s="29">
        <f>+D34+D39</f>
        <v>325911832</v>
      </c>
      <c r="E40" s="30">
        <f t="shared" si="5"/>
        <v>214187968</v>
      </c>
      <c r="F40" s="31">
        <f t="shared" si="5"/>
        <v>214187968</v>
      </c>
      <c r="G40" s="31">
        <f t="shared" si="5"/>
        <v>217643133</v>
      </c>
      <c r="H40" s="31">
        <f t="shared" si="5"/>
        <v>217643133</v>
      </c>
      <c r="I40" s="31">
        <f t="shared" si="5"/>
        <v>196520477</v>
      </c>
      <c r="J40" s="31">
        <f t="shared" si="5"/>
        <v>196520477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196520477</v>
      </c>
      <c r="X40" s="31">
        <f t="shared" si="5"/>
        <v>53546992</v>
      </c>
      <c r="Y40" s="31">
        <f t="shared" si="5"/>
        <v>142973485</v>
      </c>
      <c r="Z40" s="32">
        <f>+IF(X40&lt;&gt;0,+(Y40/X40)*100,0)</f>
        <v>267.00563310820525</v>
      </c>
      <c r="AA40" s="33">
        <f>+AA34+AA39</f>
        <v>214187968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1708946871</v>
      </c>
      <c r="D42" s="43">
        <f>+D25-D40</f>
        <v>1708946871</v>
      </c>
      <c r="E42" s="44">
        <f t="shared" si="6"/>
        <v>2290156369</v>
      </c>
      <c r="F42" s="45">
        <f t="shared" si="6"/>
        <v>2290156369</v>
      </c>
      <c r="G42" s="45">
        <f t="shared" si="6"/>
        <v>1969944154</v>
      </c>
      <c r="H42" s="45">
        <f t="shared" si="6"/>
        <v>2046073331</v>
      </c>
      <c r="I42" s="45">
        <f t="shared" si="6"/>
        <v>2015069858</v>
      </c>
      <c r="J42" s="45">
        <f t="shared" si="6"/>
        <v>2015069858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2015069858</v>
      </c>
      <c r="X42" s="45">
        <f t="shared" si="6"/>
        <v>572539093</v>
      </c>
      <c r="Y42" s="45">
        <f t="shared" si="6"/>
        <v>1442530765</v>
      </c>
      <c r="Z42" s="46">
        <f>+IF(X42&lt;&gt;0,+(Y42/X42)*100,0)</f>
        <v>251.9532347461905</v>
      </c>
      <c r="AA42" s="47">
        <f>+AA25-AA40</f>
        <v>2290156369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26948826</v>
      </c>
      <c r="D45" s="18">
        <v>26948826</v>
      </c>
      <c r="E45" s="19">
        <v>2290156369</v>
      </c>
      <c r="F45" s="20">
        <v>2290156369</v>
      </c>
      <c r="G45" s="20">
        <v>1969944154</v>
      </c>
      <c r="H45" s="20">
        <v>2046073331</v>
      </c>
      <c r="I45" s="20">
        <v>2015069858</v>
      </c>
      <c r="J45" s="20">
        <v>2015069858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2015069858</v>
      </c>
      <c r="X45" s="20">
        <v>572539092</v>
      </c>
      <c r="Y45" s="20">
        <v>1442530766</v>
      </c>
      <c r="Z45" s="48">
        <v>251.95</v>
      </c>
      <c r="AA45" s="22">
        <v>2290156369</v>
      </c>
    </row>
    <row r="46" spans="1:27" ht="13.5">
      <c r="A46" s="23" t="s">
        <v>67</v>
      </c>
      <c r="B46" s="17"/>
      <c r="C46" s="18">
        <v>1681998045</v>
      </c>
      <c r="D46" s="18">
        <v>1681998045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1708946871</v>
      </c>
      <c r="D48" s="51">
        <f>SUM(D45:D47)</f>
        <v>1708946871</v>
      </c>
      <c r="E48" s="52">
        <f t="shared" si="7"/>
        <v>2290156369</v>
      </c>
      <c r="F48" s="53">
        <f t="shared" si="7"/>
        <v>2290156369</v>
      </c>
      <c r="G48" s="53">
        <f t="shared" si="7"/>
        <v>1969944154</v>
      </c>
      <c r="H48" s="53">
        <f t="shared" si="7"/>
        <v>2046073331</v>
      </c>
      <c r="I48" s="53">
        <f t="shared" si="7"/>
        <v>2015069858</v>
      </c>
      <c r="J48" s="53">
        <f t="shared" si="7"/>
        <v>2015069858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2015069858</v>
      </c>
      <c r="X48" s="53">
        <f t="shared" si="7"/>
        <v>572539092</v>
      </c>
      <c r="Y48" s="53">
        <f t="shared" si="7"/>
        <v>1442530766</v>
      </c>
      <c r="Z48" s="54">
        <f>+IF(X48&lt;&gt;0,+(Y48/X48)*100,0)</f>
        <v>251.953235360914</v>
      </c>
      <c r="AA48" s="55">
        <f>SUM(AA45:AA47)</f>
        <v>2290156369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0"/>
        <v>0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0</v>
      </c>
      <c r="Y24" s="37">
        <f t="shared" si="1"/>
        <v>0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0</v>
      </c>
      <c r="Y25" s="31">
        <f t="shared" si="2"/>
        <v>0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3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0</v>
      </c>
      <c r="Y40" s="31">
        <f t="shared" si="5"/>
        <v>0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0</v>
      </c>
      <c r="Y42" s="45">
        <f t="shared" si="6"/>
        <v>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170973041</v>
      </c>
      <c r="D6" s="18">
        <v>170973041</v>
      </c>
      <c r="E6" s="19">
        <v>175000000</v>
      </c>
      <c r="F6" s="20">
        <v>175000000</v>
      </c>
      <c r="G6" s="20"/>
      <c r="H6" s="20">
        <v>184761649</v>
      </c>
      <c r="I6" s="20">
        <v>253119815</v>
      </c>
      <c r="J6" s="20">
        <v>253119815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253119815</v>
      </c>
      <c r="X6" s="20">
        <v>43750000</v>
      </c>
      <c r="Y6" s="20">
        <v>209369815</v>
      </c>
      <c r="Z6" s="21">
        <v>478.56</v>
      </c>
      <c r="AA6" s="22">
        <v>175000000</v>
      </c>
    </row>
    <row r="7" spans="1:27" ht="13.5">
      <c r="A7" s="23" t="s">
        <v>34</v>
      </c>
      <c r="B7" s="17"/>
      <c r="C7" s="18"/>
      <c r="D7" s="18"/>
      <c r="E7" s="19">
        <v>255000000</v>
      </c>
      <c r="F7" s="20">
        <v>255000000</v>
      </c>
      <c r="G7" s="20"/>
      <c r="H7" s="20"/>
      <c r="I7" s="20">
        <v>155068274</v>
      </c>
      <c r="J7" s="20">
        <v>155068274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155068274</v>
      </c>
      <c r="X7" s="20">
        <v>63750000</v>
      </c>
      <c r="Y7" s="20">
        <v>91318274</v>
      </c>
      <c r="Z7" s="21">
        <v>143.24</v>
      </c>
      <c r="AA7" s="22">
        <v>255000000</v>
      </c>
    </row>
    <row r="8" spans="1:27" ht="13.5">
      <c r="A8" s="23" t="s">
        <v>35</v>
      </c>
      <c r="B8" s="17"/>
      <c r="C8" s="18"/>
      <c r="D8" s="18"/>
      <c r="E8" s="19">
        <v>67101125</v>
      </c>
      <c r="F8" s="20">
        <v>67101125</v>
      </c>
      <c r="G8" s="20"/>
      <c r="H8" s="20"/>
      <c r="I8" s="20">
        <v>-2102604</v>
      </c>
      <c r="J8" s="20">
        <v>-2102604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-2102604</v>
      </c>
      <c r="X8" s="20">
        <v>16775281</v>
      </c>
      <c r="Y8" s="20">
        <v>-18877885</v>
      </c>
      <c r="Z8" s="21">
        <v>-112.53</v>
      </c>
      <c r="AA8" s="22">
        <v>67101125</v>
      </c>
    </row>
    <row r="9" spans="1:27" ht="13.5">
      <c r="A9" s="23" t="s">
        <v>36</v>
      </c>
      <c r="B9" s="17"/>
      <c r="C9" s="18">
        <v>42293459</v>
      </c>
      <c r="D9" s="18">
        <v>42293459</v>
      </c>
      <c r="E9" s="19">
        <v>284222706</v>
      </c>
      <c r="F9" s="20">
        <v>284222706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71055677</v>
      </c>
      <c r="Y9" s="20">
        <v>-71055677</v>
      </c>
      <c r="Z9" s="21">
        <v>-100</v>
      </c>
      <c r="AA9" s="22">
        <v>284222706</v>
      </c>
    </row>
    <row r="10" spans="1:27" ht="13.5">
      <c r="A10" s="23" t="s">
        <v>37</v>
      </c>
      <c r="B10" s="17"/>
      <c r="C10" s="18">
        <v>315854739</v>
      </c>
      <c r="D10" s="18">
        <v>315854739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36289773</v>
      </c>
      <c r="D11" s="18">
        <v>36289773</v>
      </c>
      <c r="E11" s="19">
        <v>51431169</v>
      </c>
      <c r="F11" s="20">
        <v>51431169</v>
      </c>
      <c r="G11" s="20"/>
      <c r="H11" s="20">
        <v>369155</v>
      </c>
      <c r="I11" s="20">
        <v>473087</v>
      </c>
      <c r="J11" s="20">
        <v>473087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473087</v>
      </c>
      <c r="X11" s="20">
        <v>12857792</v>
      </c>
      <c r="Y11" s="20">
        <v>-12384705</v>
      </c>
      <c r="Z11" s="21">
        <v>-96.32</v>
      </c>
      <c r="AA11" s="22">
        <v>51431169</v>
      </c>
    </row>
    <row r="12" spans="1:27" ht="13.5">
      <c r="A12" s="27" t="s">
        <v>39</v>
      </c>
      <c r="B12" s="28"/>
      <c r="C12" s="29">
        <f aca="true" t="shared" si="0" ref="C12:Y12">SUM(C6:C11)</f>
        <v>565411012</v>
      </c>
      <c r="D12" s="29">
        <f>SUM(D6:D11)</f>
        <v>565411012</v>
      </c>
      <c r="E12" s="30">
        <f t="shared" si="0"/>
        <v>832755000</v>
      </c>
      <c r="F12" s="31">
        <f t="shared" si="0"/>
        <v>832755000</v>
      </c>
      <c r="G12" s="31">
        <f t="shared" si="0"/>
        <v>0</v>
      </c>
      <c r="H12" s="31">
        <f t="shared" si="0"/>
        <v>185130804</v>
      </c>
      <c r="I12" s="31">
        <f t="shared" si="0"/>
        <v>406558572</v>
      </c>
      <c r="J12" s="31">
        <f t="shared" si="0"/>
        <v>406558572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406558572</v>
      </c>
      <c r="X12" s="31">
        <f t="shared" si="0"/>
        <v>208188750</v>
      </c>
      <c r="Y12" s="31">
        <f t="shared" si="0"/>
        <v>198369822</v>
      </c>
      <c r="Z12" s="32">
        <f>+IF(X12&lt;&gt;0,+(Y12/X12)*100,0)</f>
        <v>95.28364140713656</v>
      </c>
      <c r="AA12" s="33">
        <f>SUM(AA6:AA11)</f>
        <v>832755000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13458119</v>
      </c>
      <c r="D17" s="18">
        <v>13458119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2275539966</v>
      </c>
      <c r="D19" s="18">
        <v>2275539966</v>
      </c>
      <c r="E19" s="19">
        <v>3439196676</v>
      </c>
      <c r="F19" s="20">
        <v>3439196676</v>
      </c>
      <c r="G19" s="20"/>
      <c r="H19" s="20">
        <v>5530117</v>
      </c>
      <c r="I19" s="20">
        <v>35627452</v>
      </c>
      <c r="J19" s="20">
        <v>35627452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35627452</v>
      </c>
      <c r="X19" s="20">
        <v>859799169</v>
      </c>
      <c r="Y19" s="20">
        <v>-824171717</v>
      </c>
      <c r="Z19" s="21">
        <v>-95.86</v>
      </c>
      <c r="AA19" s="22">
        <v>3439196676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1395134</v>
      </c>
      <c r="D22" s="18">
        <v>1395134</v>
      </c>
      <c r="E22" s="19">
        <v>9093000</v>
      </c>
      <c r="F22" s="20">
        <v>9093000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2273250</v>
      </c>
      <c r="Y22" s="20">
        <v>-2273250</v>
      </c>
      <c r="Z22" s="21">
        <v>-100</v>
      </c>
      <c r="AA22" s="22">
        <v>9093000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2290393219</v>
      </c>
      <c r="D24" s="29">
        <f>SUM(D15:D23)</f>
        <v>2290393219</v>
      </c>
      <c r="E24" s="36">
        <f t="shared" si="1"/>
        <v>3448289676</v>
      </c>
      <c r="F24" s="37">
        <f t="shared" si="1"/>
        <v>3448289676</v>
      </c>
      <c r="G24" s="37">
        <f t="shared" si="1"/>
        <v>0</v>
      </c>
      <c r="H24" s="37">
        <f t="shared" si="1"/>
        <v>5530117</v>
      </c>
      <c r="I24" s="37">
        <f t="shared" si="1"/>
        <v>35627452</v>
      </c>
      <c r="J24" s="37">
        <f t="shared" si="1"/>
        <v>35627452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35627452</v>
      </c>
      <c r="X24" s="37">
        <f t="shared" si="1"/>
        <v>862072419</v>
      </c>
      <c r="Y24" s="37">
        <f t="shared" si="1"/>
        <v>-826444967</v>
      </c>
      <c r="Z24" s="38">
        <f>+IF(X24&lt;&gt;0,+(Y24/X24)*100,0)</f>
        <v>-95.86723212403342</v>
      </c>
      <c r="AA24" s="39">
        <f>SUM(AA15:AA23)</f>
        <v>3448289676</v>
      </c>
    </row>
    <row r="25" spans="1:27" ht="13.5">
      <c r="A25" s="27" t="s">
        <v>51</v>
      </c>
      <c r="B25" s="28"/>
      <c r="C25" s="29">
        <f aca="true" t="shared" si="2" ref="C25:Y25">+C12+C24</f>
        <v>2855804231</v>
      </c>
      <c r="D25" s="29">
        <f>+D12+D24</f>
        <v>2855804231</v>
      </c>
      <c r="E25" s="30">
        <f t="shared" si="2"/>
        <v>4281044676</v>
      </c>
      <c r="F25" s="31">
        <f t="shared" si="2"/>
        <v>4281044676</v>
      </c>
      <c r="G25" s="31">
        <f t="shared" si="2"/>
        <v>0</v>
      </c>
      <c r="H25" s="31">
        <f t="shared" si="2"/>
        <v>190660921</v>
      </c>
      <c r="I25" s="31">
        <f t="shared" si="2"/>
        <v>442186024</v>
      </c>
      <c r="J25" s="31">
        <f t="shared" si="2"/>
        <v>442186024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442186024</v>
      </c>
      <c r="X25" s="31">
        <f t="shared" si="2"/>
        <v>1070261169</v>
      </c>
      <c r="Y25" s="31">
        <f t="shared" si="2"/>
        <v>-628075145</v>
      </c>
      <c r="Z25" s="32">
        <f>+IF(X25&lt;&gt;0,+(Y25/X25)*100,0)</f>
        <v>-58.68428783479484</v>
      </c>
      <c r="AA25" s="33">
        <f>+AA12+AA24</f>
        <v>4281044676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726893</v>
      </c>
      <c r="D30" s="18">
        <v>726893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4155772</v>
      </c>
      <c r="D31" s="18">
        <v>4155772</v>
      </c>
      <c r="E31" s="19">
        <v>5499602</v>
      </c>
      <c r="F31" s="20">
        <v>5499602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1374901</v>
      </c>
      <c r="Y31" s="20">
        <v>-1374901</v>
      </c>
      <c r="Z31" s="21">
        <v>-100</v>
      </c>
      <c r="AA31" s="22">
        <v>5499602</v>
      </c>
    </row>
    <row r="32" spans="1:27" ht="13.5">
      <c r="A32" s="23" t="s">
        <v>57</v>
      </c>
      <c r="B32" s="17"/>
      <c r="C32" s="18">
        <v>723482006</v>
      </c>
      <c r="D32" s="18">
        <v>723482006</v>
      </c>
      <c r="E32" s="19">
        <v>398444000</v>
      </c>
      <c r="F32" s="20">
        <v>398444000</v>
      </c>
      <c r="G32" s="20"/>
      <c r="H32" s="20">
        <v>109175643</v>
      </c>
      <c r="I32" s="20">
        <v>143581799</v>
      </c>
      <c r="J32" s="20">
        <v>143581799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143581799</v>
      </c>
      <c r="X32" s="20">
        <v>99611000</v>
      </c>
      <c r="Y32" s="20">
        <v>43970799</v>
      </c>
      <c r="Z32" s="21">
        <v>44.14</v>
      </c>
      <c r="AA32" s="22">
        <v>398444000</v>
      </c>
    </row>
    <row r="33" spans="1:27" ht="13.5">
      <c r="A33" s="23" t="s">
        <v>58</v>
      </c>
      <c r="B33" s="17"/>
      <c r="C33" s="18">
        <v>47264876</v>
      </c>
      <c r="D33" s="18">
        <v>47264876</v>
      </c>
      <c r="E33" s="19">
        <v>79374707</v>
      </c>
      <c r="F33" s="20">
        <v>79374707</v>
      </c>
      <c r="G33" s="20"/>
      <c r="H33" s="20">
        <v>1510736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19843677</v>
      </c>
      <c r="Y33" s="20">
        <v>-19843677</v>
      </c>
      <c r="Z33" s="21">
        <v>-100</v>
      </c>
      <c r="AA33" s="22">
        <v>79374707</v>
      </c>
    </row>
    <row r="34" spans="1:27" ht="13.5">
      <c r="A34" s="27" t="s">
        <v>59</v>
      </c>
      <c r="B34" s="28"/>
      <c r="C34" s="29">
        <f aca="true" t="shared" si="3" ref="C34:Y34">SUM(C29:C33)</f>
        <v>775629547</v>
      </c>
      <c r="D34" s="29">
        <f>SUM(D29:D33)</f>
        <v>775629547</v>
      </c>
      <c r="E34" s="30">
        <f t="shared" si="3"/>
        <v>483318309</v>
      </c>
      <c r="F34" s="31">
        <f t="shared" si="3"/>
        <v>483318309</v>
      </c>
      <c r="G34" s="31">
        <f t="shared" si="3"/>
        <v>0</v>
      </c>
      <c r="H34" s="31">
        <f t="shared" si="3"/>
        <v>110686379</v>
      </c>
      <c r="I34" s="31">
        <f t="shared" si="3"/>
        <v>143581799</v>
      </c>
      <c r="J34" s="31">
        <f t="shared" si="3"/>
        <v>143581799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143581799</v>
      </c>
      <c r="X34" s="31">
        <f t="shared" si="3"/>
        <v>120829578</v>
      </c>
      <c r="Y34" s="31">
        <f t="shared" si="3"/>
        <v>22752221</v>
      </c>
      <c r="Z34" s="32">
        <f>+IF(X34&lt;&gt;0,+(Y34/X34)*100,0)</f>
        <v>18.830009486584483</v>
      </c>
      <c r="AA34" s="33">
        <f>SUM(AA29:AA33)</f>
        <v>483318309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775629547</v>
      </c>
      <c r="D40" s="29">
        <f>+D34+D39</f>
        <v>775629547</v>
      </c>
      <c r="E40" s="30">
        <f t="shared" si="5"/>
        <v>483318309</v>
      </c>
      <c r="F40" s="31">
        <f t="shared" si="5"/>
        <v>483318309</v>
      </c>
      <c r="G40" s="31">
        <f t="shared" si="5"/>
        <v>0</v>
      </c>
      <c r="H40" s="31">
        <f t="shared" si="5"/>
        <v>110686379</v>
      </c>
      <c r="I40" s="31">
        <f t="shared" si="5"/>
        <v>143581799</v>
      </c>
      <c r="J40" s="31">
        <f t="shared" si="5"/>
        <v>143581799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143581799</v>
      </c>
      <c r="X40" s="31">
        <f t="shared" si="5"/>
        <v>120829578</v>
      </c>
      <c r="Y40" s="31">
        <f t="shared" si="5"/>
        <v>22752221</v>
      </c>
      <c r="Z40" s="32">
        <f>+IF(X40&lt;&gt;0,+(Y40/X40)*100,0)</f>
        <v>18.830009486584483</v>
      </c>
      <c r="AA40" s="33">
        <f>+AA34+AA39</f>
        <v>483318309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2080174684</v>
      </c>
      <c r="D42" s="43">
        <f>+D25-D40</f>
        <v>2080174684</v>
      </c>
      <c r="E42" s="44">
        <f t="shared" si="6"/>
        <v>3797726367</v>
      </c>
      <c r="F42" s="45">
        <f t="shared" si="6"/>
        <v>3797726367</v>
      </c>
      <c r="G42" s="45">
        <f t="shared" si="6"/>
        <v>0</v>
      </c>
      <c r="H42" s="45">
        <f t="shared" si="6"/>
        <v>79974542</v>
      </c>
      <c r="I42" s="45">
        <f t="shared" si="6"/>
        <v>298604225</v>
      </c>
      <c r="J42" s="45">
        <f t="shared" si="6"/>
        <v>298604225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298604225</v>
      </c>
      <c r="X42" s="45">
        <f t="shared" si="6"/>
        <v>949431591</v>
      </c>
      <c r="Y42" s="45">
        <f t="shared" si="6"/>
        <v>-650827366</v>
      </c>
      <c r="Z42" s="46">
        <f>+IF(X42&lt;&gt;0,+(Y42/X42)*100,0)</f>
        <v>-68.54915848276214</v>
      </c>
      <c r="AA42" s="47">
        <f>+AA25-AA40</f>
        <v>3797726367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2080174684</v>
      </c>
      <c r="D45" s="18">
        <v>2080174684</v>
      </c>
      <c r="E45" s="19">
        <v>3797726367</v>
      </c>
      <c r="F45" s="20">
        <v>3797726367</v>
      </c>
      <c r="G45" s="20"/>
      <c r="H45" s="20">
        <v>79974542</v>
      </c>
      <c r="I45" s="20">
        <v>298604225</v>
      </c>
      <c r="J45" s="20">
        <v>298604225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298604225</v>
      </c>
      <c r="X45" s="20">
        <v>949431592</v>
      </c>
      <c r="Y45" s="20">
        <v>-650827367</v>
      </c>
      <c r="Z45" s="48">
        <v>-68.55</v>
      </c>
      <c r="AA45" s="22">
        <v>3797726367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2080174684</v>
      </c>
      <c r="D48" s="51">
        <f>SUM(D45:D47)</f>
        <v>2080174684</v>
      </c>
      <c r="E48" s="52">
        <f t="shared" si="7"/>
        <v>3797726367</v>
      </c>
      <c r="F48" s="53">
        <f t="shared" si="7"/>
        <v>3797726367</v>
      </c>
      <c r="G48" s="53">
        <f t="shared" si="7"/>
        <v>0</v>
      </c>
      <c r="H48" s="53">
        <f t="shared" si="7"/>
        <v>79974542</v>
      </c>
      <c r="I48" s="53">
        <f t="shared" si="7"/>
        <v>298604225</v>
      </c>
      <c r="J48" s="53">
        <f t="shared" si="7"/>
        <v>298604225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298604225</v>
      </c>
      <c r="X48" s="53">
        <f t="shared" si="7"/>
        <v>949431592</v>
      </c>
      <c r="Y48" s="53">
        <f t="shared" si="7"/>
        <v>-650827367</v>
      </c>
      <c r="Z48" s="54">
        <f>+IF(X48&lt;&gt;0,+(Y48/X48)*100,0)</f>
        <v>-68.54915851588811</v>
      </c>
      <c r="AA48" s="55">
        <f>SUM(AA45:AA47)</f>
        <v>3797726367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28886115</v>
      </c>
      <c r="D6" s="18">
        <v>28886115</v>
      </c>
      <c r="E6" s="19">
        <v>76766301</v>
      </c>
      <c r="F6" s="20">
        <v>76766301</v>
      </c>
      <c r="G6" s="20"/>
      <c r="H6" s="20">
        <v>62907650</v>
      </c>
      <c r="I6" s="20">
        <v>51664103</v>
      </c>
      <c r="J6" s="20">
        <v>51664103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51664103</v>
      </c>
      <c r="X6" s="20">
        <v>19191575</v>
      </c>
      <c r="Y6" s="20">
        <v>32472528</v>
      </c>
      <c r="Z6" s="21">
        <v>169.2</v>
      </c>
      <c r="AA6" s="22">
        <v>76766301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4292479</v>
      </c>
      <c r="D8" s="18">
        <v>4292479</v>
      </c>
      <c r="E8" s="19">
        <v>7152162</v>
      </c>
      <c r="F8" s="20">
        <v>7152162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1788041</v>
      </c>
      <c r="Y8" s="20">
        <v>-1788041</v>
      </c>
      <c r="Z8" s="21">
        <v>-100</v>
      </c>
      <c r="AA8" s="22">
        <v>7152162</v>
      </c>
    </row>
    <row r="9" spans="1:27" ht="13.5">
      <c r="A9" s="23" t="s">
        <v>36</v>
      </c>
      <c r="B9" s="17"/>
      <c r="C9" s="18">
        <v>20432033</v>
      </c>
      <c r="D9" s="18">
        <v>20432033</v>
      </c>
      <c r="E9" s="19">
        <v>4426365</v>
      </c>
      <c r="F9" s="20">
        <v>4426365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1106591</v>
      </c>
      <c r="Y9" s="20">
        <v>-1106591</v>
      </c>
      <c r="Z9" s="21">
        <v>-100</v>
      </c>
      <c r="AA9" s="22">
        <v>4426365</v>
      </c>
    </row>
    <row r="10" spans="1:27" ht="13.5">
      <c r="A10" s="23" t="s">
        <v>37</v>
      </c>
      <c r="B10" s="17"/>
      <c r="C10" s="18">
        <v>28166641</v>
      </c>
      <c r="D10" s="18">
        <v>28166641</v>
      </c>
      <c r="E10" s="19">
        <v>15893213</v>
      </c>
      <c r="F10" s="20">
        <v>15893213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3973303</v>
      </c>
      <c r="Y10" s="24">
        <v>-3973303</v>
      </c>
      <c r="Z10" s="25">
        <v>-100</v>
      </c>
      <c r="AA10" s="26">
        <v>15893213</v>
      </c>
    </row>
    <row r="11" spans="1:27" ht="13.5">
      <c r="A11" s="23" t="s">
        <v>38</v>
      </c>
      <c r="B11" s="17"/>
      <c r="C11" s="18">
        <v>878121</v>
      </c>
      <c r="D11" s="18">
        <v>878121</v>
      </c>
      <c r="E11" s="19">
        <v>1487396</v>
      </c>
      <c r="F11" s="20">
        <v>1487396</v>
      </c>
      <c r="G11" s="20"/>
      <c r="H11" s="20">
        <v>1167919</v>
      </c>
      <c r="I11" s="20">
        <v>1167919</v>
      </c>
      <c r="J11" s="20">
        <v>1167919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1167919</v>
      </c>
      <c r="X11" s="20">
        <v>371849</v>
      </c>
      <c r="Y11" s="20">
        <v>796070</v>
      </c>
      <c r="Z11" s="21">
        <v>214.08</v>
      </c>
      <c r="AA11" s="22">
        <v>1487396</v>
      </c>
    </row>
    <row r="12" spans="1:27" ht="13.5">
      <c r="A12" s="27" t="s">
        <v>39</v>
      </c>
      <c r="B12" s="28"/>
      <c r="C12" s="29">
        <f aca="true" t="shared" si="0" ref="C12:Y12">SUM(C6:C11)</f>
        <v>82655389</v>
      </c>
      <c r="D12" s="29">
        <f>SUM(D6:D11)</f>
        <v>82655389</v>
      </c>
      <c r="E12" s="30">
        <f t="shared" si="0"/>
        <v>105725437</v>
      </c>
      <c r="F12" s="31">
        <f t="shared" si="0"/>
        <v>105725437</v>
      </c>
      <c r="G12" s="31">
        <f t="shared" si="0"/>
        <v>0</v>
      </c>
      <c r="H12" s="31">
        <f t="shared" si="0"/>
        <v>64075569</v>
      </c>
      <c r="I12" s="31">
        <f t="shared" si="0"/>
        <v>52832022</v>
      </c>
      <c r="J12" s="31">
        <f t="shared" si="0"/>
        <v>52832022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52832022</v>
      </c>
      <c r="X12" s="31">
        <f t="shared" si="0"/>
        <v>26431359</v>
      </c>
      <c r="Y12" s="31">
        <f t="shared" si="0"/>
        <v>26400663</v>
      </c>
      <c r="Z12" s="32">
        <f>+IF(X12&lt;&gt;0,+(Y12/X12)*100,0)</f>
        <v>99.88386522236712</v>
      </c>
      <c r="AA12" s="33">
        <f>SUM(AA6:AA11)</f>
        <v>105725437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3092581</v>
      </c>
      <c r="D16" s="18">
        <v>3092581</v>
      </c>
      <c r="E16" s="19">
        <v>3079000</v>
      </c>
      <c r="F16" s="20">
        <v>3079000</v>
      </c>
      <c r="G16" s="24"/>
      <c r="H16" s="24">
        <v>3129192</v>
      </c>
      <c r="I16" s="24">
        <v>3147295</v>
      </c>
      <c r="J16" s="20">
        <v>3147295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3147295</v>
      </c>
      <c r="X16" s="20">
        <v>769750</v>
      </c>
      <c r="Y16" s="24">
        <v>2377545</v>
      </c>
      <c r="Z16" s="25">
        <v>308.87</v>
      </c>
      <c r="AA16" s="26">
        <v>3079000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790503211</v>
      </c>
      <c r="D19" s="18">
        <v>790503211</v>
      </c>
      <c r="E19" s="19">
        <v>64755680</v>
      </c>
      <c r="F19" s="20">
        <v>64755680</v>
      </c>
      <c r="G19" s="20"/>
      <c r="H19" s="20">
        <v>7366478</v>
      </c>
      <c r="I19" s="20">
        <v>11129314</v>
      </c>
      <c r="J19" s="20">
        <v>11129314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11129314</v>
      </c>
      <c r="X19" s="20">
        <v>16188920</v>
      </c>
      <c r="Y19" s="20">
        <v>-5059606</v>
      </c>
      <c r="Z19" s="21">
        <v>-31.25</v>
      </c>
      <c r="AA19" s="22">
        <v>64755680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130002</v>
      </c>
      <c r="D22" s="18">
        <v>130002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793725794</v>
      </c>
      <c r="D24" s="29">
        <f>SUM(D15:D23)</f>
        <v>793725794</v>
      </c>
      <c r="E24" s="36">
        <f t="shared" si="1"/>
        <v>67834680</v>
      </c>
      <c r="F24" s="37">
        <f t="shared" si="1"/>
        <v>67834680</v>
      </c>
      <c r="G24" s="37">
        <f t="shared" si="1"/>
        <v>0</v>
      </c>
      <c r="H24" s="37">
        <f t="shared" si="1"/>
        <v>10495670</v>
      </c>
      <c r="I24" s="37">
        <f t="shared" si="1"/>
        <v>14276609</v>
      </c>
      <c r="J24" s="37">
        <f t="shared" si="1"/>
        <v>14276609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14276609</v>
      </c>
      <c r="X24" s="37">
        <f t="shared" si="1"/>
        <v>16958670</v>
      </c>
      <c r="Y24" s="37">
        <f t="shared" si="1"/>
        <v>-2682061</v>
      </c>
      <c r="Z24" s="38">
        <f>+IF(X24&lt;&gt;0,+(Y24/X24)*100,0)</f>
        <v>-15.815279146300979</v>
      </c>
      <c r="AA24" s="39">
        <f>SUM(AA15:AA23)</f>
        <v>67834680</v>
      </c>
    </row>
    <row r="25" spans="1:27" ht="13.5">
      <c r="A25" s="27" t="s">
        <v>51</v>
      </c>
      <c r="B25" s="28"/>
      <c r="C25" s="29">
        <f aca="true" t="shared" si="2" ref="C25:Y25">+C12+C24</f>
        <v>876381183</v>
      </c>
      <c r="D25" s="29">
        <f>+D12+D24</f>
        <v>876381183</v>
      </c>
      <c r="E25" s="30">
        <f t="shared" si="2"/>
        <v>173560117</v>
      </c>
      <c r="F25" s="31">
        <f t="shared" si="2"/>
        <v>173560117</v>
      </c>
      <c r="G25" s="31">
        <f t="shared" si="2"/>
        <v>0</v>
      </c>
      <c r="H25" s="31">
        <f t="shared" si="2"/>
        <v>74571239</v>
      </c>
      <c r="I25" s="31">
        <f t="shared" si="2"/>
        <v>67108631</v>
      </c>
      <c r="J25" s="31">
        <f t="shared" si="2"/>
        <v>67108631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67108631</v>
      </c>
      <c r="X25" s="31">
        <f t="shared" si="2"/>
        <v>43390029</v>
      </c>
      <c r="Y25" s="31">
        <f t="shared" si="2"/>
        <v>23718602</v>
      </c>
      <c r="Z25" s="32">
        <f>+IF(X25&lt;&gt;0,+(Y25/X25)*100,0)</f>
        <v>54.66371548172968</v>
      </c>
      <c r="AA25" s="33">
        <f>+AA12+AA24</f>
        <v>173560117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</v>
      </c>
      <c r="D31" s="18">
        <v>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55048536</v>
      </c>
      <c r="D32" s="18">
        <v>55048536</v>
      </c>
      <c r="E32" s="19">
        <v>11696576</v>
      </c>
      <c r="F32" s="20">
        <v>11696576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2924144</v>
      </c>
      <c r="Y32" s="20">
        <v>-2924144</v>
      </c>
      <c r="Z32" s="21">
        <v>-100</v>
      </c>
      <c r="AA32" s="22">
        <v>11696576</v>
      </c>
    </row>
    <row r="33" spans="1:27" ht="13.5">
      <c r="A33" s="23" t="s">
        <v>58</v>
      </c>
      <c r="B33" s="17"/>
      <c r="C33" s="18">
        <v>6543396</v>
      </c>
      <c r="D33" s="18">
        <v>6543396</v>
      </c>
      <c r="E33" s="19">
        <v>6120125</v>
      </c>
      <c r="F33" s="20">
        <v>6120125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1530031</v>
      </c>
      <c r="Y33" s="20">
        <v>-1530031</v>
      </c>
      <c r="Z33" s="21">
        <v>-100</v>
      </c>
      <c r="AA33" s="22">
        <v>6120125</v>
      </c>
    </row>
    <row r="34" spans="1:27" ht="13.5">
      <c r="A34" s="27" t="s">
        <v>59</v>
      </c>
      <c r="B34" s="28"/>
      <c r="C34" s="29">
        <f aca="true" t="shared" si="3" ref="C34:Y34">SUM(C29:C33)</f>
        <v>61591933</v>
      </c>
      <c r="D34" s="29">
        <f>SUM(D29:D33)</f>
        <v>61591933</v>
      </c>
      <c r="E34" s="30">
        <f t="shared" si="3"/>
        <v>17816701</v>
      </c>
      <c r="F34" s="31">
        <f t="shared" si="3"/>
        <v>17816701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4454175</v>
      </c>
      <c r="Y34" s="31">
        <f t="shared" si="3"/>
        <v>-4454175</v>
      </c>
      <c r="Z34" s="32">
        <f>+IF(X34&lt;&gt;0,+(Y34/X34)*100,0)</f>
        <v>-100</v>
      </c>
      <c r="AA34" s="33">
        <f>SUM(AA29:AA33)</f>
        <v>17816701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15277827</v>
      </c>
      <c r="D38" s="18">
        <v>15277827</v>
      </c>
      <c r="E38" s="19">
        <v>8326100</v>
      </c>
      <c r="F38" s="20">
        <v>8326100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2081525</v>
      </c>
      <c r="Y38" s="20">
        <v>-2081525</v>
      </c>
      <c r="Z38" s="21">
        <v>-100</v>
      </c>
      <c r="AA38" s="22">
        <v>8326100</v>
      </c>
    </row>
    <row r="39" spans="1:27" ht="13.5">
      <c r="A39" s="27" t="s">
        <v>61</v>
      </c>
      <c r="B39" s="35"/>
      <c r="C39" s="29">
        <f aca="true" t="shared" si="4" ref="C39:Y39">SUM(C37:C38)</f>
        <v>15277827</v>
      </c>
      <c r="D39" s="29">
        <f>SUM(D37:D38)</f>
        <v>15277827</v>
      </c>
      <c r="E39" s="36">
        <f t="shared" si="4"/>
        <v>8326100</v>
      </c>
      <c r="F39" s="37">
        <f t="shared" si="4"/>
        <v>8326100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2081525</v>
      </c>
      <c r="Y39" s="37">
        <f t="shared" si="4"/>
        <v>-2081525</v>
      </c>
      <c r="Z39" s="38">
        <f>+IF(X39&lt;&gt;0,+(Y39/X39)*100,0)</f>
        <v>-100</v>
      </c>
      <c r="AA39" s="39">
        <f>SUM(AA37:AA38)</f>
        <v>8326100</v>
      </c>
    </row>
    <row r="40" spans="1:27" ht="13.5">
      <c r="A40" s="27" t="s">
        <v>62</v>
      </c>
      <c r="B40" s="28"/>
      <c r="C40" s="29">
        <f aca="true" t="shared" si="5" ref="C40:Y40">+C34+C39</f>
        <v>76869760</v>
      </c>
      <c r="D40" s="29">
        <f>+D34+D39</f>
        <v>76869760</v>
      </c>
      <c r="E40" s="30">
        <f t="shared" si="5"/>
        <v>26142801</v>
      </c>
      <c r="F40" s="31">
        <f t="shared" si="5"/>
        <v>26142801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6535700</v>
      </c>
      <c r="Y40" s="31">
        <f t="shared" si="5"/>
        <v>-6535700</v>
      </c>
      <c r="Z40" s="32">
        <f>+IF(X40&lt;&gt;0,+(Y40/X40)*100,0)</f>
        <v>-100</v>
      </c>
      <c r="AA40" s="33">
        <f>+AA34+AA39</f>
        <v>26142801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799511423</v>
      </c>
      <c r="D42" s="43">
        <f>+D25-D40</f>
        <v>799511423</v>
      </c>
      <c r="E42" s="44">
        <f t="shared" si="6"/>
        <v>147417316</v>
      </c>
      <c r="F42" s="45">
        <f t="shared" si="6"/>
        <v>147417316</v>
      </c>
      <c r="G42" s="45">
        <f t="shared" si="6"/>
        <v>0</v>
      </c>
      <c r="H42" s="45">
        <f t="shared" si="6"/>
        <v>74571239</v>
      </c>
      <c r="I42" s="45">
        <f t="shared" si="6"/>
        <v>67108631</v>
      </c>
      <c r="J42" s="45">
        <f t="shared" si="6"/>
        <v>67108631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67108631</v>
      </c>
      <c r="X42" s="45">
        <f t="shared" si="6"/>
        <v>36854329</v>
      </c>
      <c r="Y42" s="45">
        <f t="shared" si="6"/>
        <v>30254302</v>
      </c>
      <c r="Z42" s="46">
        <f>+IF(X42&lt;&gt;0,+(Y42/X42)*100,0)</f>
        <v>82.09158278258167</v>
      </c>
      <c r="AA42" s="47">
        <f>+AA25-AA40</f>
        <v>147417316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799511423</v>
      </c>
      <c r="D45" s="18">
        <v>799511423</v>
      </c>
      <c r="E45" s="19">
        <v>147417317</v>
      </c>
      <c r="F45" s="20">
        <v>147417317</v>
      </c>
      <c r="G45" s="20"/>
      <c r="H45" s="20">
        <v>74571239</v>
      </c>
      <c r="I45" s="20">
        <v>67108631</v>
      </c>
      <c r="J45" s="20">
        <v>67108631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67108631</v>
      </c>
      <c r="X45" s="20">
        <v>36854329</v>
      </c>
      <c r="Y45" s="20">
        <v>30254302</v>
      </c>
      <c r="Z45" s="48">
        <v>82.09</v>
      </c>
      <c r="AA45" s="22">
        <v>147417317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799511423</v>
      </c>
      <c r="D48" s="51">
        <f>SUM(D45:D47)</f>
        <v>799511423</v>
      </c>
      <c r="E48" s="52">
        <f t="shared" si="7"/>
        <v>147417317</v>
      </c>
      <c r="F48" s="53">
        <f t="shared" si="7"/>
        <v>147417317</v>
      </c>
      <c r="G48" s="53">
        <f t="shared" si="7"/>
        <v>0</v>
      </c>
      <c r="H48" s="53">
        <f t="shared" si="7"/>
        <v>74571239</v>
      </c>
      <c r="I48" s="53">
        <f t="shared" si="7"/>
        <v>67108631</v>
      </c>
      <c r="J48" s="53">
        <f t="shared" si="7"/>
        <v>67108631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67108631</v>
      </c>
      <c r="X48" s="53">
        <f t="shared" si="7"/>
        <v>36854329</v>
      </c>
      <c r="Y48" s="53">
        <f t="shared" si="7"/>
        <v>30254302</v>
      </c>
      <c r="Z48" s="54">
        <f>+IF(X48&lt;&gt;0,+(Y48/X48)*100,0)</f>
        <v>82.09158278258167</v>
      </c>
      <c r="AA48" s="55">
        <f>SUM(AA45:AA47)</f>
        <v>147417317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34654121</v>
      </c>
      <c r="D6" s="18">
        <v>34654121</v>
      </c>
      <c r="E6" s="19">
        <v>79335000</v>
      </c>
      <c r="F6" s="20">
        <v>79335000</v>
      </c>
      <c r="G6" s="20"/>
      <c r="H6" s="20">
        <v>43252733</v>
      </c>
      <c r="I6" s="20">
        <v>6887271</v>
      </c>
      <c r="J6" s="20">
        <v>6887271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6887271</v>
      </c>
      <c r="X6" s="20">
        <v>19833750</v>
      </c>
      <c r="Y6" s="20">
        <v>-12946479</v>
      </c>
      <c r="Z6" s="21">
        <v>-65.27</v>
      </c>
      <c r="AA6" s="22">
        <v>79335000</v>
      </c>
    </row>
    <row r="7" spans="1:27" ht="13.5">
      <c r="A7" s="23" t="s">
        <v>34</v>
      </c>
      <c r="B7" s="17"/>
      <c r="C7" s="18"/>
      <c r="D7" s="18"/>
      <c r="E7" s="19">
        <v>21691000</v>
      </c>
      <c r="F7" s="20">
        <v>21691000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5422750</v>
      </c>
      <c r="Y7" s="20">
        <v>-5422750</v>
      </c>
      <c r="Z7" s="21">
        <v>-100</v>
      </c>
      <c r="AA7" s="22">
        <v>21691000</v>
      </c>
    </row>
    <row r="8" spans="1:27" ht="13.5">
      <c r="A8" s="23" t="s">
        <v>35</v>
      </c>
      <c r="B8" s="17"/>
      <c r="C8" s="18">
        <v>27611033</v>
      </c>
      <c r="D8" s="18">
        <v>27611033</v>
      </c>
      <c r="E8" s="19">
        <v>8089000</v>
      </c>
      <c r="F8" s="20">
        <v>8089000</v>
      </c>
      <c r="G8" s="20"/>
      <c r="H8" s="20">
        <v>2913451</v>
      </c>
      <c r="I8" s="20">
        <v>1460907</v>
      </c>
      <c r="J8" s="20">
        <v>1460907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1460907</v>
      </c>
      <c r="X8" s="20">
        <v>2022250</v>
      </c>
      <c r="Y8" s="20">
        <v>-561343</v>
      </c>
      <c r="Z8" s="21">
        <v>-27.76</v>
      </c>
      <c r="AA8" s="22">
        <v>8089000</v>
      </c>
    </row>
    <row r="9" spans="1:27" ht="13.5">
      <c r="A9" s="23" t="s">
        <v>36</v>
      </c>
      <c r="B9" s="17"/>
      <c r="C9" s="18">
        <v>13759969</v>
      </c>
      <c r="D9" s="18">
        <v>13759969</v>
      </c>
      <c r="E9" s="19">
        <v>15286000</v>
      </c>
      <c r="F9" s="20">
        <v>15286000</v>
      </c>
      <c r="G9" s="20"/>
      <c r="H9" s="20">
        <v>-773</v>
      </c>
      <c r="I9" s="20">
        <v>2879</v>
      </c>
      <c r="J9" s="20">
        <v>2879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2879</v>
      </c>
      <c r="X9" s="20">
        <v>3821500</v>
      </c>
      <c r="Y9" s="20">
        <v>-3818621</v>
      </c>
      <c r="Z9" s="21">
        <v>-99.92</v>
      </c>
      <c r="AA9" s="22">
        <v>15286000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189822</v>
      </c>
      <c r="D11" s="18">
        <v>189822</v>
      </c>
      <c r="E11" s="19">
        <v>201000</v>
      </c>
      <c r="F11" s="20">
        <v>201000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50250</v>
      </c>
      <c r="Y11" s="20">
        <v>-50250</v>
      </c>
      <c r="Z11" s="21">
        <v>-100</v>
      </c>
      <c r="AA11" s="22">
        <v>201000</v>
      </c>
    </row>
    <row r="12" spans="1:27" ht="13.5">
      <c r="A12" s="27" t="s">
        <v>39</v>
      </c>
      <c r="B12" s="28"/>
      <c r="C12" s="29">
        <f aca="true" t="shared" si="0" ref="C12:Y12">SUM(C6:C11)</f>
        <v>76214945</v>
      </c>
      <c r="D12" s="29">
        <f>SUM(D6:D11)</f>
        <v>76214945</v>
      </c>
      <c r="E12" s="30">
        <f t="shared" si="0"/>
        <v>124602000</v>
      </c>
      <c r="F12" s="31">
        <f t="shared" si="0"/>
        <v>124602000</v>
      </c>
      <c r="G12" s="31">
        <f t="shared" si="0"/>
        <v>0</v>
      </c>
      <c r="H12" s="31">
        <f t="shared" si="0"/>
        <v>46165411</v>
      </c>
      <c r="I12" s="31">
        <f t="shared" si="0"/>
        <v>8351057</v>
      </c>
      <c r="J12" s="31">
        <f t="shared" si="0"/>
        <v>8351057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8351057</v>
      </c>
      <c r="X12" s="31">
        <f t="shared" si="0"/>
        <v>31150500</v>
      </c>
      <c r="Y12" s="31">
        <f t="shared" si="0"/>
        <v>-22799443</v>
      </c>
      <c r="Z12" s="32">
        <f>+IF(X12&lt;&gt;0,+(Y12/X12)*100,0)</f>
        <v>-73.19125856727821</v>
      </c>
      <c r="AA12" s="33">
        <f>SUM(AA6:AA11)</f>
        <v>124602000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10000000</v>
      </c>
      <c r="J16" s="20">
        <v>10000000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10000000</v>
      </c>
      <c r="X16" s="20"/>
      <c r="Y16" s="24">
        <v>10000000</v>
      </c>
      <c r="Z16" s="25"/>
      <c r="AA16" s="26"/>
    </row>
    <row r="17" spans="1:27" ht="13.5">
      <c r="A17" s="23" t="s">
        <v>43</v>
      </c>
      <c r="B17" s="17"/>
      <c r="C17" s="18">
        <v>1892001</v>
      </c>
      <c r="D17" s="18">
        <v>1892001</v>
      </c>
      <c r="E17" s="19">
        <v>1874000</v>
      </c>
      <c r="F17" s="20">
        <v>1874000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468500</v>
      </c>
      <c r="Y17" s="20">
        <v>-468500</v>
      </c>
      <c r="Z17" s="21">
        <v>-100</v>
      </c>
      <c r="AA17" s="22">
        <v>1874000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146021215</v>
      </c>
      <c r="D19" s="18">
        <v>146021215</v>
      </c>
      <c r="E19" s="19">
        <v>260012000</v>
      </c>
      <c r="F19" s="20">
        <v>260012000</v>
      </c>
      <c r="G19" s="20">
        <v>2936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65003000</v>
      </c>
      <c r="Y19" s="20">
        <v>-65003000</v>
      </c>
      <c r="Z19" s="21">
        <v>-100</v>
      </c>
      <c r="AA19" s="22">
        <v>260012000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799592</v>
      </c>
      <c r="D22" s="18">
        <v>799592</v>
      </c>
      <c r="E22" s="19">
        <v>2461000</v>
      </c>
      <c r="F22" s="20">
        <v>2461000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615250</v>
      </c>
      <c r="Y22" s="20">
        <v>-615250</v>
      </c>
      <c r="Z22" s="21">
        <v>-100</v>
      </c>
      <c r="AA22" s="22">
        <v>2461000</v>
      </c>
    </row>
    <row r="23" spans="1:27" ht="13.5">
      <c r="A23" s="23" t="s">
        <v>49</v>
      </c>
      <c r="B23" s="17"/>
      <c r="C23" s="18">
        <v>368150</v>
      </c>
      <c r="D23" s="18">
        <v>368150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149080958</v>
      </c>
      <c r="D24" s="29">
        <f>SUM(D15:D23)</f>
        <v>149080958</v>
      </c>
      <c r="E24" s="36">
        <f t="shared" si="1"/>
        <v>264347000</v>
      </c>
      <c r="F24" s="37">
        <f t="shared" si="1"/>
        <v>264347000</v>
      </c>
      <c r="G24" s="37">
        <f t="shared" si="1"/>
        <v>2936</v>
      </c>
      <c r="H24" s="37">
        <f t="shared" si="1"/>
        <v>0</v>
      </c>
      <c r="I24" s="37">
        <f t="shared" si="1"/>
        <v>10000000</v>
      </c>
      <c r="J24" s="37">
        <f t="shared" si="1"/>
        <v>10000000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10000000</v>
      </c>
      <c r="X24" s="37">
        <f t="shared" si="1"/>
        <v>66086750</v>
      </c>
      <c r="Y24" s="37">
        <f t="shared" si="1"/>
        <v>-56086750</v>
      </c>
      <c r="Z24" s="38">
        <f>+IF(X24&lt;&gt;0,+(Y24/X24)*100,0)</f>
        <v>-84.8683737662996</v>
      </c>
      <c r="AA24" s="39">
        <f>SUM(AA15:AA23)</f>
        <v>264347000</v>
      </c>
    </row>
    <row r="25" spans="1:27" ht="13.5">
      <c r="A25" s="27" t="s">
        <v>51</v>
      </c>
      <c r="B25" s="28"/>
      <c r="C25" s="29">
        <f aca="true" t="shared" si="2" ref="C25:Y25">+C12+C24</f>
        <v>225295903</v>
      </c>
      <c r="D25" s="29">
        <f>+D12+D24</f>
        <v>225295903</v>
      </c>
      <c r="E25" s="30">
        <f t="shared" si="2"/>
        <v>388949000</v>
      </c>
      <c r="F25" s="31">
        <f t="shared" si="2"/>
        <v>388949000</v>
      </c>
      <c r="G25" s="31">
        <f t="shared" si="2"/>
        <v>2936</v>
      </c>
      <c r="H25" s="31">
        <f t="shared" si="2"/>
        <v>46165411</v>
      </c>
      <c r="I25" s="31">
        <f t="shared" si="2"/>
        <v>18351057</v>
      </c>
      <c r="J25" s="31">
        <f t="shared" si="2"/>
        <v>18351057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18351057</v>
      </c>
      <c r="X25" s="31">
        <f t="shared" si="2"/>
        <v>97237250</v>
      </c>
      <c r="Y25" s="31">
        <f t="shared" si="2"/>
        <v>-78886193</v>
      </c>
      <c r="Z25" s="32">
        <f>+IF(X25&lt;&gt;0,+(Y25/X25)*100,0)</f>
        <v>-81.1275442281636</v>
      </c>
      <c r="AA25" s="33">
        <f>+AA12+AA24</f>
        <v>388949000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492592</v>
      </c>
      <c r="D31" s="18">
        <v>492592</v>
      </c>
      <c r="E31" s="19">
        <v>508000</v>
      </c>
      <c r="F31" s="20">
        <v>508000</v>
      </c>
      <c r="G31" s="20"/>
      <c r="H31" s="20"/>
      <c r="I31" s="20">
        <v>-450</v>
      </c>
      <c r="J31" s="20">
        <v>-450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-450</v>
      </c>
      <c r="X31" s="20">
        <v>127000</v>
      </c>
      <c r="Y31" s="20">
        <v>-127450</v>
      </c>
      <c r="Z31" s="21">
        <v>-100.35</v>
      </c>
      <c r="AA31" s="22">
        <v>508000</v>
      </c>
    </row>
    <row r="32" spans="1:27" ht="13.5">
      <c r="A32" s="23" t="s">
        <v>57</v>
      </c>
      <c r="B32" s="17"/>
      <c r="C32" s="18">
        <v>11790977</v>
      </c>
      <c r="D32" s="18">
        <v>11790977</v>
      </c>
      <c r="E32" s="19">
        <v>7570000</v>
      </c>
      <c r="F32" s="20">
        <v>7570000</v>
      </c>
      <c r="G32" s="20">
        <v>-875229</v>
      </c>
      <c r="H32" s="20">
        <v>765087</v>
      </c>
      <c r="I32" s="20">
        <v>11422253</v>
      </c>
      <c r="J32" s="20">
        <v>11422253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11422253</v>
      </c>
      <c r="X32" s="20">
        <v>1892500</v>
      </c>
      <c r="Y32" s="20">
        <v>9529753</v>
      </c>
      <c r="Z32" s="21">
        <v>503.55</v>
      </c>
      <c r="AA32" s="22">
        <v>7570000</v>
      </c>
    </row>
    <row r="33" spans="1:27" ht="13.5">
      <c r="A33" s="23" t="s">
        <v>58</v>
      </c>
      <c r="B33" s="17"/>
      <c r="C33" s="18">
        <v>9715997</v>
      </c>
      <c r="D33" s="18">
        <v>9715997</v>
      </c>
      <c r="E33" s="19">
        <v>6795000</v>
      </c>
      <c r="F33" s="20">
        <v>6795000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1698750</v>
      </c>
      <c r="Y33" s="20">
        <v>-1698750</v>
      </c>
      <c r="Z33" s="21">
        <v>-100</v>
      </c>
      <c r="AA33" s="22">
        <v>6795000</v>
      </c>
    </row>
    <row r="34" spans="1:27" ht="13.5">
      <c r="A34" s="27" t="s">
        <v>59</v>
      </c>
      <c r="B34" s="28"/>
      <c r="C34" s="29">
        <f aca="true" t="shared" si="3" ref="C34:Y34">SUM(C29:C33)</f>
        <v>21999566</v>
      </c>
      <c r="D34" s="29">
        <f>SUM(D29:D33)</f>
        <v>21999566</v>
      </c>
      <c r="E34" s="30">
        <f t="shared" si="3"/>
        <v>14873000</v>
      </c>
      <c r="F34" s="31">
        <f t="shared" si="3"/>
        <v>14873000</v>
      </c>
      <c r="G34" s="31">
        <f t="shared" si="3"/>
        <v>-875229</v>
      </c>
      <c r="H34" s="31">
        <f t="shared" si="3"/>
        <v>765087</v>
      </c>
      <c r="I34" s="31">
        <f t="shared" si="3"/>
        <v>11421803</v>
      </c>
      <c r="J34" s="31">
        <f t="shared" si="3"/>
        <v>11421803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11421803</v>
      </c>
      <c r="X34" s="31">
        <f t="shared" si="3"/>
        <v>3718250</v>
      </c>
      <c r="Y34" s="31">
        <f t="shared" si="3"/>
        <v>7703553</v>
      </c>
      <c r="Z34" s="32">
        <f>+IF(X34&lt;&gt;0,+(Y34/X34)*100,0)</f>
        <v>207.18222281987494</v>
      </c>
      <c r="AA34" s="33">
        <f>SUM(AA29:AA33)</f>
        <v>14873000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17312965</v>
      </c>
      <c r="D38" s="18">
        <v>17312965</v>
      </c>
      <c r="E38" s="19">
        <v>9258000</v>
      </c>
      <c r="F38" s="20">
        <v>9258000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2314500</v>
      </c>
      <c r="Y38" s="20">
        <v>-2314500</v>
      </c>
      <c r="Z38" s="21">
        <v>-100</v>
      </c>
      <c r="AA38" s="22">
        <v>9258000</v>
      </c>
    </row>
    <row r="39" spans="1:27" ht="13.5">
      <c r="A39" s="27" t="s">
        <v>61</v>
      </c>
      <c r="B39" s="35"/>
      <c r="C39" s="29">
        <f aca="true" t="shared" si="4" ref="C39:Y39">SUM(C37:C38)</f>
        <v>17312965</v>
      </c>
      <c r="D39" s="29">
        <f>SUM(D37:D38)</f>
        <v>17312965</v>
      </c>
      <c r="E39" s="36">
        <f t="shared" si="4"/>
        <v>9258000</v>
      </c>
      <c r="F39" s="37">
        <f t="shared" si="4"/>
        <v>9258000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2314500</v>
      </c>
      <c r="Y39" s="37">
        <f t="shared" si="4"/>
        <v>-2314500</v>
      </c>
      <c r="Z39" s="38">
        <f>+IF(X39&lt;&gt;0,+(Y39/X39)*100,0)</f>
        <v>-100</v>
      </c>
      <c r="AA39" s="39">
        <f>SUM(AA37:AA38)</f>
        <v>9258000</v>
      </c>
    </row>
    <row r="40" spans="1:27" ht="13.5">
      <c r="A40" s="27" t="s">
        <v>62</v>
      </c>
      <c r="B40" s="28"/>
      <c r="C40" s="29">
        <f aca="true" t="shared" si="5" ref="C40:Y40">+C34+C39</f>
        <v>39312531</v>
      </c>
      <c r="D40" s="29">
        <f>+D34+D39</f>
        <v>39312531</v>
      </c>
      <c r="E40" s="30">
        <f t="shared" si="5"/>
        <v>24131000</v>
      </c>
      <c r="F40" s="31">
        <f t="shared" si="5"/>
        <v>24131000</v>
      </c>
      <c r="G40" s="31">
        <f t="shared" si="5"/>
        <v>-875229</v>
      </c>
      <c r="H40" s="31">
        <f t="shared" si="5"/>
        <v>765087</v>
      </c>
      <c r="I40" s="31">
        <f t="shared" si="5"/>
        <v>11421803</v>
      </c>
      <c r="J40" s="31">
        <f t="shared" si="5"/>
        <v>11421803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11421803</v>
      </c>
      <c r="X40" s="31">
        <f t="shared" si="5"/>
        <v>6032750</v>
      </c>
      <c r="Y40" s="31">
        <f t="shared" si="5"/>
        <v>5389053</v>
      </c>
      <c r="Z40" s="32">
        <f>+IF(X40&lt;&gt;0,+(Y40/X40)*100,0)</f>
        <v>89.32995731631512</v>
      </c>
      <c r="AA40" s="33">
        <f>+AA34+AA39</f>
        <v>24131000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185983372</v>
      </c>
      <c r="D42" s="43">
        <f>+D25-D40</f>
        <v>185983372</v>
      </c>
      <c r="E42" s="44">
        <f t="shared" si="6"/>
        <v>364818000</v>
      </c>
      <c r="F42" s="45">
        <f t="shared" si="6"/>
        <v>364818000</v>
      </c>
      <c r="G42" s="45">
        <f t="shared" si="6"/>
        <v>878165</v>
      </c>
      <c r="H42" s="45">
        <f t="shared" si="6"/>
        <v>45400324</v>
      </c>
      <c r="I42" s="45">
        <f t="shared" si="6"/>
        <v>6929254</v>
      </c>
      <c r="J42" s="45">
        <f t="shared" si="6"/>
        <v>6929254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6929254</v>
      </c>
      <c r="X42" s="45">
        <f t="shared" si="6"/>
        <v>91204500</v>
      </c>
      <c r="Y42" s="45">
        <f t="shared" si="6"/>
        <v>-84275246</v>
      </c>
      <c r="Z42" s="46">
        <f>+IF(X42&lt;&gt;0,+(Y42/X42)*100,0)</f>
        <v>-92.40250864814784</v>
      </c>
      <c r="AA42" s="47">
        <f>+AA25-AA40</f>
        <v>364818000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144894287</v>
      </c>
      <c r="D45" s="18">
        <v>144894287</v>
      </c>
      <c r="E45" s="19">
        <v>325147000</v>
      </c>
      <c r="F45" s="20">
        <v>325147000</v>
      </c>
      <c r="G45" s="20">
        <v>878165</v>
      </c>
      <c r="H45" s="20">
        <v>45400324</v>
      </c>
      <c r="I45" s="20">
        <v>6929254</v>
      </c>
      <c r="J45" s="20">
        <v>6929254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6929254</v>
      </c>
      <c r="X45" s="20">
        <v>81286750</v>
      </c>
      <c r="Y45" s="20">
        <v>-74357496</v>
      </c>
      <c r="Z45" s="48">
        <v>-91.48</v>
      </c>
      <c r="AA45" s="22">
        <v>325147000</v>
      </c>
    </row>
    <row r="46" spans="1:27" ht="13.5">
      <c r="A46" s="23" t="s">
        <v>67</v>
      </c>
      <c r="B46" s="17"/>
      <c r="C46" s="18">
        <v>41089085</v>
      </c>
      <c r="D46" s="18">
        <v>41089085</v>
      </c>
      <c r="E46" s="19">
        <v>39671000</v>
      </c>
      <c r="F46" s="20">
        <v>39671000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9917750</v>
      </c>
      <c r="Y46" s="20">
        <v>-9917750</v>
      </c>
      <c r="Z46" s="48">
        <v>-100</v>
      </c>
      <c r="AA46" s="22">
        <v>39671000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185983372</v>
      </c>
      <c r="D48" s="51">
        <f>SUM(D45:D47)</f>
        <v>185983372</v>
      </c>
      <c r="E48" s="52">
        <f t="shared" si="7"/>
        <v>364818000</v>
      </c>
      <c r="F48" s="53">
        <f t="shared" si="7"/>
        <v>364818000</v>
      </c>
      <c r="G48" s="53">
        <f t="shared" si="7"/>
        <v>878165</v>
      </c>
      <c r="H48" s="53">
        <f t="shared" si="7"/>
        <v>45400324</v>
      </c>
      <c r="I48" s="53">
        <f t="shared" si="7"/>
        <v>6929254</v>
      </c>
      <c r="J48" s="53">
        <f t="shared" si="7"/>
        <v>6929254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6929254</v>
      </c>
      <c r="X48" s="53">
        <f t="shared" si="7"/>
        <v>91204500</v>
      </c>
      <c r="Y48" s="53">
        <f t="shared" si="7"/>
        <v>-84275246</v>
      </c>
      <c r="Z48" s="54">
        <f>+IF(X48&lt;&gt;0,+(Y48/X48)*100,0)</f>
        <v>-92.40250864814784</v>
      </c>
      <c r="AA48" s="55">
        <f>SUM(AA45:AA47)</f>
        <v>364818000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86328672</v>
      </c>
      <c r="D6" s="18">
        <v>86328672</v>
      </c>
      <c r="E6" s="19">
        <v>34700350</v>
      </c>
      <c r="F6" s="20">
        <v>34700350</v>
      </c>
      <c r="G6" s="20">
        <v>84670083</v>
      </c>
      <c r="H6" s="20">
        <v>232765867</v>
      </c>
      <c r="I6" s="20">
        <v>176938747</v>
      </c>
      <c r="J6" s="20">
        <v>176938747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176938747</v>
      </c>
      <c r="X6" s="20">
        <v>8675088</v>
      </c>
      <c r="Y6" s="20">
        <v>168263659</v>
      </c>
      <c r="Z6" s="21">
        <v>1939.62</v>
      </c>
      <c r="AA6" s="22">
        <v>34700350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1749000</v>
      </c>
      <c r="H7" s="20">
        <v>1749000</v>
      </c>
      <c r="I7" s="20">
        <v>105250000</v>
      </c>
      <c r="J7" s="20">
        <v>105250000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105250000</v>
      </c>
      <c r="X7" s="20"/>
      <c r="Y7" s="20">
        <v>105250000</v>
      </c>
      <c r="Z7" s="21"/>
      <c r="AA7" s="22"/>
    </row>
    <row r="8" spans="1:27" ht="13.5">
      <c r="A8" s="23" t="s">
        <v>35</v>
      </c>
      <c r="B8" s="17"/>
      <c r="C8" s="18">
        <v>436599301</v>
      </c>
      <c r="D8" s="18">
        <v>436599301</v>
      </c>
      <c r="E8" s="19">
        <v>364198069</v>
      </c>
      <c r="F8" s="20">
        <v>364198069</v>
      </c>
      <c r="G8" s="20">
        <v>451523152</v>
      </c>
      <c r="H8" s="20">
        <v>493228374</v>
      </c>
      <c r="I8" s="20">
        <v>497594203</v>
      </c>
      <c r="J8" s="20">
        <v>497594203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497594203</v>
      </c>
      <c r="X8" s="20">
        <v>91049517</v>
      </c>
      <c r="Y8" s="20">
        <v>406544686</v>
      </c>
      <c r="Z8" s="21">
        <v>446.51</v>
      </c>
      <c r="AA8" s="22">
        <v>364198069</v>
      </c>
    </row>
    <row r="9" spans="1:27" ht="13.5">
      <c r="A9" s="23" t="s">
        <v>36</v>
      </c>
      <c r="B9" s="17"/>
      <c r="C9" s="18">
        <v>27593625</v>
      </c>
      <c r="D9" s="18">
        <v>27593625</v>
      </c>
      <c r="E9" s="19">
        <v>40000000</v>
      </c>
      <c r="F9" s="20">
        <v>40000000</v>
      </c>
      <c r="G9" s="20">
        <v>34014959</v>
      </c>
      <c r="H9" s="20">
        <v>16099950</v>
      </c>
      <c r="I9" s="20">
        <v>19638663</v>
      </c>
      <c r="J9" s="20">
        <v>19638663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19638663</v>
      </c>
      <c r="X9" s="20">
        <v>10000000</v>
      </c>
      <c r="Y9" s="20">
        <v>9638663</v>
      </c>
      <c r="Z9" s="21">
        <v>96.39</v>
      </c>
      <c r="AA9" s="22">
        <v>40000000</v>
      </c>
    </row>
    <row r="10" spans="1:27" ht="13.5">
      <c r="A10" s="23" t="s">
        <v>37</v>
      </c>
      <c r="B10" s="17"/>
      <c r="C10" s="18">
        <v>5466104</v>
      </c>
      <c r="D10" s="18">
        <v>5466104</v>
      </c>
      <c r="E10" s="19">
        <v>24044095</v>
      </c>
      <c r="F10" s="20">
        <v>24044095</v>
      </c>
      <c r="G10" s="24"/>
      <c r="H10" s="24">
        <v>163306</v>
      </c>
      <c r="I10" s="24">
        <v>163042</v>
      </c>
      <c r="J10" s="20">
        <v>163042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163042</v>
      </c>
      <c r="X10" s="20">
        <v>6011024</v>
      </c>
      <c r="Y10" s="24">
        <v>-5847982</v>
      </c>
      <c r="Z10" s="25">
        <v>-97.29</v>
      </c>
      <c r="AA10" s="26">
        <v>24044095</v>
      </c>
    </row>
    <row r="11" spans="1:27" ht="13.5">
      <c r="A11" s="23" t="s">
        <v>38</v>
      </c>
      <c r="B11" s="17"/>
      <c r="C11" s="18">
        <v>40022938</v>
      </c>
      <c r="D11" s="18">
        <v>40022938</v>
      </c>
      <c r="E11" s="19">
        <v>36214714</v>
      </c>
      <c r="F11" s="20">
        <v>36214714</v>
      </c>
      <c r="G11" s="20">
        <v>34348219</v>
      </c>
      <c r="H11" s="20">
        <v>46239460</v>
      </c>
      <c r="I11" s="20">
        <v>49499292</v>
      </c>
      <c r="J11" s="20">
        <v>49499292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49499292</v>
      </c>
      <c r="X11" s="20">
        <v>9053679</v>
      </c>
      <c r="Y11" s="20">
        <v>40445613</v>
      </c>
      <c r="Z11" s="21">
        <v>446.73</v>
      </c>
      <c r="AA11" s="22">
        <v>36214714</v>
      </c>
    </row>
    <row r="12" spans="1:27" ht="13.5">
      <c r="A12" s="27" t="s">
        <v>39</v>
      </c>
      <c r="B12" s="28"/>
      <c r="C12" s="29">
        <f aca="true" t="shared" si="0" ref="C12:Y12">SUM(C6:C11)</f>
        <v>596010640</v>
      </c>
      <c r="D12" s="29">
        <f>SUM(D6:D11)</f>
        <v>596010640</v>
      </c>
      <c r="E12" s="30">
        <f t="shared" si="0"/>
        <v>499157228</v>
      </c>
      <c r="F12" s="31">
        <f t="shared" si="0"/>
        <v>499157228</v>
      </c>
      <c r="G12" s="31">
        <f t="shared" si="0"/>
        <v>606305413</v>
      </c>
      <c r="H12" s="31">
        <f t="shared" si="0"/>
        <v>790245957</v>
      </c>
      <c r="I12" s="31">
        <f t="shared" si="0"/>
        <v>849083947</v>
      </c>
      <c r="J12" s="31">
        <f t="shared" si="0"/>
        <v>849083947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849083947</v>
      </c>
      <c r="X12" s="31">
        <f t="shared" si="0"/>
        <v>124789308</v>
      </c>
      <c r="Y12" s="31">
        <f t="shared" si="0"/>
        <v>724294639</v>
      </c>
      <c r="Z12" s="32">
        <f>+IF(X12&lt;&gt;0,+(Y12/X12)*100,0)</f>
        <v>580.4140199254891</v>
      </c>
      <c r="AA12" s="33">
        <f>SUM(AA6:AA11)</f>
        <v>499157228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210173</v>
      </c>
      <c r="D15" s="18">
        <v>210173</v>
      </c>
      <c r="E15" s="19">
        <v>375671</v>
      </c>
      <c r="F15" s="20">
        <v>375671</v>
      </c>
      <c r="G15" s="20">
        <v>5512333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93918</v>
      </c>
      <c r="Y15" s="20">
        <v>-93918</v>
      </c>
      <c r="Z15" s="21">
        <v>-100</v>
      </c>
      <c r="AA15" s="22">
        <v>375671</v>
      </c>
    </row>
    <row r="16" spans="1:27" ht="13.5">
      <c r="A16" s="23" t="s">
        <v>42</v>
      </c>
      <c r="B16" s="17"/>
      <c r="C16" s="18"/>
      <c r="D16" s="18"/>
      <c r="E16" s="19">
        <v>74000800</v>
      </c>
      <c r="F16" s="20">
        <v>74000800</v>
      </c>
      <c r="G16" s="24">
        <v>59000800</v>
      </c>
      <c r="H16" s="24">
        <v>62500800</v>
      </c>
      <c r="I16" s="24">
        <v>59000800</v>
      </c>
      <c r="J16" s="20">
        <v>59000800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59000800</v>
      </c>
      <c r="X16" s="20">
        <v>18500200</v>
      </c>
      <c r="Y16" s="24">
        <v>40500600</v>
      </c>
      <c r="Z16" s="25">
        <v>218.92</v>
      </c>
      <c r="AA16" s="26">
        <v>74000800</v>
      </c>
    </row>
    <row r="17" spans="1:27" ht="13.5">
      <c r="A17" s="23" t="s">
        <v>43</v>
      </c>
      <c r="B17" s="17"/>
      <c r="C17" s="18">
        <v>658489238</v>
      </c>
      <c r="D17" s="18">
        <v>658489238</v>
      </c>
      <c r="E17" s="19">
        <v>617158459</v>
      </c>
      <c r="F17" s="20">
        <v>617158459</v>
      </c>
      <c r="G17" s="20">
        <v>617158459</v>
      </c>
      <c r="H17" s="20">
        <v>658489234</v>
      </c>
      <c r="I17" s="20">
        <v>658489234</v>
      </c>
      <c r="J17" s="20">
        <v>658489234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658489234</v>
      </c>
      <c r="X17" s="20">
        <v>154289615</v>
      </c>
      <c r="Y17" s="20">
        <v>504199619</v>
      </c>
      <c r="Z17" s="21">
        <v>326.79</v>
      </c>
      <c r="AA17" s="22">
        <v>617158459</v>
      </c>
    </row>
    <row r="18" spans="1:27" ht="13.5">
      <c r="A18" s="23" t="s">
        <v>44</v>
      </c>
      <c r="B18" s="17"/>
      <c r="C18" s="18">
        <v>59000800</v>
      </c>
      <c r="D18" s="18">
        <v>59000800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8676110930</v>
      </c>
      <c r="D19" s="18">
        <v>8676110930</v>
      </c>
      <c r="E19" s="19">
        <v>9514054066</v>
      </c>
      <c r="F19" s="20">
        <v>9514054066</v>
      </c>
      <c r="G19" s="20">
        <v>8614692383</v>
      </c>
      <c r="H19" s="20">
        <v>8711259964</v>
      </c>
      <c r="I19" s="20">
        <v>8763931191</v>
      </c>
      <c r="J19" s="20">
        <v>8763931191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8763931191</v>
      </c>
      <c r="X19" s="20">
        <v>2378513517</v>
      </c>
      <c r="Y19" s="20">
        <v>6385417674</v>
      </c>
      <c r="Z19" s="21">
        <v>268.46</v>
      </c>
      <c r="AA19" s="22">
        <v>9514054066</v>
      </c>
    </row>
    <row r="20" spans="1:27" ht="13.5">
      <c r="A20" s="23" t="s">
        <v>46</v>
      </c>
      <c r="B20" s="17"/>
      <c r="C20" s="18">
        <v>15609153</v>
      </c>
      <c r="D20" s="18">
        <v>15609153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8087721</v>
      </c>
      <c r="D21" s="18">
        <v>8087721</v>
      </c>
      <c r="E21" s="19">
        <v>14277750</v>
      </c>
      <c r="F21" s="20">
        <v>14277750</v>
      </c>
      <c r="G21" s="20">
        <v>14277750</v>
      </c>
      <c r="H21" s="20">
        <v>8087721</v>
      </c>
      <c r="I21" s="20">
        <v>8087721</v>
      </c>
      <c r="J21" s="20">
        <v>8087721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8087721</v>
      </c>
      <c r="X21" s="20">
        <v>3569438</v>
      </c>
      <c r="Y21" s="20">
        <v>4518283</v>
      </c>
      <c r="Z21" s="21">
        <v>126.58</v>
      </c>
      <c r="AA21" s="22">
        <v>14277750</v>
      </c>
    </row>
    <row r="22" spans="1:27" ht="13.5">
      <c r="A22" s="23" t="s">
        <v>48</v>
      </c>
      <c r="B22" s="17"/>
      <c r="C22" s="18">
        <v>2073968</v>
      </c>
      <c r="D22" s="18">
        <v>2073968</v>
      </c>
      <c r="E22" s="19">
        <v>2507661</v>
      </c>
      <c r="F22" s="20">
        <v>2507661</v>
      </c>
      <c r="G22" s="20">
        <v>11574990</v>
      </c>
      <c r="H22" s="20">
        <v>2073968</v>
      </c>
      <c r="I22" s="20">
        <v>2073968</v>
      </c>
      <c r="J22" s="20">
        <v>2073968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2073968</v>
      </c>
      <c r="X22" s="20">
        <v>626915</v>
      </c>
      <c r="Y22" s="20">
        <v>1447053</v>
      </c>
      <c r="Z22" s="21">
        <v>230.82</v>
      </c>
      <c r="AA22" s="22">
        <v>2507661</v>
      </c>
    </row>
    <row r="23" spans="1:27" ht="13.5">
      <c r="A23" s="23" t="s">
        <v>49</v>
      </c>
      <c r="B23" s="17"/>
      <c r="C23" s="18"/>
      <c r="D23" s="18"/>
      <c r="E23" s="19">
        <v>4588129</v>
      </c>
      <c r="F23" s="20">
        <v>4588129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1147032</v>
      </c>
      <c r="Y23" s="24">
        <v>-1147032</v>
      </c>
      <c r="Z23" s="25">
        <v>-100</v>
      </c>
      <c r="AA23" s="26">
        <v>4588129</v>
      </c>
    </row>
    <row r="24" spans="1:27" ht="13.5">
      <c r="A24" s="27" t="s">
        <v>50</v>
      </c>
      <c r="B24" s="35"/>
      <c r="C24" s="29">
        <f aca="true" t="shared" si="1" ref="C24:Y24">SUM(C15:C23)</f>
        <v>9419581983</v>
      </c>
      <c r="D24" s="29">
        <f>SUM(D15:D23)</f>
        <v>9419581983</v>
      </c>
      <c r="E24" s="36">
        <f t="shared" si="1"/>
        <v>10226962536</v>
      </c>
      <c r="F24" s="37">
        <f t="shared" si="1"/>
        <v>10226962536</v>
      </c>
      <c r="G24" s="37">
        <f t="shared" si="1"/>
        <v>9322216715</v>
      </c>
      <c r="H24" s="37">
        <f t="shared" si="1"/>
        <v>9442411687</v>
      </c>
      <c r="I24" s="37">
        <f t="shared" si="1"/>
        <v>9491582914</v>
      </c>
      <c r="J24" s="37">
        <f t="shared" si="1"/>
        <v>9491582914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9491582914</v>
      </c>
      <c r="X24" s="37">
        <f t="shared" si="1"/>
        <v>2556740635</v>
      </c>
      <c r="Y24" s="37">
        <f t="shared" si="1"/>
        <v>6934842279</v>
      </c>
      <c r="Z24" s="38">
        <f>+IF(X24&lt;&gt;0,+(Y24/X24)*100,0)</f>
        <v>271.2376133920991</v>
      </c>
      <c r="AA24" s="39">
        <f>SUM(AA15:AA23)</f>
        <v>10226962536</v>
      </c>
    </row>
    <row r="25" spans="1:27" ht="13.5">
      <c r="A25" s="27" t="s">
        <v>51</v>
      </c>
      <c r="B25" s="28"/>
      <c r="C25" s="29">
        <f aca="true" t="shared" si="2" ref="C25:Y25">+C12+C24</f>
        <v>10015592623</v>
      </c>
      <c r="D25" s="29">
        <f>+D12+D24</f>
        <v>10015592623</v>
      </c>
      <c r="E25" s="30">
        <f t="shared" si="2"/>
        <v>10726119764</v>
      </c>
      <c r="F25" s="31">
        <f t="shared" si="2"/>
        <v>10726119764</v>
      </c>
      <c r="G25" s="31">
        <f t="shared" si="2"/>
        <v>9928522128</v>
      </c>
      <c r="H25" s="31">
        <f t="shared" si="2"/>
        <v>10232657644</v>
      </c>
      <c r="I25" s="31">
        <f t="shared" si="2"/>
        <v>10340666861</v>
      </c>
      <c r="J25" s="31">
        <f t="shared" si="2"/>
        <v>10340666861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10340666861</v>
      </c>
      <c r="X25" s="31">
        <f t="shared" si="2"/>
        <v>2681529943</v>
      </c>
      <c r="Y25" s="31">
        <f t="shared" si="2"/>
        <v>7659136918</v>
      </c>
      <c r="Z25" s="32">
        <f>+IF(X25&lt;&gt;0,+(Y25/X25)*100,0)</f>
        <v>285.6256346491224</v>
      </c>
      <c r="AA25" s="33">
        <f>+AA12+AA24</f>
        <v>10726119764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65065521</v>
      </c>
      <c r="D30" s="18">
        <v>65065521</v>
      </c>
      <c r="E30" s="19">
        <v>102498679</v>
      </c>
      <c r="F30" s="20">
        <v>102498679</v>
      </c>
      <c r="G30" s="20">
        <v>71792266</v>
      </c>
      <c r="H30" s="20">
        <v>71792266</v>
      </c>
      <c r="I30" s="20">
        <v>71792266</v>
      </c>
      <c r="J30" s="20">
        <v>71792266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71792266</v>
      </c>
      <c r="X30" s="20">
        <v>25624670</v>
      </c>
      <c r="Y30" s="20">
        <v>46167596</v>
      </c>
      <c r="Z30" s="21">
        <v>180.17</v>
      </c>
      <c r="AA30" s="22">
        <v>102498679</v>
      </c>
    </row>
    <row r="31" spans="1:27" ht="13.5">
      <c r="A31" s="23" t="s">
        <v>56</v>
      </c>
      <c r="B31" s="17"/>
      <c r="C31" s="18">
        <v>68863503</v>
      </c>
      <c r="D31" s="18">
        <v>68863503</v>
      </c>
      <c r="E31" s="19">
        <v>67612258</v>
      </c>
      <c r="F31" s="20">
        <v>67612258</v>
      </c>
      <c r="G31" s="20">
        <v>69175998</v>
      </c>
      <c r="H31" s="20">
        <v>69417438</v>
      </c>
      <c r="I31" s="20">
        <v>69638626</v>
      </c>
      <c r="J31" s="20">
        <v>69638626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69638626</v>
      </c>
      <c r="X31" s="20">
        <v>16903065</v>
      </c>
      <c r="Y31" s="20">
        <v>52735561</v>
      </c>
      <c r="Z31" s="21">
        <v>311.99</v>
      </c>
      <c r="AA31" s="22">
        <v>67612258</v>
      </c>
    </row>
    <row r="32" spans="1:27" ht="13.5">
      <c r="A32" s="23" t="s">
        <v>57</v>
      </c>
      <c r="B32" s="17"/>
      <c r="C32" s="18">
        <v>381992664</v>
      </c>
      <c r="D32" s="18">
        <v>381992664</v>
      </c>
      <c r="E32" s="19">
        <v>404823350</v>
      </c>
      <c r="F32" s="20">
        <v>404823350</v>
      </c>
      <c r="G32" s="20">
        <v>377436454</v>
      </c>
      <c r="H32" s="20">
        <v>642825198</v>
      </c>
      <c r="I32" s="20">
        <v>667789871</v>
      </c>
      <c r="J32" s="20">
        <v>667789871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667789871</v>
      </c>
      <c r="X32" s="20">
        <v>101205838</v>
      </c>
      <c r="Y32" s="20">
        <v>566584033</v>
      </c>
      <c r="Z32" s="21">
        <v>559.83</v>
      </c>
      <c r="AA32" s="22">
        <v>404823350</v>
      </c>
    </row>
    <row r="33" spans="1:27" ht="13.5">
      <c r="A33" s="23" t="s">
        <v>58</v>
      </c>
      <c r="B33" s="17"/>
      <c r="C33" s="18">
        <v>57980175</v>
      </c>
      <c r="D33" s="18">
        <v>57980175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573901863</v>
      </c>
      <c r="D34" s="29">
        <f>SUM(D29:D33)</f>
        <v>573901863</v>
      </c>
      <c r="E34" s="30">
        <f t="shared" si="3"/>
        <v>574934287</v>
      </c>
      <c r="F34" s="31">
        <f t="shared" si="3"/>
        <v>574934287</v>
      </c>
      <c r="G34" s="31">
        <f t="shared" si="3"/>
        <v>518404718</v>
      </c>
      <c r="H34" s="31">
        <f t="shared" si="3"/>
        <v>784034902</v>
      </c>
      <c r="I34" s="31">
        <f t="shared" si="3"/>
        <v>809220763</v>
      </c>
      <c r="J34" s="31">
        <f t="shared" si="3"/>
        <v>809220763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809220763</v>
      </c>
      <c r="X34" s="31">
        <f t="shared" si="3"/>
        <v>143733573</v>
      </c>
      <c r="Y34" s="31">
        <f t="shared" si="3"/>
        <v>665487190</v>
      </c>
      <c r="Z34" s="32">
        <f>+IF(X34&lt;&gt;0,+(Y34/X34)*100,0)</f>
        <v>463.00051971852116</v>
      </c>
      <c r="AA34" s="33">
        <f>SUM(AA29:AA33)</f>
        <v>574934287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165622038</v>
      </c>
      <c r="D37" s="18">
        <v>165622038</v>
      </c>
      <c r="E37" s="19">
        <v>355622000</v>
      </c>
      <c r="F37" s="20">
        <v>355622000</v>
      </c>
      <c r="G37" s="20">
        <v>223243464</v>
      </c>
      <c r="H37" s="20">
        <v>210081980</v>
      </c>
      <c r="I37" s="20">
        <v>200081977</v>
      </c>
      <c r="J37" s="20">
        <v>200081977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200081977</v>
      </c>
      <c r="X37" s="20">
        <v>88905500</v>
      </c>
      <c r="Y37" s="20">
        <v>111176477</v>
      </c>
      <c r="Z37" s="21">
        <v>125.05</v>
      </c>
      <c r="AA37" s="22">
        <v>355622000</v>
      </c>
    </row>
    <row r="38" spans="1:27" ht="13.5">
      <c r="A38" s="23" t="s">
        <v>58</v>
      </c>
      <c r="B38" s="17"/>
      <c r="C38" s="18">
        <v>293027564</v>
      </c>
      <c r="D38" s="18">
        <v>293027564</v>
      </c>
      <c r="E38" s="19">
        <v>241611000</v>
      </c>
      <c r="F38" s="20">
        <v>241611000</v>
      </c>
      <c r="G38" s="20">
        <v>293347350</v>
      </c>
      <c r="H38" s="20">
        <v>264084655</v>
      </c>
      <c r="I38" s="20">
        <v>264084655</v>
      </c>
      <c r="J38" s="20">
        <v>264084655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264084655</v>
      </c>
      <c r="X38" s="20">
        <v>60402750</v>
      </c>
      <c r="Y38" s="20">
        <v>203681905</v>
      </c>
      <c r="Z38" s="21">
        <v>337.21</v>
      </c>
      <c r="AA38" s="22">
        <v>241611000</v>
      </c>
    </row>
    <row r="39" spans="1:27" ht="13.5">
      <c r="A39" s="27" t="s">
        <v>61</v>
      </c>
      <c r="B39" s="35"/>
      <c r="C39" s="29">
        <f aca="true" t="shared" si="4" ref="C39:Y39">SUM(C37:C38)</f>
        <v>458649602</v>
      </c>
      <c r="D39" s="29">
        <f>SUM(D37:D38)</f>
        <v>458649602</v>
      </c>
      <c r="E39" s="36">
        <f t="shared" si="4"/>
        <v>597233000</v>
      </c>
      <c r="F39" s="37">
        <f t="shared" si="4"/>
        <v>597233000</v>
      </c>
      <c r="G39" s="37">
        <f t="shared" si="4"/>
        <v>516590814</v>
      </c>
      <c r="H39" s="37">
        <f t="shared" si="4"/>
        <v>474166635</v>
      </c>
      <c r="I39" s="37">
        <f t="shared" si="4"/>
        <v>464166632</v>
      </c>
      <c r="J39" s="37">
        <f t="shared" si="4"/>
        <v>464166632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464166632</v>
      </c>
      <c r="X39" s="37">
        <f t="shared" si="4"/>
        <v>149308250</v>
      </c>
      <c r="Y39" s="37">
        <f t="shared" si="4"/>
        <v>314858382</v>
      </c>
      <c r="Z39" s="38">
        <f>+IF(X39&lt;&gt;0,+(Y39/X39)*100,0)</f>
        <v>210.87808744660794</v>
      </c>
      <c r="AA39" s="39">
        <f>SUM(AA37:AA38)</f>
        <v>597233000</v>
      </c>
    </row>
    <row r="40" spans="1:27" ht="13.5">
      <c r="A40" s="27" t="s">
        <v>62</v>
      </c>
      <c r="B40" s="28"/>
      <c r="C40" s="29">
        <f aca="true" t="shared" si="5" ref="C40:Y40">+C34+C39</f>
        <v>1032551465</v>
      </c>
      <c r="D40" s="29">
        <f>+D34+D39</f>
        <v>1032551465</v>
      </c>
      <c r="E40" s="30">
        <f t="shared" si="5"/>
        <v>1172167287</v>
      </c>
      <c r="F40" s="31">
        <f t="shared" si="5"/>
        <v>1172167287</v>
      </c>
      <c r="G40" s="31">
        <f t="shared" si="5"/>
        <v>1034995532</v>
      </c>
      <c r="H40" s="31">
        <f t="shared" si="5"/>
        <v>1258201537</v>
      </c>
      <c r="I40" s="31">
        <f t="shared" si="5"/>
        <v>1273387395</v>
      </c>
      <c r="J40" s="31">
        <f t="shared" si="5"/>
        <v>1273387395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1273387395</v>
      </c>
      <c r="X40" s="31">
        <f t="shared" si="5"/>
        <v>293041823</v>
      </c>
      <c r="Y40" s="31">
        <f t="shared" si="5"/>
        <v>980345572</v>
      </c>
      <c r="Z40" s="32">
        <f>+IF(X40&lt;&gt;0,+(Y40/X40)*100,0)</f>
        <v>334.541179809682</v>
      </c>
      <c r="AA40" s="33">
        <f>+AA34+AA39</f>
        <v>1172167287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8983041158</v>
      </c>
      <c r="D42" s="43">
        <f>+D25-D40</f>
        <v>8983041158</v>
      </c>
      <c r="E42" s="44">
        <f t="shared" si="6"/>
        <v>9553952477</v>
      </c>
      <c r="F42" s="45">
        <f t="shared" si="6"/>
        <v>9553952477</v>
      </c>
      <c r="G42" s="45">
        <f t="shared" si="6"/>
        <v>8893526596</v>
      </c>
      <c r="H42" s="45">
        <f t="shared" si="6"/>
        <v>8974456107</v>
      </c>
      <c r="I42" s="45">
        <f t="shared" si="6"/>
        <v>9067279466</v>
      </c>
      <c r="J42" s="45">
        <f t="shared" si="6"/>
        <v>9067279466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9067279466</v>
      </c>
      <c r="X42" s="45">
        <f t="shared" si="6"/>
        <v>2388488120</v>
      </c>
      <c r="Y42" s="45">
        <f t="shared" si="6"/>
        <v>6678791346</v>
      </c>
      <c r="Z42" s="46">
        <f>+IF(X42&lt;&gt;0,+(Y42/X42)*100,0)</f>
        <v>279.62422295824524</v>
      </c>
      <c r="AA42" s="47">
        <f>+AA25-AA40</f>
        <v>9553952477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5574521957</v>
      </c>
      <c r="D45" s="18">
        <v>5574521957</v>
      </c>
      <c r="E45" s="19">
        <v>6159820640</v>
      </c>
      <c r="F45" s="20">
        <v>6159820640</v>
      </c>
      <c r="G45" s="20">
        <v>5499373488</v>
      </c>
      <c r="H45" s="20">
        <v>5566835288</v>
      </c>
      <c r="I45" s="20">
        <v>5658760265</v>
      </c>
      <c r="J45" s="20">
        <v>5658760265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5658760265</v>
      </c>
      <c r="X45" s="20">
        <v>1539955160</v>
      </c>
      <c r="Y45" s="20">
        <v>4118805105</v>
      </c>
      <c r="Z45" s="48">
        <v>267.46</v>
      </c>
      <c r="AA45" s="22">
        <v>6159820640</v>
      </c>
    </row>
    <row r="46" spans="1:27" ht="13.5">
      <c r="A46" s="23" t="s">
        <v>67</v>
      </c>
      <c r="B46" s="17"/>
      <c r="C46" s="18">
        <v>3408519201</v>
      </c>
      <c r="D46" s="18">
        <v>3408519201</v>
      </c>
      <c r="E46" s="19">
        <v>3394131838</v>
      </c>
      <c r="F46" s="20">
        <v>3394131838</v>
      </c>
      <c r="G46" s="20">
        <v>3394153108</v>
      </c>
      <c r="H46" s="20">
        <v>3407620819</v>
      </c>
      <c r="I46" s="20">
        <v>3408519201</v>
      </c>
      <c r="J46" s="20">
        <v>3408519201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3408519201</v>
      </c>
      <c r="X46" s="20">
        <v>848532960</v>
      </c>
      <c r="Y46" s="20">
        <v>2559986241</v>
      </c>
      <c r="Z46" s="48">
        <v>301.7</v>
      </c>
      <c r="AA46" s="22">
        <v>3394131838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8983041158</v>
      </c>
      <c r="D48" s="51">
        <f>SUM(D45:D47)</f>
        <v>8983041158</v>
      </c>
      <c r="E48" s="52">
        <f t="shared" si="7"/>
        <v>9553952478</v>
      </c>
      <c r="F48" s="53">
        <f t="shared" si="7"/>
        <v>9553952478</v>
      </c>
      <c r="G48" s="53">
        <f t="shared" si="7"/>
        <v>8893526596</v>
      </c>
      <c r="H48" s="53">
        <f t="shared" si="7"/>
        <v>8974456107</v>
      </c>
      <c r="I48" s="53">
        <f t="shared" si="7"/>
        <v>9067279466</v>
      </c>
      <c r="J48" s="53">
        <f t="shared" si="7"/>
        <v>9067279466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9067279466</v>
      </c>
      <c r="X48" s="53">
        <f t="shared" si="7"/>
        <v>2388488120</v>
      </c>
      <c r="Y48" s="53">
        <f t="shared" si="7"/>
        <v>6678791346</v>
      </c>
      <c r="Z48" s="54">
        <f>+IF(X48&lt;&gt;0,+(Y48/X48)*100,0)</f>
        <v>279.62422295824524</v>
      </c>
      <c r="AA48" s="55">
        <f>SUM(AA45:AA47)</f>
        <v>9553952478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1715020</v>
      </c>
      <c r="D6" s="18">
        <v>1715020</v>
      </c>
      <c r="E6" s="19">
        <v>6300000</v>
      </c>
      <c r="F6" s="20">
        <v>6300000</v>
      </c>
      <c r="G6" s="20">
        <v>66468160</v>
      </c>
      <c r="H6" s="20">
        <v>48983131</v>
      </c>
      <c r="I6" s="20">
        <v>24897463</v>
      </c>
      <c r="J6" s="20">
        <v>24897463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24897463</v>
      </c>
      <c r="X6" s="20">
        <v>1575000</v>
      </c>
      <c r="Y6" s="20">
        <v>23322463</v>
      </c>
      <c r="Z6" s="21">
        <v>1480.79</v>
      </c>
      <c r="AA6" s="22">
        <v>6300000</v>
      </c>
    </row>
    <row r="7" spans="1:27" ht="13.5">
      <c r="A7" s="23" t="s">
        <v>34</v>
      </c>
      <c r="B7" s="17"/>
      <c r="C7" s="18">
        <v>254900520</v>
      </c>
      <c r="D7" s="18">
        <v>254900520</v>
      </c>
      <c r="E7" s="19">
        <v>245170338</v>
      </c>
      <c r="F7" s="20">
        <v>245170338</v>
      </c>
      <c r="G7" s="20">
        <v>254713758</v>
      </c>
      <c r="H7" s="20">
        <v>252982667</v>
      </c>
      <c r="I7" s="20">
        <v>254068013</v>
      </c>
      <c r="J7" s="20">
        <v>254068013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254068013</v>
      </c>
      <c r="X7" s="20">
        <v>61292585</v>
      </c>
      <c r="Y7" s="20">
        <v>192775428</v>
      </c>
      <c r="Z7" s="21">
        <v>314.52</v>
      </c>
      <c r="AA7" s="22">
        <v>245170338</v>
      </c>
    </row>
    <row r="8" spans="1:27" ht="13.5">
      <c r="A8" s="23" t="s">
        <v>35</v>
      </c>
      <c r="B8" s="17"/>
      <c r="C8" s="18">
        <v>43192047</v>
      </c>
      <c r="D8" s="18">
        <v>43192047</v>
      </c>
      <c r="E8" s="19">
        <v>83346322</v>
      </c>
      <c r="F8" s="20">
        <v>83346322</v>
      </c>
      <c r="G8" s="20">
        <v>7091309</v>
      </c>
      <c r="H8" s="20">
        <v>15301578</v>
      </c>
      <c r="I8" s="20">
        <v>23414533</v>
      </c>
      <c r="J8" s="20">
        <v>23414533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23414533</v>
      </c>
      <c r="X8" s="20">
        <v>20836581</v>
      </c>
      <c r="Y8" s="20">
        <v>2577952</v>
      </c>
      <c r="Z8" s="21">
        <v>12.37</v>
      </c>
      <c r="AA8" s="22">
        <v>83346322</v>
      </c>
    </row>
    <row r="9" spans="1:27" ht="13.5">
      <c r="A9" s="23" t="s">
        <v>36</v>
      </c>
      <c r="B9" s="17"/>
      <c r="C9" s="18">
        <v>115324021</v>
      </c>
      <c r="D9" s="18">
        <v>115324021</v>
      </c>
      <c r="E9" s="19">
        <v>31420948</v>
      </c>
      <c r="F9" s="20">
        <v>31420948</v>
      </c>
      <c r="G9" s="20">
        <v>-6201</v>
      </c>
      <c r="H9" s="20">
        <v>-17345</v>
      </c>
      <c r="I9" s="20">
        <v>-21990</v>
      </c>
      <c r="J9" s="20">
        <v>-21990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-21990</v>
      </c>
      <c r="X9" s="20">
        <v>7855237</v>
      </c>
      <c r="Y9" s="20">
        <v>-7877227</v>
      </c>
      <c r="Z9" s="21">
        <v>-100.28</v>
      </c>
      <c r="AA9" s="22">
        <v>31420948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1845417</v>
      </c>
      <c r="D11" s="18">
        <v>1845417</v>
      </c>
      <c r="E11" s="19">
        <v>432540</v>
      </c>
      <c r="F11" s="20">
        <v>432540</v>
      </c>
      <c r="G11" s="20">
        <v>-321341</v>
      </c>
      <c r="H11" s="20">
        <v>-294801</v>
      </c>
      <c r="I11" s="20">
        <v>-128160</v>
      </c>
      <c r="J11" s="20">
        <v>-128160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-128160</v>
      </c>
      <c r="X11" s="20">
        <v>108135</v>
      </c>
      <c r="Y11" s="20">
        <v>-236295</v>
      </c>
      <c r="Z11" s="21">
        <v>-218.52</v>
      </c>
      <c r="AA11" s="22">
        <v>432540</v>
      </c>
    </row>
    <row r="12" spans="1:27" ht="13.5">
      <c r="A12" s="27" t="s">
        <v>39</v>
      </c>
      <c r="B12" s="28"/>
      <c r="C12" s="29">
        <f aca="true" t="shared" si="0" ref="C12:Y12">SUM(C6:C11)</f>
        <v>416977025</v>
      </c>
      <c r="D12" s="29">
        <f>SUM(D6:D11)</f>
        <v>416977025</v>
      </c>
      <c r="E12" s="30">
        <f t="shared" si="0"/>
        <v>366670148</v>
      </c>
      <c r="F12" s="31">
        <f t="shared" si="0"/>
        <v>366670148</v>
      </c>
      <c r="G12" s="31">
        <f t="shared" si="0"/>
        <v>327945685</v>
      </c>
      <c r="H12" s="31">
        <f t="shared" si="0"/>
        <v>316955230</v>
      </c>
      <c r="I12" s="31">
        <f t="shared" si="0"/>
        <v>302229859</v>
      </c>
      <c r="J12" s="31">
        <f t="shared" si="0"/>
        <v>302229859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302229859</v>
      </c>
      <c r="X12" s="31">
        <f t="shared" si="0"/>
        <v>91667538</v>
      </c>
      <c r="Y12" s="31">
        <f t="shared" si="0"/>
        <v>210562321</v>
      </c>
      <c r="Z12" s="32">
        <f>+IF(X12&lt;&gt;0,+(Y12/X12)*100,0)</f>
        <v>229.70216675831304</v>
      </c>
      <c r="AA12" s="33">
        <f>SUM(AA6:AA11)</f>
        <v>366670148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564256085</v>
      </c>
      <c r="D19" s="18">
        <v>564256085</v>
      </c>
      <c r="E19" s="19">
        <v>720517830</v>
      </c>
      <c r="F19" s="20">
        <v>720517830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180129458</v>
      </c>
      <c r="Y19" s="20">
        <v>-180129458</v>
      </c>
      <c r="Z19" s="21">
        <v>-100</v>
      </c>
      <c r="AA19" s="22">
        <v>720517830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104540</v>
      </c>
      <c r="D22" s="18">
        <v>104540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564360625</v>
      </c>
      <c r="D24" s="29">
        <f>SUM(D15:D23)</f>
        <v>564360625</v>
      </c>
      <c r="E24" s="36">
        <f t="shared" si="1"/>
        <v>720517830</v>
      </c>
      <c r="F24" s="37">
        <f t="shared" si="1"/>
        <v>720517830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180129458</v>
      </c>
      <c r="Y24" s="37">
        <f t="shared" si="1"/>
        <v>-180129458</v>
      </c>
      <c r="Z24" s="38">
        <f>+IF(X24&lt;&gt;0,+(Y24/X24)*100,0)</f>
        <v>-100</v>
      </c>
      <c r="AA24" s="39">
        <f>SUM(AA15:AA23)</f>
        <v>720517830</v>
      </c>
    </row>
    <row r="25" spans="1:27" ht="13.5">
      <c r="A25" s="27" t="s">
        <v>51</v>
      </c>
      <c r="B25" s="28"/>
      <c r="C25" s="29">
        <f aca="true" t="shared" si="2" ref="C25:Y25">+C12+C24</f>
        <v>981337650</v>
      </c>
      <c r="D25" s="29">
        <f>+D12+D24</f>
        <v>981337650</v>
      </c>
      <c r="E25" s="30">
        <f t="shared" si="2"/>
        <v>1087187978</v>
      </c>
      <c r="F25" s="31">
        <f t="shared" si="2"/>
        <v>1087187978</v>
      </c>
      <c r="G25" s="31">
        <f t="shared" si="2"/>
        <v>327945685</v>
      </c>
      <c r="H25" s="31">
        <f t="shared" si="2"/>
        <v>316955230</v>
      </c>
      <c r="I25" s="31">
        <f t="shared" si="2"/>
        <v>302229859</v>
      </c>
      <c r="J25" s="31">
        <f t="shared" si="2"/>
        <v>302229859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302229859</v>
      </c>
      <c r="X25" s="31">
        <f t="shared" si="2"/>
        <v>271796996</v>
      </c>
      <c r="Y25" s="31">
        <f t="shared" si="2"/>
        <v>30432863</v>
      </c>
      <c r="Z25" s="32">
        <f>+IF(X25&lt;&gt;0,+(Y25/X25)*100,0)</f>
        <v>11.196909255023554</v>
      </c>
      <c r="AA25" s="33">
        <f>+AA12+AA24</f>
        <v>1087187978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585537</v>
      </c>
      <c r="D30" s="18">
        <v>585537</v>
      </c>
      <c r="E30" s="19">
        <v>1089000</v>
      </c>
      <c r="F30" s="20">
        <v>1089000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272250</v>
      </c>
      <c r="Y30" s="20">
        <v>-272250</v>
      </c>
      <c r="Z30" s="21">
        <v>-100</v>
      </c>
      <c r="AA30" s="22">
        <v>1089000</v>
      </c>
    </row>
    <row r="31" spans="1:27" ht="13.5">
      <c r="A31" s="23" t="s">
        <v>56</v>
      </c>
      <c r="B31" s="17"/>
      <c r="C31" s="18">
        <v>1823036</v>
      </c>
      <c r="D31" s="18">
        <v>1823036</v>
      </c>
      <c r="E31" s="19">
        <v>641300</v>
      </c>
      <c r="F31" s="20">
        <v>641300</v>
      </c>
      <c r="G31" s="20">
        <v>-1600</v>
      </c>
      <c r="H31" s="20">
        <v>-1600</v>
      </c>
      <c r="I31" s="20">
        <v>-5600</v>
      </c>
      <c r="J31" s="20">
        <v>-5600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-5600</v>
      </c>
      <c r="X31" s="20">
        <v>160325</v>
      </c>
      <c r="Y31" s="20">
        <v>-165925</v>
      </c>
      <c r="Z31" s="21">
        <v>-103.49</v>
      </c>
      <c r="AA31" s="22">
        <v>641300</v>
      </c>
    </row>
    <row r="32" spans="1:27" ht="13.5">
      <c r="A32" s="23" t="s">
        <v>57</v>
      </c>
      <c r="B32" s="17"/>
      <c r="C32" s="18">
        <v>88288060</v>
      </c>
      <c r="D32" s="18">
        <v>88288060</v>
      </c>
      <c r="E32" s="19">
        <v>35720000</v>
      </c>
      <c r="F32" s="20">
        <v>35720000</v>
      </c>
      <c r="G32" s="20">
        <v>25864503</v>
      </c>
      <c r="H32" s="20">
        <v>13373324</v>
      </c>
      <c r="I32" s="20">
        <v>19714441</v>
      </c>
      <c r="J32" s="20">
        <v>19714441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19714441</v>
      </c>
      <c r="X32" s="20">
        <v>8930000</v>
      </c>
      <c r="Y32" s="20">
        <v>10784441</v>
      </c>
      <c r="Z32" s="21">
        <v>120.77</v>
      </c>
      <c r="AA32" s="22">
        <v>35720000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84505</v>
      </c>
      <c r="H33" s="20">
        <v>232586</v>
      </c>
      <c r="I33" s="20">
        <v>390084</v>
      </c>
      <c r="J33" s="20">
        <v>390084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390084</v>
      </c>
      <c r="X33" s="20"/>
      <c r="Y33" s="20">
        <v>390084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90696633</v>
      </c>
      <c r="D34" s="29">
        <f>SUM(D29:D33)</f>
        <v>90696633</v>
      </c>
      <c r="E34" s="30">
        <f t="shared" si="3"/>
        <v>37450300</v>
      </c>
      <c r="F34" s="31">
        <f t="shared" si="3"/>
        <v>37450300</v>
      </c>
      <c r="G34" s="31">
        <f t="shared" si="3"/>
        <v>25947408</v>
      </c>
      <c r="H34" s="31">
        <f t="shared" si="3"/>
        <v>13604310</v>
      </c>
      <c r="I34" s="31">
        <f t="shared" si="3"/>
        <v>20098925</v>
      </c>
      <c r="J34" s="31">
        <f t="shared" si="3"/>
        <v>20098925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20098925</v>
      </c>
      <c r="X34" s="31">
        <f t="shared" si="3"/>
        <v>9362575</v>
      </c>
      <c r="Y34" s="31">
        <f t="shared" si="3"/>
        <v>10736350</v>
      </c>
      <c r="Z34" s="32">
        <f>+IF(X34&lt;&gt;0,+(Y34/X34)*100,0)</f>
        <v>114.67304667786374</v>
      </c>
      <c r="AA34" s="33">
        <f>SUM(AA29:AA33)</f>
        <v>37450300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670638</v>
      </c>
      <c r="D37" s="18">
        <v>670638</v>
      </c>
      <c r="E37" s="19">
        <v>397500</v>
      </c>
      <c r="F37" s="20">
        <v>397500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99375</v>
      </c>
      <c r="Y37" s="20">
        <v>-99375</v>
      </c>
      <c r="Z37" s="21">
        <v>-100</v>
      </c>
      <c r="AA37" s="22">
        <v>397500</v>
      </c>
    </row>
    <row r="38" spans="1:27" ht="13.5">
      <c r="A38" s="23" t="s">
        <v>58</v>
      </c>
      <c r="B38" s="17"/>
      <c r="C38" s="18">
        <v>13204142</v>
      </c>
      <c r="D38" s="18">
        <v>13204142</v>
      </c>
      <c r="E38" s="19">
        <v>1760660</v>
      </c>
      <c r="F38" s="20">
        <v>1760660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440165</v>
      </c>
      <c r="Y38" s="20">
        <v>-440165</v>
      </c>
      <c r="Z38" s="21">
        <v>-100</v>
      </c>
      <c r="AA38" s="22">
        <v>1760660</v>
      </c>
    </row>
    <row r="39" spans="1:27" ht="13.5">
      <c r="A39" s="27" t="s">
        <v>61</v>
      </c>
      <c r="B39" s="35"/>
      <c r="C39" s="29">
        <f aca="true" t="shared" si="4" ref="C39:Y39">SUM(C37:C38)</f>
        <v>13874780</v>
      </c>
      <c r="D39" s="29">
        <f>SUM(D37:D38)</f>
        <v>13874780</v>
      </c>
      <c r="E39" s="36">
        <f t="shared" si="4"/>
        <v>2158160</v>
      </c>
      <c r="F39" s="37">
        <f t="shared" si="4"/>
        <v>2158160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539540</v>
      </c>
      <c r="Y39" s="37">
        <f t="shared" si="4"/>
        <v>-539540</v>
      </c>
      <c r="Z39" s="38">
        <f>+IF(X39&lt;&gt;0,+(Y39/X39)*100,0)</f>
        <v>-100</v>
      </c>
      <c r="AA39" s="39">
        <f>SUM(AA37:AA38)</f>
        <v>2158160</v>
      </c>
    </row>
    <row r="40" spans="1:27" ht="13.5">
      <c r="A40" s="27" t="s">
        <v>62</v>
      </c>
      <c r="B40" s="28"/>
      <c r="C40" s="29">
        <f aca="true" t="shared" si="5" ref="C40:Y40">+C34+C39</f>
        <v>104571413</v>
      </c>
      <c r="D40" s="29">
        <f>+D34+D39</f>
        <v>104571413</v>
      </c>
      <c r="E40" s="30">
        <f t="shared" si="5"/>
        <v>39608460</v>
      </c>
      <c r="F40" s="31">
        <f t="shared" si="5"/>
        <v>39608460</v>
      </c>
      <c r="G40" s="31">
        <f t="shared" si="5"/>
        <v>25947408</v>
      </c>
      <c r="H40" s="31">
        <f t="shared" si="5"/>
        <v>13604310</v>
      </c>
      <c r="I40" s="31">
        <f t="shared" si="5"/>
        <v>20098925</v>
      </c>
      <c r="J40" s="31">
        <f t="shared" si="5"/>
        <v>20098925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20098925</v>
      </c>
      <c r="X40" s="31">
        <f t="shared" si="5"/>
        <v>9902115</v>
      </c>
      <c r="Y40" s="31">
        <f t="shared" si="5"/>
        <v>10196810</v>
      </c>
      <c r="Z40" s="32">
        <f>+IF(X40&lt;&gt;0,+(Y40/X40)*100,0)</f>
        <v>102.97608137251486</v>
      </c>
      <c r="AA40" s="33">
        <f>+AA34+AA39</f>
        <v>39608460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876766237</v>
      </c>
      <c r="D42" s="43">
        <f>+D25-D40</f>
        <v>876766237</v>
      </c>
      <c r="E42" s="44">
        <f t="shared" si="6"/>
        <v>1047579518</v>
      </c>
      <c r="F42" s="45">
        <f t="shared" si="6"/>
        <v>1047579518</v>
      </c>
      <c r="G42" s="45">
        <f t="shared" si="6"/>
        <v>301998277</v>
      </c>
      <c r="H42" s="45">
        <f t="shared" si="6"/>
        <v>303350920</v>
      </c>
      <c r="I42" s="45">
        <f t="shared" si="6"/>
        <v>282130934</v>
      </c>
      <c r="J42" s="45">
        <f t="shared" si="6"/>
        <v>282130934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282130934</v>
      </c>
      <c r="X42" s="45">
        <f t="shared" si="6"/>
        <v>261894881</v>
      </c>
      <c r="Y42" s="45">
        <f t="shared" si="6"/>
        <v>20236053</v>
      </c>
      <c r="Z42" s="46">
        <f>+IF(X42&lt;&gt;0,+(Y42/X42)*100,0)</f>
        <v>7.726784472736601</v>
      </c>
      <c r="AA42" s="47">
        <f>+AA25-AA40</f>
        <v>1047579518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876766237</v>
      </c>
      <c r="D45" s="18">
        <v>876766237</v>
      </c>
      <c r="E45" s="19">
        <v>1047579519</v>
      </c>
      <c r="F45" s="20">
        <v>1047579519</v>
      </c>
      <c r="G45" s="20">
        <v>301998276</v>
      </c>
      <c r="H45" s="20">
        <v>303350920</v>
      </c>
      <c r="I45" s="20">
        <v>282130933</v>
      </c>
      <c r="J45" s="20">
        <v>282130933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282130933</v>
      </c>
      <c r="X45" s="20">
        <v>261894880</v>
      </c>
      <c r="Y45" s="20">
        <v>20236053</v>
      </c>
      <c r="Z45" s="48">
        <v>7.73</v>
      </c>
      <c r="AA45" s="22">
        <v>1047579519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876766237</v>
      </c>
      <c r="D48" s="51">
        <f>SUM(D45:D47)</f>
        <v>876766237</v>
      </c>
      <c r="E48" s="52">
        <f t="shared" si="7"/>
        <v>1047579519</v>
      </c>
      <c r="F48" s="53">
        <f t="shared" si="7"/>
        <v>1047579519</v>
      </c>
      <c r="G48" s="53">
        <f t="shared" si="7"/>
        <v>301998276</v>
      </c>
      <c r="H48" s="53">
        <f t="shared" si="7"/>
        <v>303350920</v>
      </c>
      <c r="I48" s="53">
        <f t="shared" si="7"/>
        <v>282130933</v>
      </c>
      <c r="J48" s="53">
        <f t="shared" si="7"/>
        <v>282130933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282130933</v>
      </c>
      <c r="X48" s="53">
        <f t="shared" si="7"/>
        <v>261894880</v>
      </c>
      <c r="Y48" s="53">
        <f t="shared" si="7"/>
        <v>20236053</v>
      </c>
      <c r="Z48" s="54">
        <f>+IF(X48&lt;&gt;0,+(Y48/X48)*100,0)</f>
        <v>7.726784502239983</v>
      </c>
      <c r="AA48" s="55">
        <f>SUM(AA45:AA47)</f>
        <v>1047579519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205554277</v>
      </c>
      <c r="D6" s="18">
        <v>205554277</v>
      </c>
      <c r="E6" s="19">
        <v>10000</v>
      </c>
      <c r="F6" s="20">
        <v>10000</v>
      </c>
      <c r="G6" s="20">
        <v>3406886</v>
      </c>
      <c r="H6" s="20">
        <v>3902481</v>
      </c>
      <c r="I6" s="20">
        <v>2123907</v>
      </c>
      <c r="J6" s="20">
        <v>2123907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2123907</v>
      </c>
      <c r="X6" s="20">
        <v>2500</v>
      </c>
      <c r="Y6" s="20">
        <v>2121407</v>
      </c>
      <c r="Z6" s="21">
        <v>84856.28</v>
      </c>
      <c r="AA6" s="22">
        <v>10000</v>
      </c>
    </row>
    <row r="7" spans="1:27" ht="13.5">
      <c r="A7" s="23" t="s">
        <v>34</v>
      </c>
      <c r="B7" s="17"/>
      <c r="C7" s="18"/>
      <c r="D7" s="18"/>
      <c r="E7" s="19">
        <v>108653471</v>
      </c>
      <c r="F7" s="20">
        <v>108653471</v>
      </c>
      <c r="G7" s="20">
        <v>366405095</v>
      </c>
      <c r="H7" s="20">
        <v>338479714</v>
      </c>
      <c r="I7" s="20">
        <v>320254518</v>
      </c>
      <c r="J7" s="20">
        <v>320254518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320254518</v>
      </c>
      <c r="X7" s="20">
        <v>27163368</v>
      </c>
      <c r="Y7" s="20">
        <v>293091150</v>
      </c>
      <c r="Z7" s="21">
        <v>1078.99</v>
      </c>
      <c r="AA7" s="22">
        <v>108653471</v>
      </c>
    </row>
    <row r="8" spans="1:27" ht="13.5">
      <c r="A8" s="23" t="s">
        <v>35</v>
      </c>
      <c r="B8" s="17"/>
      <c r="C8" s="18">
        <v>45694117</v>
      </c>
      <c r="D8" s="18">
        <v>45694117</v>
      </c>
      <c r="E8" s="19">
        <v>116788773</v>
      </c>
      <c r="F8" s="20">
        <v>116788773</v>
      </c>
      <c r="G8" s="20">
        <v>75751503</v>
      </c>
      <c r="H8" s="20">
        <v>45694117</v>
      </c>
      <c r="I8" s="20">
        <v>51652968</v>
      </c>
      <c r="J8" s="20">
        <v>51652968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51652968</v>
      </c>
      <c r="X8" s="20">
        <v>29197193</v>
      </c>
      <c r="Y8" s="20">
        <v>22455775</v>
      </c>
      <c r="Z8" s="21">
        <v>76.91</v>
      </c>
      <c r="AA8" s="22">
        <v>116788773</v>
      </c>
    </row>
    <row r="9" spans="1:27" ht="13.5">
      <c r="A9" s="23" t="s">
        <v>36</v>
      </c>
      <c r="B9" s="17"/>
      <c r="C9" s="18">
        <v>113738478</v>
      </c>
      <c r="D9" s="18">
        <v>113738478</v>
      </c>
      <c r="E9" s="19"/>
      <c r="F9" s="20"/>
      <c r="G9" s="20">
        <v>47051451</v>
      </c>
      <c r="H9" s="20">
        <v>50566196</v>
      </c>
      <c r="I9" s="20">
        <v>62078115</v>
      </c>
      <c r="J9" s="20">
        <v>62078115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62078115</v>
      </c>
      <c r="X9" s="20"/>
      <c r="Y9" s="20">
        <v>62078115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3489608</v>
      </c>
      <c r="D11" s="18">
        <v>3489608</v>
      </c>
      <c r="E11" s="19"/>
      <c r="F11" s="20"/>
      <c r="G11" s="20">
        <v>9062980</v>
      </c>
      <c r="H11" s="20">
        <v>3615932</v>
      </c>
      <c r="I11" s="20">
        <v>3639988</v>
      </c>
      <c r="J11" s="20">
        <v>3639988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3639988</v>
      </c>
      <c r="X11" s="20"/>
      <c r="Y11" s="20">
        <v>3639988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368476480</v>
      </c>
      <c r="D12" s="29">
        <f>SUM(D6:D11)</f>
        <v>368476480</v>
      </c>
      <c r="E12" s="30">
        <f t="shared" si="0"/>
        <v>225452244</v>
      </c>
      <c r="F12" s="31">
        <f t="shared" si="0"/>
        <v>225452244</v>
      </c>
      <c r="G12" s="31">
        <f t="shared" si="0"/>
        <v>501677915</v>
      </c>
      <c r="H12" s="31">
        <f t="shared" si="0"/>
        <v>442258440</v>
      </c>
      <c r="I12" s="31">
        <f t="shared" si="0"/>
        <v>439749496</v>
      </c>
      <c r="J12" s="31">
        <f t="shared" si="0"/>
        <v>439749496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439749496</v>
      </c>
      <c r="X12" s="31">
        <f t="shared" si="0"/>
        <v>56363061</v>
      </c>
      <c r="Y12" s="31">
        <f t="shared" si="0"/>
        <v>383386435</v>
      </c>
      <c r="Z12" s="32">
        <f>+IF(X12&lt;&gt;0,+(Y12/X12)*100,0)</f>
        <v>680.2086831302508</v>
      </c>
      <c r="AA12" s="33">
        <f>SUM(AA6:AA11)</f>
        <v>225452244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2120725565</v>
      </c>
      <c r="D19" s="18">
        <v>2120725565</v>
      </c>
      <c r="E19" s="19">
        <v>2245353944</v>
      </c>
      <c r="F19" s="20">
        <v>2245353944</v>
      </c>
      <c r="G19" s="20">
        <v>2137838820</v>
      </c>
      <c r="H19" s="20">
        <v>2120725564</v>
      </c>
      <c r="I19" s="20">
        <v>2138434630</v>
      </c>
      <c r="J19" s="20">
        <v>2138434630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2138434630</v>
      </c>
      <c r="X19" s="20">
        <v>561338486</v>
      </c>
      <c r="Y19" s="20">
        <v>1577096144</v>
      </c>
      <c r="Z19" s="21">
        <v>280.95</v>
      </c>
      <c r="AA19" s="22">
        <v>2245353944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15428593</v>
      </c>
      <c r="D22" s="18">
        <v>15428593</v>
      </c>
      <c r="E22" s="19">
        <v>2706460</v>
      </c>
      <c r="F22" s="20">
        <v>2706460</v>
      </c>
      <c r="G22" s="20">
        <v>15227742</v>
      </c>
      <c r="H22" s="20">
        <v>15428593</v>
      </c>
      <c r="I22" s="20">
        <v>14469287</v>
      </c>
      <c r="J22" s="20">
        <v>14469287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14469287</v>
      </c>
      <c r="X22" s="20">
        <v>676615</v>
      </c>
      <c r="Y22" s="20">
        <v>13792672</v>
      </c>
      <c r="Z22" s="21">
        <v>2038.48</v>
      </c>
      <c r="AA22" s="22">
        <v>2706460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2136154158</v>
      </c>
      <c r="D24" s="29">
        <f>SUM(D15:D23)</f>
        <v>2136154158</v>
      </c>
      <c r="E24" s="36">
        <f t="shared" si="1"/>
        <v>2248060404</v>
      </c>
      <c r="F24" s="37">
        <f t="shared" si="1"/>
        <v>2248060404</v>
      </c>
      <c r="G24" s="37">
        <f t="shared" si="1"/>
        <v>2153066562</v>
      </c>
      <c r="H24" s="37">
        <f t="shared" si="1"/>
        <v>2136154157</v>
      </c>
      <c r="I24" s="37">
        <f t="shared" si="1"/>
        <v>2152903917</v>
      </c>
      <c r="J24" s="37">
        <f t="shared" si="1"/>
        <v>2152903917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2152903917</v>
      </c>
      <c r="X24" s="37">
        <f t="shared" si="1"/>
        <v>562015101</v>
      </c>
      <c r="Y24" s="37">
        <f t="shared" si="1"/>
        <v>1590888816</v>
      </c>
      <c r="Z24" s="38">
        <f>+IF(X24&lt;&gt;0,+(Y24/X24)*100,0)</f>
        <v>283.0686956932853</v>
      </c>
      <c r="AA24" s="39">
        <f>SUM(AA15:AA23)</f>
        <v>2248060404</v>
      </c>
    </row>
    <row r="25" spans="1:27" ht="13.5">
      <c r="A25" s="27" t="s">
        <v>51</v>
      </c>
      <c r="B25" s="28"/>
      <c r="C25" s="29">
        <f aca="true" t="shared" si="2" ref="C25:Y25">+C12+C24</f>
        <v>2504630638</v>
      </c>
      <c r="D25" s="29">
        <f>+D12+D24</f>
        <v>2504630638</v>
      </c>
      <c r="E25" s="30">
        <f t="shared" si="2"/>
        <v>2473512648</v>
      </c>
      <c r="F25" s="31">
        <f t="shared" si="2"/>
        <v>2473512648</v>
      </c>
      <c r="G25" s="31">
        <f t="shared" si="2"/>
        <v>2654744477</v>
      </c>
      <c r="H25" s="31">
        <f t="shared" si="2"/>
        <v>2578412597</v>
      </c>
      <c r="I25" s="31">
        <f t="shared" si="2"/>
        <v>2592653413</v>
      </c>
      <c r="J25" s="31">
        <f t="shared" si="2"/>
        <v>2592653413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2592653413</v>
      </c>
      <c r="X25" s="31">
        <f t="shared" si="2"/>
        <v>618378162</v>
      </c>
      <c r="Y25" s="31">
        <f t="shared" si="2"/>
        <v>1974275251</v>
      </c>
      <c r="Z25" s="32">
        <f>+IF(X25&lt;&gt;0,+(Y25/X25)*100,0)</f>
        <v>319.26665143132914</v>
      </c>
      <c r="AA25" s="33">
        <f>+AA12+AA24</f>
        <v>2473512648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1624295</v>
      </c>
      <c r="D30" s="18">
        <v>1624295</v>
      </c>
      <c r="E30" s="19"/>
      <c r="F30" s="20"/>
      <c r="G30" s="20">
        <v>1370528</v>
      </c>
      <c r="H30" s="20">
        <v>1624295</v>
      </c>
      <c r="I30" s="20">
        <v>1545198</v>
      </c>
      <c r="J30" s="20">
        <v>1545198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1545198</v>
      </c>
      <c r="X30" s="20"/>
      <c r="Y30" s="20">
        <v>1545198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224074162</v>
      </c>
      <c r="D32" s="18">
        <v>224074162</v>
      </c>
      <c r="E32" s="19">
        <v>99024757</v>
      </c>
      <c r="F32" s="20">
        <v>99024757</v>
      </c>
      <c r="G32" s="20">
        <v>168155548</v>
      </c>
      <c r="H32" s="20">
        <v>137549000</v>
      </c>
      <c r="I32" s="20">
        <v>166570130</v>
      </c>
      <c r="J32" s="20">
        <v>166570130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166570130</v>
      </c>
      <c r="X32" s="20">
        <v>24756189</v>
      </c>
      <c r="Y32" s="20">
        <v>141813941</v>
      </c>
      <c r="Z32" s="21">
        <v>572.84</v>
      </c>
      <c r="AA32" s="22">
        <v>99024757</v>
      </c>
    </row>
    <row r="33" spans="1:27" ht="13.5">
      <c r="A33" s="23" t="s">
        <v>58</v>
      </c>
      <c r="B33" s="17"/>
      <c r="C33" s="18">
        <v>14853382</v>
      </c>
      <c r="D33" s="18">
        <v>14853382</v>
      </c>
      <c r="E33" s="19"/>
      <c r="F33" s="20"/>
      <c r="G33" s="20">
        <v>9263665</v>
      </c>
      <c r="H33" s="20">
        <v>14853382</v>
      </c>
      <c r="I33" s="20">
        <v>13691973</v>
      </c>
      <c r="J33" s="20">
        <v>13691973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13691973</v>
      </c>
      <c r="X33" s="20"/>
      <c r="Y33" s="20">
        <v>13691973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240551839</v>
      </c>
      <c r="D34" s="29">
        <f>SUM(D29:D33)</f>
        <v>240551839</v>
      </c>
      <c r="E34" s="30">
        <f t="shared" si="3"/>
        <v>99024757</v>
      </c>
      <c r="F34" s="31">
        <f t="shared" si="3"/>
        <v>99024757</v>
      </c>
      <c r="G34" s="31">
        <f t="shared" si="3"/>
        <v>178789741</v>
      </c>
      <c r="H34" s="31">
        <f t="shared" si="3"/>
        <v>154026677</v>
      </c>
      <c r="I34" s="31">
        <f t="shared" si="3"/>
        <v>181807301</v>
      </c>
      <c r="J34" s="31">
        <f t="shared" si="3"/>
        <v>181807301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181807301</v>
      </c>
      <c r="X34" s="31">
        <f t="shared" si="3"/>
        <v>24756189</v>
      </c>
      <c r="Y34" s="31">
        <f t="shared" si="3"/>
        <v>157051112</v>
      </c>
      <c r="Z34" s="32">
        <f>+IF(X34&lt;&gt;0,+(Y34/X34)*100,0)</f>
        <v>634.3913111989895</v>
      </c>
      <c r="AA34" s="33">
        <f>SUM(AA29:AA33)</f>
        <v>99024757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79097</v>
      </c>
      <c r="D37" s="18">
        <v>79097</v>
      </c>
      <c r="E37" s="19">
        <v>2382810</v>
      </c>
      <c r="F37" s="20">
        <v>2382810</v>
      </c>
      <c r="G37" s="20">
        <v>79097</v>
      </c>
      <c r="H37" s="20">
        <v>79097</v>
      </c>
      <c r="I37" s="20">
        <v>158194</v>
      </c>
      <c r="J37" s="20">
        <v>158194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158194</v>
      </c>
      <c r="X37" s="20">
        <v>595703</v>
      </c>
      <c r="Y37" s="20">
        <v>-437509</v>
      </c>
      <c r="Z37" s="21">
        <v>-73.44</v>
      </c>
      <c r="AA37" s="22">
        <v>2382810</v>
      </c>
    </row>
    <row r="38" spans="1:27" ht="13.5">
      <c r="A38" s="23" t="s">
        <v>58</v>
      </c>
      <c r="B38" s="17"/>
      <c r="C38" s="18">
        <v>29719817</v>
      </c>
      <c r="D38" s="18">
        <v>29719817</v>
      </c>
      <c r="E38" s="19">
        <v>21630744</v>
      </c>
      <c r="F38" s="20">
        <v>21630744</v>
      </c>
      <c r="G38" s="20">
        <v>28869136</v>
      </c>
      <c r="H38" s="20">
        <v>29719817</v>
      </c>
      <c r="I38" s="20">
        <v>29135627</v>
      </c>
      <c r="J38" s="20">
        <v>29135627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29135627</v>
      </c>
      <c r="X38" s="20">
        <v>5407686</v>
      </c>
      <c r="Y38" s="20">
        <v>23727941</v>
      </c>
      <c r="Z38" s="21">
        <v>438.78</v>
      </c>
      <c r="AA38" s="22">
        <v>21630744</v>
      </c>
    </row>
    <row r="39" spans="1:27" ht="13.5">
      <c r="A39" s="27" t="s">
        <v>61</v>
      </c>
      <c r="B39" s="35"/>
      <c r="C39" s="29">
        <f aca="true" t="shared" si="4" ref="C39:Y39">SUM(C37:C38)</f>
        <v>29798914</v>
      </c>
      <c r="D39" s="29">
        <f>SUM(D37:D38)</f>
        <v>29798914</v>
      </c>
      <c r="E39" s="36">
        <f t="shared" si="4"/>
        <v>24013554</v>
      </c>
      <c r="F39" s="37">
        <f t="shared" si="4"/>
        <v>24013554</v>
      </c>
      <c r="G39" s="37">
        <f t="shared" si="4"/>
        <v>28948233</v>
      </c>
      <c r="H39" s="37">
        <f t="shared" si="4"/>
        <v>29798914</v>
      </c>
      <c r="I39" s="37">
        <f t="shared" si="4"/>
        <v>29293821</v>
      </c>
      <c r="J39" s="37">
        <f t="shared" si="4"/>
        <v>29293821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29293821</v>
      </c>
      <c r="X39" s="37">
        <f t="shared" si="4"/>
        <v>6003389</v>
      </c>
      <c r="Y39" s="37">
        <f t="shared" si="4"/>
        <v>23290432</v>
      </c>
      <c r="Z39" s="38">
        <f>+IF(X39&lt;&gt;0,+(Y39/X39)*100,0)</f>
        <v>387.9547368994413</v>
      </c>
      <c r="AA39" s="39">
        <f>SUM(AA37:AA38)</f>
        <v>24013554</v>
      </c>
    </row>
    <row r="40" spans="1:27" ht="13.5">
      <c r="A40" s="27" t="s">
        <v>62</v>
      </c>
      <c r="B40" s="28"/>
      <c r="C40" s="29">
        <f aca="true" t="shared" si="5" ref="C40:Y40">+C34+C39</f>
        <v>270350753</v>
      </c>
      <c r="D40" s="29">
        <f>+D34+D39</f>
        <v>270350753</v>
      </c>
      <c r="E40" s="30">
        <f t="shared" si="5"/>
        <v>123038311</v>
      </c>
      <c r="F40" s="31">
        <f t="shared" si="5"/>
        <v>123038311</v>
      </c>
      <c r="G40" s="31">
        <f t="shared" si="5"/>
        <v>207737974</v>
      </c>
      <c r="H40" s="31">
        <f t="shared" si="5"/>
        <v>183825591</v>
      </c>
      <c r="I40" s="31">
        <f t="shared" si="5"/>
        <v>211101122</v>
      </c>
      <c r="J40" s="31">
        <f t="shared" si="5"/>
        <v>211101122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211101122</v>
      </c>
      <c r="X40" s="31">
        <f t="shared" si="5"/>
        <v>30759578</v>
      </c>
      <c r="Y40" s="31">
        <f t="shared" si="5"/>
        <v>180341544</v>
      </c>
      <c r="Z40" s="32">
        <f>+IF(X40&lt;&gt;0,+(Y40/X40)*100,0)</f>
        <v>586.2939472056477</v>
      </c>
      <c r="AA40" s="33">
        <f>+AA34+AA39</f>
        <v>123038311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2234279885</v>
      </c>
      <c r="D42" s="43">
        <f>+D25-D40</f>
        <v>2234279885</v>
      </c>
      <c r="E42" s="44">
        <f t="shared" si="6"/>
        <v>2350474337</v>
      </c>
      <c r="F42" s="45">
        <f t="shared" si="6"/>
        <v>2350474337</v>
      </c>
      <c r="G42" s="45">
        <f t="shared" si="6"/>
        <v>2447006503</v>
      </c>
      <c r="H42" s="45">
        <f t="shared" si="6"/>
        <v>2394587006</v>
      </c>
      <c r="I42" s="45">
        <f t="shared" si="6"/>
        <v>2381552291</v>
      </c>
      <c r="J42" s="45">
        <f t="shared" si="6"/>
        <v>2381552291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2381552291</v>
      </c>
      <c r="X42" s="45">
        <f t="shared" si="6"/>
        <v>587618584</v>
      </c>
      <c r="Y42" s="45">
        <f t="shared" si="6"/>
        <v>1793933707</v>
      </c>
      <c r="Z42" s="46">
        <f>+IF(X42&lt;&gt;0,+(Y42/X42)*100,0)</f>
        <v>305.28879716302504</v>
      </c>
      <c r="AA42" s="47">
        <f>+AA25-AA40</f>
        <v>2350474337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2234279885</v>
      </c>
      <c r="D45" s="18">
        <v>2234279885</v>
      </c>
      <c r="E45" s="19">
        <v>2350474337</v>
      </c>
      <c r="F45" s="20">
        <v>2350474337</v>
      </c>
      <c r="G45" s="20">
        <v>2447006504</v>
      </c>
      <c r="H45" s="20">
        <v>2394587008</v>
      </c>
      <c r="I45" s="20">
        <v>2381552291</v>
      </c>
      <c r="J45" s="20">
        <v>2381552291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2381552291</v>
      </c>
      <c r="X45" s="20">
        <v>587618584</v>
      </c>
      <c r="Y45" s="20">
        <v>1793933707</v>
      </c>
      <c r="Z45" s="48">
        <v>305.29</v>
      </c>
      <c r="AA45" s="22">
        <v>2350474337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2234279885</v>
      </c>
      <c r="D48" s="51">
        <f>SUM(D45:D47)</f>
        <v>2234279885</v>
      </c>
      <c r="E48" s="52">
        <f t="shared" si="7"/>
        <v>2350474337</v>
      </c>
      <c r="F48" s="53">
        <f t="shared" si="7"/>
        <v>2350474337</v>
      </c>
      <c r="G48" s="53">
        <f t="shared" si="7"/>
        <v>2447006504</v>
      </c>
      <c r="H48" s="53">
        <f t="shared" si="7"/>
        <v>2394587008</v>
      </c>
      <c r="I48" s="53">
        <f t="shared" si="7"/>
        <v>2381552291</v>
      </c>
      <c r="J48" s="53">
        <f t="shared" si="7"/>
        <v>2381552291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2381552291</v>
      </c>
      <c r="X48" s="53">
        <f t="shared" si="7"/>
        <v>587618584</v>
      </c>
      <c r="Y48" s="53">
        <f t="shared" si="7"/>
        <v>1793933707</v>
      </c>
      <c r="Z48" s="54">
        <f>+IF(X48&lt;&gt;0,+(Y48/X48)*100,0)</f>
        <v>305.28879716302504</v>
      </c>
      <c r="AA48" s="55">
        <f>SUM(AA45:AA47)</f>
        <v>2350474337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3659382</v>
      </c>
      <c r="D6" s="18">
        <v>3659382</v>
      </c>
      <c r="E6" s="19">
        <v>922000</v>
      </c>
      <c r="F6" s="20">
        <v>922000</v>
      </c>
      <c r="G6" s="20"/>
      <c r="H6" s="20">
        <v>1501737</v>
      </c>
      <c r="I6" s="20">
        <v>6020465</v>
      </c>
      <c r="J6" s="20">
        <v>6020465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6020465</v>
      </c>
      <c r="X6" s="20">
        <v>230500</v>
      </c>
      <c r="Y6" s="20">
        <v>5789965</v>
      </c>
      <c r="Z6" s="21">
        <v>2511.92</v>
      </c>
      <c r="AA6" s="22">
        <v>922000</v>
      </c>
    </row>
    <row r="7" spans="1:27" ht="13.5">
      <c r="A7" s="23" t="s">
        <v>34</v>
      </c>
      <c r="B7" s="17"/>
      <c r="C7" s="18"/>
      <c r="D7" s="18"/>
      <c r="E7" s="19">
        <v>265000</v>
      </c>
      <c r="F7" s="20">
        <v>265000</v>
      </c>
      <c r="G7" s="20">
        <v>249952</v>
      </c>
      <c r="H7" s="20">
        <v>146311</v>
      </c>
      <c r="I7" s="20">
        <v>146311</v>
      </c>
      <c r="J7" s="20">
        <v>146311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146311</v>
      </c>
      <c r="X7" s="20">
        <v>66250</v>
      </c>
      <c r="Y7" s="20">
        <v>80061</v>
      </c>
      <c r="Z7" s="21">
        <v>120.85</v>
      </c>
      <c r="AA7" s="22">
        <v>265000</v>
      </c>
    </row>
    <row r="8" spans="1:27" ht="13.5">
      <c r="A8" s="23" t="s">
        <v>35</v>
      </c>
      <c r="B8" s="17"/>
      <c r="C8" s="18">
        <v>96472949</v>
      </c>
      <c r="D8" s="18">
        <v>96472949</v>
      </c>
      <c r="E8" s="19">
        <v>263651706</v>
      </c>
      <c r="F8" s="20">
        <v>263651706</v>
      </c>
      <c r="G8" s="20">
        <v>130448289</v>
      </c>
      <c r="H8" s="20">
        <v>108149426</v>
      </c>
      <c r="I8" s="20">
        <v>107965396</v>
      </c>
      <c r="J8" s="20">
        <v>107965396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107965396</v>
      </c>
      <c r="X8" s="20">
        <v>65912927</v>
      </c>
      <c r="Y8" s="20">
        <v>42052469</v>
      </c>
      <c r="Z8" s="21">
        <v>63.8</v>
      </c>
      <c r="AA8" s="22">
        <v>263651706</v>
      </c>
    </row>
    <row r="9" spans="1:27" ht="13.5">
      <c r="A9" s="23" t="s">
        <v>36</v>
      </c>
      <c r="B9" s="17"/>
      <c r="C9" s="18">
        <v>8267974</v>
      </c>
      <c r="D9" s="18">
        <v>8267974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1464154</v>
      </c>
      <c r="D10" s="18">
        <v>1464154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2289539</v>
      </c>
      <c r="D11" s="18">
        <v>2289539</v>
      </c>
      <c r="E11" s="19">
        <v>2024800</v>
      </c>
      <c r="F11" s="20">
        <v>2024800</v>
      </c>
      <c r="G11" s="20">
        <v>645239</v>
      </c>
      <c r="H11" s="20">
        <v>839864</v>
      </c>
      <c r="I11" s="20">
        <v>645239</v>
      </c>
      <c r="J11" s="20">
        <v>645239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645239</v>
      </c>
      <c r="X11" s="20">
        <v>506200</v>
      </c>
      <c r="Y11" s="20">
        <v>139039</v>
      </c>
      <c r="Z11" s="21">
        <v>27.47</v>
      </c>
      <c r="AA11" s="22">
        <v>2024800</v>
      </c>
    </row>
    <row r="12" spans="1:27" ht="13.5">
      <c r="A12" s="27" t="s">
        <v>39</v>
      </c>
      <c r="B12" s="28"/>
      <c r="C12" s="29">
        <f aca="true" t="shared" si="0" ref="C12:Y12">SUM(C6:C11)</f>
        <v>112153998</v>
      </c>
      <c r="D12" s="29">
        <f>SUM(D6:D11)</f>
        <v>112153998</v>
      </c>
      <c r="E12" s="30">
        <f t="shared" si="0"/>
        <v>266863506</v>
      </c>
      <c r="F12" s="31">
        <f t="shared" si="0"/>
        <v>266863506</v>
      </c>
      <c r="G12" s="31">
        <f t="shared" si="0"/>
        <v>131343480</v>
      </c>
      <c r="H12" s="31">
        <f t="shared" si="0"/>
        <v>110637338</v>
      </c>
      <c r="I12" s="31">
        <f t="shared" si="0"/>
        <v>114777411</v>
      </c>
      <c r="J12" s="31">
        <f t="shared" si="0"/>
        <v>114777411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114777411</v>
      </c>
      <c r="X12" s="31">
        <f t="shared" si="0"/>
        <v>66715877</v>
      </c>
      <c r="Y12" s="31">
        <f t="shared" si="0"/>
        <v>48061534</v>
      </c>
      <c r="Z12" s="32">
        <f>+IF(X12&lt;&gt;0,+(Y12/X12)*100,0)</f>
        <v>72.03912495971537</v>
      </c>
      <c r="AA12" s="33">
        <f>SUM(AA6:AA11)</f>
        <v>266863506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858802154</v>
      </c>
      <c r="D19" s="18">
        <v>858802154</v>
      </c>
      <c r="E19" s="19">
        <v>1385714384</v>
      </c>
      <c r="F19" s="20">
        <v>1385714384</v>
      </c>
      <c r="G19" s="20">
        <v>1526299787</v>
      </c>
      <c r="H19" s="20">
        <v>1411246846</v>
      </c>
      <c r="I19" s="20">
        <v>1411246846</v>
      </c>
      <c r="J19" s="20">
        <v>1411246846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1411246846</v>
      </c>
      <c r="X19" s="20">
        <v>346428596</v>
      </c>
      <c r="Y19" s="20">
        <v>1064818250</v>
      </c>
      <c r="Z19" s="21">
        <v>307.37</v>
      </c>
      <c r="AA19" s="22">
        <v>1385714384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760592</v>
      </c>
      <c r="D21" s="18">
        <v>760592</v>
      </c>
      <c r="E21" s="19">
        <v>889900</v>
      </c>
      <c r="F21" s="20">
        <v>889900</v>
      </c>
      <c r="G21" s="20"/>
      <c r="H21" s="20">
        <v>760592</v>
      </c>
      <c r="I21" s="20">
        <v>760592</v>
      </c>
      <c r="J21" s="20">
        <v>760592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760592</v>
      </c>
      <c r="X21" s="20">
        <v>222475</v>
      </c>
      <c r="Y21" s="20">
        <v>538117</v>
      </c>
      <c r="Z21" s="21">
        <v>241.88</v>
      </c>
      <c r="AA21" s="22">
        <v>889900</v>
      </c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82849</v>
      </c>
      <c r="D23" s="18">
        <v>82849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859645595</v>
      </c>
      <c r="D24" s="29">
        <f>SUM(D15:D23)</f>
        <v>859645595</v>
      </c>
      <c r="E24" s="36">
        <f t="shared" si="1"/>
        <v>1386604284</v>
      </c>
      <c r="F24" s="37">
        <f t="shared" si="1"/>
        <v>1386604284</v>
      </c>
      <c r="G24" s="37">
        <f t="shared" si="1"/>
        <v>1526299787</v>
      </c>
      <c r="H24" s="37">
        <f t="shared" si="1"/>
        <v>1412007438</v>
      </c>
      <c r="I24" s="37">
        <f t="shared" si="1"/>
        <v>1412007438</v>
      </c>
      <c r="J24" s="37">
        <f t="shared" si="1"/>
        <v>1412007438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1412007438</v>
      </c>
      <c r="X24" s="37">
        <f t="shared" si="1"/>
        <v>346651071</v>
      </c>
      <c r="Y24" s="37">
        <f t="shared" si="1"/>
        <v>1065356367</v>
      </c>
      <c r="Z24" s="38">
        <f>+IF(X24&lt;&gt;0,+(Y24/X24)*100,0)</f>
        <v>307.32816256032856</v>
      </c>
      <c r="AA24" s="39">
        <f>SUM(AA15:AA23)</f>
        <v>1386604284</v>
      </c>
    </row>
    <row r="25" spans="1:27" ht="13.5">
      <c r="A25" s="27" t="s">
        <v>51</v>
      </c>
      <c r="B25" s="28"/>
      <c r="C25" s="29">
        <f aca="true" t="shared" si="2" ref="C25:Y25">+C12+C24</f>
        <v>971799593</v>
      </c>
      <c r="D25" s="29">
        <f>+D12+D24</f>
        <v>971799593</v>
      </c>
      <c r="E25" s="30">
        <f t="shared" si="2"/>
        <v>1653467790</v>
      </c>
      <c r="F25" s="31">
        <f t="shared" si="2"/>
        <v>1653467790</v>
      </c>
      <c r="G25" s="31">
        <f t="shared" si="2"/>
        <v>1657643267</v>
      </c>
      <c r="H25" s="31">
        <f t="shared" si="2"/>
        <v>1522644776</v>
      </c>
      <c r="I25" s="31">
        <f t="shared" si="2"/>
        <v>1526784849</v>
      </c>
      <c r="J25" s="31">
        <f t="shared" si="2"/>
        <v>1526784849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1526784849</v>
      </c>
      <c r="X25" s="31">
        <f t="shared" si="2"/>
        <v>413366948</v>
      </c>
      <c r="Y25" s="31">
        <f t="shared" si="2"/>
        <v>1113417901</v>
      </c>
      <c r="Z25" s="32">
        <f>+IF(X25&lt;&gt;0,+(Y25/X25)*100,0)</f>
        <v>269.35339324710594</v>
      </c>
      <c r="AA25" s="33">
        <f>+AA12+AA24</f>
        <v>1653467790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5455070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3783678</v>
      </c>
      <c r="D30" s="18">
        <v>3783678</v>
      </c>
      <c r="E30" s="19">
        <v>7499700</v>
      </c>
      <c r="F30" s="20">
        <v>7499700</v>
      </c>
      <c r="G30" s="20">
        <v>1059118</v>
      </c>
      <c r="H30" s="20">
        <v>367361</v>
      </c>
      <c r="I30" s="20">
        <v>367361</v>
      </c>
      <c r="J30" s="20">
        <v>367361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367361</v>
      </c>
      <c r="X30" s="20">
        <v>1874925</v>
      </c>
      <c r="Y30" s="20">
        <v>-1507564</v>
      </c>
      <c r="Z30" s="21">
        <v>-80.41</v>
      </c>
      <c r="AA30" s="22">
        <v>7499700</v>
      </c>
    </row>
    <row r="31" spans="1:27" ht="13.5">
      <c r="A31" s="23" t="s">
        <v>56</v>
      </c>
      <c r="B31" s="17"/>
      <c r="C31" s="18">
        <v>3722780</v>
      </c>
      <c r="D31" s="18">
        <v>3722780</v>
      </c>
      <c r="E31" s="19">
        <v>4053440</v>
      </c>
      <c r="F31" s="20">
        <v>4053440</v>
      </c>
      <c r="G31" s="20">
        <v>3745777</v>
      </c>
      <c r="H31" s="20">
        <v>3771766</v>
      </c>
      <c r="I31" s="20">
        <v>3778849</v>
      </c>
      <c r="J31" s="20">
        <v>3778849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3778849</v>
      </c>
      <c r="X31" s="20">
        <v>1013360</v>
      </c>
      <c r="Y31" s="20">
        <v>2765489</v>
      </c>
      <c r="Z31" s="21">
        <v>272.9</v>
      </c>
      <c r="AA31" s="22">
        <v>4053440</v>
      </c>
    </row>
    <row r="32" spans="1:27" ht="13.5">
      <c r="A32" s="23" t="s">
        <v>57</v>
      </c>
      <c r="B32" s="17"/>
      <c r="C32" s="18">
        <v>315704021</v>
      </c>
      <c r="D32" s="18">
        <v>315704021</v>
      </c>
      <c r="E32" s="19">
        <v>236691256</v>
      </c>
      <c r="F32" s="20">
        <v>236691256</v>
      </c>
      <c r="G32" s="20">
        <v>306750884</v>
      </c>
      <c r="H32" s="20">
        <v>338064818</v>
      </c>
      <c r="I32" s="20">
        <v>324713272</v>
      </c>
      <c r="J32" s="20">
        <v>324713272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324713272</v>
      </c>
      <c r="X32" s="20">
        <v>59172814</v>
      </c>
      <c r="Y32" s="20">
        <v>265540458</v>
      </c>
      <c r="Z32" s="21">
        <v>448.75</v>
      </c>
      <c r="AA32" s="22">
        <v>236691256</v>
      </c>
    </row>
    <row r="33" spans="1:27" ht="13.5">
      <c r="A33" s="23" t="s">
        <v>58</v>
      </c>
      <c r="B33" s="17"/>
      <c r="C33" s="18">
        <v>18878002</v>
      </c>
      <c r="D33" s="18">
        <v>18878002</v>
      </c>
      <c r="E33" s="19">
        <v>40122889</v>
      </c>
      <c r="F33" s="20">
        <v>40122889</v>
      </c>
      <c r="G33" s="20">
        <v>4593854</v>
      </c>
      <c r="H33" s="20">
        <v>4593854</v>
      </c>
      <c r="I33" s="20">
        <v>4593854</v>
      </c>
      <c r="J33" s="20">
        <v>4593854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4593854</v>
      </c>
      <c r="X33" s="20">
        <v>10030722</v>
      </c>
      <c r="Y33" s="20">
        <v>-5436868</v>
      </c>
      <c r="Z33" s="21">
        <v>-54.2</v>
      </c>
      <c r="AA33" s="22">
        <v>40122889</v>
      </c>
    </row>
    <row r="34" spans="1:27" ht="13.5">
      <c r="A34" s="27" t="s">
        <v>59</v>
      </c>
      <c r="B34" s="28"/>
      <c r="C34" s="29">
        <f aca="true" t="shared" si="3" ref="C34:Y34">SUM(C29:C33)</f>
        <v>342088481</v>
      </c>
      <c r="D34" s="29">
        <f>SUM(D29:D33)</f>
        <v>342088481</v>
      </c>
      <c r="E34" s="30">
        <f t="shared" si="3"/>
        <v>288367285</v>
      </c>
      <c r="F34" s="31">
        <f t="shared" si="3"/>
        <v>288367285</v>
      </c>
      <c r="G34" s="31">
        <f t="shared" si="3"/>
        <v>321604703</v>
      </c>
      <c r="H34" s="31">
        <f t="shared" si="3"/>
        <v>346797799</v>
      </c>
      <c r="I34" s="31">
        <f t="shared" si="3"/>
        <v>333453336</v>
      </c>
      <c r="J34" s="31">
        <f t="shared" si="3"/>
        <v>333453336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333453336</v>
      </c>
      <c r="X34" s="31">
        <f t="shared" si="3"/>
        <v>72091821</v>
      </c>
      <c r="Y34" s="31">
        <f t="shared" si="3"/>
        <v>261361515</v>
      </c>
      <c r="Z34" s="32">
        <f>+IF(X34&lt;&gt;0,+(Y34/X34)*100,0)</f>
        <v>362.53976023160794</v>
      </c>
      <c r="AA34" s="33">
        <f>SUM(AA29:AA33)</f>
        <v>288367285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33561325</v>
      </c>
      <c r="D37" s="18">
        <v>33561325</v>
      </c>
      <c r="E37" s="19">
        <v>7499700</v>
      </c>
      <c r="F37" s="20">
        <v>7499700</v>
      </c>
      <c r="G37" s="20">
        <v>5413464</v>
      </c>
      <c r="H37" s="20">
        <v>5413288</v>
      </c>
      <c r="I37" s="20">
        <v>5413288</v>
      </c>
      <c r="J37" s="20">
        <v>5413288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5413288</v>
      </c>
      <c r="X37" s="20">
        <v>1874925</v>
      </c>
      <c r="Y37" s="20">
        <v>3538363</v>
      </c>
      <c r="Z37" s="21">
        <v>188.72</v>
      </c>
      <c r="AA37" s="22">
        <v>7499700</v>
      </c>
    </row>
    <row r="38" spans="1:27" ht="13.5">
      <c r="A38" s="23" t="s">
        <v>58</v>
      </c>
      <c r="B38" s="17"/>
      <c r="C38" s="18">
        <v>26922263</v>
      </c>
      <c r="D38" s="18">
        <v>26922263</v>
      </c>
      <c r="E38" s="19">
        <v>76505523</v>
      </c>
      <c r="F38" s="20">
        <v>76505523</v>
      </c>
      <c r="G38" s="20">
        <v>101098265</v>
      </c>
      <c r="H38" s="20">
        <v>93790422</v>
      </c>
      <c r="I38" s="20">
        <v>72774131</v>
      </c>
      <c r="J38" s="20">
        <v>72774131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72774131</v>
      </c>
      <c r="X38" s="20">
        <v>19126381</v>
      </c>
      <c r="Y38" s="20">
        <v>53647750</v>
      </c>
      <c r="Z38" s="21">
        <v>280.49</v>
      </c>
      <c r="AA38" s="22">
        <v>76505523</v>
      </c>
    </row>
    <row r="39" spans="1:27" ht="13.5">
      <c r="A39" s="27" t="s">
        <v>61</v>
      </c>
      <c r="B39" s="35"/>
      <c r="C39" s="29">
        <f aca="true" t="shared" si="4" ref="C39:Y39">SUM(C37:C38)</f>
        <v>60483588</v>
      </c>
      <c r="D39" s="29">
        <f>SUM(D37:D38)</f>
        <v>60483588</v>
      </c>
      <c r="E39" s="36">
        <f t="shared" si="4"/>
        <v>84005223</v>
      </c>
      <c r="F39" s="37">
        <f t="shared" si="4"/>
        <v>84005223</v>
      </c>
      <c r="G39" s="37">
        <f t="shared" si="4"/>
        <v>106511729</v>
      </c>
      <c r="H39" s="37">
        <f t="shared" si="4"/>
        <v>99203710</v>
      </c>
      <c r="I39" s="37">
        <f t="shared" si="4"/>
        <v>78187419</v>
      </c>
      <c r="J39" s="37">
        <f t="shared" si="4"/>
        <v>78187419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78187419</v>
      </c>
      <c r="X39" s="37">
        <f t="shared" si="4"/>
        <v>21001306</v>
      </c>
      <c r="Y39" s="37">
        <f t="shared" si="4"/>
        <v>57186113</v>
      </c>
      <c r="Z39" s="38">
        <f>+IF(X39&lt;&gt;0,+(Y39/X39)*100,0)</f>
        <v>272.29788947411174</v>
      </c>
      <c r="AA39" s="39">
        <f>SUM(AA37:AA38)</f>
        <v>84005223</v>
      </c>
    </row>
    <row r="40" spans="1:27" ht="13.5">
      <c r="A40" s="27" t="s">
        <v>62</v>
      </c>
      <c r="B40" s="28"/>
      <c r="C40" s="29">
        <f aca="true" t="shared" si="5" ref="C40:Y40">+C34+C39</f>
        <v>402572069</v>
      </c>
      <c r="D40" s="29">
        <f>+D34+D39</f>
        <v>402572069</v>
      </c>
      <c r="E40" s="30">
        <f t="shared" si="5"/>
        <v>372372508</v>
      </c>
      <c r="F40" s="31">
        <f t="shared" si="5"/>
        <v>372372508</v>
      </c>
      <c r="G40" s="31">
        <f t="shared" si="5"/>
        <v>428116432</v>
      </c>
      <c r="H40" s="31">
        <f t="shared" si="5"/>
        <v>446001509</v>
      </c>
      <c r="I40" s="31">
        <f t="shared" si="5"/>
        <v>411640755</v>
      </c>
      <c r="J40" s="31">
        <f t="shared" si="5"/>
        <v>411640755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411640755</v>
      </c>
      <c r="X40" s="31">
        <f t="shared" si="5"/>
        <v>93093127</v>
      </c>
      <c r="Y40" s="31">
        <f t="shared" si="5"/>
        <v>318547628</v>
      </c>
      <c r="Z40" s="32">
        <f>+IF(X40&lt;&gt;0,+(Y40/X40)*100,0)</f>
        <v>342.1816822202137</v>
      </c>
      <c r="AA40" s="33">
        <f>+AA34+AA39</f>
        <v>372372508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569227524</v>
      </c>
      <c r="D42" s="43">
        <f>+D25-D40</f>
        <v>569227524</v>
      </c>
      <c r="E42" s="44">
        <f t="shared" si="6"/>
        <v>1281095282</v>
      </c>
      <c r="F42" s="45">
        <f t="shared" si="6"/>
        <v>1281095282</v>
      </c>
      <c r="G42" s="45">
        <f t="shared" si="6"/>
        <v>1229526835</v>
      </c>
      <c r="H42" s="45">
        <f t="shared" si="6"/>
        <v>1076643267</v>
      </c>
      <c r="I42" s="45">
        <f t="shared" si="6"/>
        <v>1115144094</v>
      </c>
      <c r="J42" s="45">
        <f t="shared" si="6"/>
        <v>1115144094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1115144094</v>
      </c>
      <c r="X42" s="45">
        <f t="shared" si="6"/>
        <v>320273821</v>
      </c>
      <c r="Y42" s="45">
        <f t="shared" si="6"/>
        <v>794870273</v>
      </c>
      <c r="Z42" s="46">
        <f>+IF(X42&lt;&gt;0,+(Y42/X42)*100,0)</f>
        <v>248.1845910846394</v>
      </c>
      <c r="AA42" s="47">
        <f>+AA25-AA40</f>
        <v>1281095282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569227524</v>
      </c>
      <c r="D45" s="18">
        <v>569227524</v>
      </c>
      <c r="E45" s="19">
        <v>1281095281</v>
      </c>
      <c r="F45" s="20">
        <v>1281095281</v>
      </c>
      <c r="G45" s="20">
        <v>1229526835</v>
      </c>
      <c r="H45" s="20">
        <v>1076643267</v>
      </c>
      <c r="I45" s="20">
        <v>1115144094</v>
      </c>
      <c r="J45" s="20">
        <v>1115144094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1115144094</v>
      </c>
      <c r="X45" s="20">
        <v>320273820</v>
      </c>
      <c r="Y45" s="20">
        <v>794870274</v>
      </c>
      <c r="Z45" s="48">
        <v>248.18</v>
      </c>
      <c r="AA45" s="22">
        <v>1281095281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569227524</v>
      </c>
      <c r="D48" s="51">
        <f>SUM(D45:D47)</f>
        <v>569227524</v>
      </c>
      <c r="E48" s="52">
        <f t="shared" si="7"/>
        <v>1281095281</v>
      </c>
      <c r="F48" s="53">
        <f t="shared" si="7"/>
        <v>1281095281</v>
      </c>
      <c r="G48" s="53">
        <f t="shared" si="7"/>
        <v>1229526835</v>
      </c>
      <c r="H48" s="53">
        <f t="shared" si="7"/>
        <v>1076643267</v>
      </c>
      <c r="I48" s="53">
        <f t="shared" si="7"/>
        <v>1115144094</v>
      </c>
      <c r="J48" s="53">
        <f t="shared" si="7"/>
        <v>1115144094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1115144094</v>
      </c>
      <c r="X48" s="53">
        <f t="shared" si="7"/>
        <v>320273820</v>
      </c>
      <c r="Y48" s="53">
        <f t="shared" si="7"/>
        <v>794870274</v>
      </c>
      <c r="Z48" s="54">
        <f>+IF(X48&lt;&gt;0,+(Y48/X48)*100,0)</f>
        <v>248.18459217178602</v>
      </c>
      <c r="AA48" s="55">
        <f>SUM(AA45:AA47)</f>
        <v>1281095281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75505000</v>
      </c>
      <c r="F6" s="20">
        <v>75505000</v>
      </c>
      <c r="G6" s="20"/>
      <c r="H6" s="20">
        <v>10805196</v>
      </c>
      <c r="I6" s="20">
        <v>10624164</v>
      </c>
      <c r="J6" s="20">
        <v>10624164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10624164</v>
      </c>
      <c r="X6" s="20">
        <v>18876250</v>
      </c>
      <c r="Y6" s="20">
        <v>-8252086</v>
      </c>
      <c r="Z6" s="21">
        <v>-43.72</v>
      </c>
      <c r="AA6" s="22">
        <v>75505000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130000000</v>
      </c>
      <c r="F8" s="20">
        <v>130000000</v>
      </c>
      <c r="G8" s="20"/>
      <c r="H8" s="20">
        <v>180054338</v>
      </c>
      <c r="I8" s="20">
        <v>103831082</v>
      </c>
      <c r="J8" s="20">
        <v>103831082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103831082</v>
      </c>
      <c r="X8" s="20">
        <v>32500000</v>
      </c>
      <c r="Y8" s="20">
        <v>71331082</v>
      </c>
      <c r="Z8" s="21">
        <v>219.48</v>
      </c>
      <c r="AA8" s="22">
        <v>130000000</v>
      </c>
    </row>
    <row r="9" spans="1:27" ht="13.5">
      <c r="A9" s="23" t="s">
        <v>36</v>
      </c>
      <c r="B9" s="17"/>
      <c r="C9" s="18"/>
      <c r="D9" s="18"/>
      <c r="E9" s="19">
        <v>11543000</v>
      </c>
      <c r="F9" s="20">
        <v>11543000</v>
      </c>
      <c r="G9" s="20"/>
      <c r="H9" s="20">
        <v>22849450</v>
      </c>
      <c r="I9" s="20">
        <v>68214519</v>
      </c>
      <c r="J9" s="20">
        <v>68214519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68214519</v>
      </c>
      <c r="X9" s="20">
        <v>2885750</v>
      </c>
      <c r="Y9" s="20">
        <v>65328769</v>
      </c>
      <c r="Z9" s="21">
        <v>2263.84</v>
      </c>
      <c r="AA9" s="22">
        <v>11543000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2519000</v>
      </c>
      <c r="F11" s="20">
        <v>2519000</v>
      </c>
      <c r="G11" s="20"/>
      <c r="H11" s="20">
        <v>1683954</v>
      </c>
      <c r="I11" s="20">
        <v>1659100</v>
      </c>
      <c r="J11" s="20">
        <v>1659100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1659100</v>
      </c>
      <c r="X11" s="20">
        <v>629750</v>
      </c>
      <c r="Y11" s="20">
        <v>1029350</v>
      </c>
      <c r="Z11" s="21">
        <v>163.45</v>
      </c>
      <c r="AA11" s="22">
        <v>2519000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219567000</v>
      </c>
      <c r="F12" s="31">
        <f t="shared" si="0"/>
        <v>219567000</v>
      </c>
      <c r="G12" s="31">
        <f t="shared" si="0"/>
        <v>0</v>
      </c>
      <c r="H12" s="31">
        <f t="shared" si="0"/>
        <v>215392938</v>
      </c>
      <c r="I12" s="31">
        <f t="shared" si="0"/>
        <v>184328865</v>
      </c>
      <c r="J12" s="31">
        <f t="shared" si="0"/>
        <v>184328865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184328865</v>
      </c>
      <c r="X12" s="31">
        <f t="shared" si="0"/>
        <v>54891750</v>
      </c>
      <c r="Y12" s="31">
        <f t="shared" si="0"/>
        <v>129437115</v>
      </c>
      <c r="Z12" s="32">
        <f>+IF(X12&lt;&gt;0,+(Y12/X12)*100,0)</f>
        <v>235.80431485605763</v>
      </c>
      <c r="AA12" s="33">
        <f>SUM(AA6:AA11)</f>
        <v>219567000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23000</v>
      </c>
      <c r="F16" s="20">
        <v>23000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5750</v>
      </c>
      <c r="Y16" s="24">
        <v>-5750</v>
      </c>
      <c r="Z16" s="25">
        <v>-100</v>
      </c>
      <c r="AA16" s="26">
        <v>23000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>
        <v>20824</v>
      </c>
      <c r="I18" s="20">
        <v>20824</v>
      </c>
      <c r="J18" s="20">
        <v>20824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20824</v>
      </c>
      <c r="X18" s="20"/>
      <c r="Y18" s="20">
        <v>20824</v>
      </c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1283898000</v>
      </c>
      <c r="F19" s="20">
        <v>1283898000</v>
      </c>
      <c r="G19" s="20"/>
      <c r="H19" s="20">
        <v>1246787312</v>
      </c>
      <c r="I19" s="20">
        <v>1248188578</v>
      </c>
      <c r="J19" s="20">
        <v>1248188578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1248188578</v>
      </c>
      <c r="X19" s="20">
        <v>320974500</v>
      </c>
      <c r="Y19" s="20">
        <v>927214078</v>
      </c>
      <c r="Z19" s="21">
        <v>288.87</v>
      </c>
      <c r="AA19" s="22">
        <v>1283898000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>
        <v>621571</v>
      </c>
      <c r="I22" s="20">
        <v>621571</v>
      </c>
      <c r="J22" s="20">
        <v>621571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621571</v>
      </c>
      <c r="X22" s="20"/>
      <c r="Y22" s="20">
        <v>621571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77000</v>
      </c>
      <c r="F23" s="20">
        <v>77000</v>
      </c>
      <c r="G23" s="24"/>
      <c r="H23" s="24">
        <v>873500</v>
      </c>
      <c r="I23" s="24">
        <v>873500</v>
      </c>
      <c r="J23" s="20">
        <v>873500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873500</v>
      </c>
      <c r="X23" s="20">
        <v>19250</v>
      </c>
      <c r="Y23" s="24">
        <v>854250</v>
      </c>
      <c r="Z23" s="25">
        <v>4437.66</v>
      </c>
      <c r="AA23" s="26">
        <v>77000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1283998000</v>
      </c>
      <c r="F24" s="37">
        <f t="shared" si="1"/>
        <v>1283998000</v>
      </c>
      <c r="G24" s="37">
        <f t="shared" si="1"/>
        <v>0</v>
      </c>
      <c r="H24" s="37">
        <f t="shared" si="1"/>
        <v>1248303207</v>
      </c>
      <c r="I24" s="37">
        <f t="shared" si="1"/>
        <v>1249704473</v>
      </c>
      <c r="J24" s="37">
        <f t="shared" si="1"/>
        <v>1249704473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1249704473</v>
      </c>
      <c r="X24" s="37">
        <f t="shared" si="1"/>
        <v>320999500</v>
      </c>
      <c r="Y24" s="37">
        <f t="shared" si="1"/>
        <v>928704973</v>
      </c>
      <c r="Z24" s="38">
        <f>+IF(X24&lt;&gt;0,+(Y24/X24)*100,0)</f>
        <v>289.31664161470655</v>
      </c>
      <c r="AA24" s="39">
        <f>SUM(AA15:AA23)</f>
        <v>1283998000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1503565000</v>
      </c>
      <c r="F25" s="31">
        <f t="shared" si="2"/>
        <v>1503565000</v>
      </c>
      <c r="G25" s="31">
        <f t="shared" si="2"/>
        <v>0</v>
      </c>
      <c r="H25" s="31">
        <f t="shared" si="2"/>
        <v>1463696145</v>
      </c>
      <c r="I25" s="31">
        <f t="shared" si="2"/>
        <v>1434033338</v>
      </c>
      <c r="J25" s="31">
        <f t="shared" si="2"/>
        <v>1434033338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1434033338</v>
      </c>
      <c r="X25" s="31">
        <f t="shared" si="2"/>
        <v>375891250</v>
      </c>
      <c r="Y25" s="31">
        <f t="shared" si="2"/>
        <v>1058142088</v>
      </c>
      <c r="Z25" s="32">
        <f>+IF(X25&lt;&gt;0,+(Y25/X25)*100,0)</f>
        <v>281.50218660317313</v>
      </c>
      <c r="AA25" s="33">
        <f>+AA12+AA24</f>
        <v>1503565000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3835000</v>
      </c>
      <c r="F30" s="20">
        <v>3835000</v>
      </c>
      <c r="G30" s="20"/>
      <c r="H30" s="20">
        <v>11331686</v>
      </c>
      <c r="I30" s="20">
        <v>11331686</v>
      </c>
      <c r="J30" s="20">
        <v>11331686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11331686</v>
      </c>
      <c r="X30" s="20">
        <v>958750</v>
      </c>
      <c r="Y30" s="20">
        <v>10372936</v>
      </c>
      <c r="Z30" s="21">
        <v>1081.92</v>
      </c>
      <c r="AA30" s="22">
        <v>3835000</v>
      </c>
    </row>
    <row r="31" spans="1:27" ht="13.5">
      <c r="A31" s="23" t="s">
        <v>56</v>
      </c>
      <c r="B31" s="17"/>
      <c r="C31" s="18"/>
      <c r="D31" s="18"/>
      <c r="E31" s="19">
        <v>11503000</v>
      </c>
      <c r="F31" s="20">
        <v>11503000</v>
      </c>
      <c r="G31" s="20"/>
      <c r="H31" s="20">
        <v>11870625</v>
      </c>
      <c r="I31" s="20">
        <v>12097095</v>
      </c>
      <c r="J31" s="20">
        <v>12097095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12097095</v>
      </c>
      <c r="X31" s="20">
        <v>2875750</v>
      </c>
      <c r="Y31" s="20">
        <v>9221345</v>
      </c>
      <c r="Z31" s="21">
        <v>320.66</v>
      </c>
      <c r="AA31" s="22">
        <v>11503000</v>
      </c>
    </row>
    <row r="32" spans="1:27" ht="13.5">
      <c r="A32" s="23" t="s">
        <v>57</v>
      </c>
      <c r="B32" s="17"/>
      <c r="C32" s="18"/>
      <c r="D32" s="18"/>
      <c r="E32" s="19">
        <v>53541000</v>
      </c>
      <c r="F32" s="20">
        <v>53541000</v>
      </c>
      <c r="G32" s="20"/>
      <c r="H32" s="20">
        <v>82943101</v>
      </c>
      <c r="I32" s="20">
        <v>92368005</v>
      </c>
      <c r="J32" s="20">
        <v>92368005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92368005</v>
      </c>
      <c r="X32" s="20">
        <v>13385250</v>
      </c>
      <c r="Y32" s="20">
        <v>78982755</v>
      </c>
      <c r="Z32" s="21">
        <v>590.07</v>
      </c>
      <c r="AA32" s="22">
        <v>53541000</v>
      </c>
    </row>
    <row r="33" spans="1:27" ht="13.5">
      <c r="A33" s="23" t="s">
        <v>58</v>
      </c>
      <c r="B33" s="17"/>
      <c r="C33" s="18"/>
      <c r="D33" s="18"/>
      <c r="E33" s="19">
        <v>2022000</v>
      </c>
      <c r="F33" s="20">
        <v>2022000</v>
      </c>
      <c r="G33" s="20"/>
      <c r="H33" s="20">
        <v>7669340</v>
      </c>
      <c r="I33" s="20">
        <v>7669340</v>
      </c>
      <c r="J33" s="20">
        <v>7669340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7669340</v>
      </c>
      <c r="X33" s="20">
        <v>505500</v>
      </c>
      <c r="Y33" s="20">
        <v>7163840</v>
      </c>
      <c r="Z33" s="21">
        <v>1417.18</v>
      </c>
      <c r="AA33" s="22">
        <v>2022000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70901000</v>
      </c>
      <c r="F34" s="31">
        <f t="shared" si="3"/>
        <v>70901000</v>
      </c>
      <c r="G34" s="31">
        <f t="shared" si="3"/>
        <v>0</v>
      </c>
      <c r="H34" s="31">
        <f t="shared" si="3"/>
        <v>113814752</v>
      </c>
      <c r="I34" s="31">
        <f t="shared" si="3"/>
        <v>123466126</v>
      </c>
      <c r="J34" s="31">
        <f t="shared" si="3"/>
        <v>123466126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123466126</v>
      </c>
      <c r="X34" s="31">
        <f t="shared" si="3"/>
        <v>17725250</v>
      </c>
      <c r="Y34" s="31">
        <f t="shared" si="3"/>
        <v>105740876</v>
      </c>
      <c r="Z34" s="32">
        <f>+IF(X34&lt;&gt;0,+(Y34/X34)*100,0)</f>
        <v>596.5550612826335</v>
      </c>
      <c r="AA34" s="33">
        <f>SUM(AA29:AA33)</f>
        <v>70901000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86456000</v>
      </c>
      <c r="F37" s="20">
        <v>86456000</v>
      </c>
      <c r="G37" s="20"/>
      <c r="H37" s="20">
        <v>2845554</v>
      </c>
      <c r="I37" s="20">
        <v>85208836</v>
      </c>
      <c r="J37" s="20">
        <v>85208836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85208836</v>
      </c>
      <c r="X37" s="20">
        <v>21614000</v>
      </c>
      <c r="Y37" s="20">
        <v>63594836</v>
      </c>
      <c r="Z37" s="21">
        <v>294.23</v>
      </c>
      <c r="AA37" s="22">
        <v>86456000</v>
      </c>
    </row>
    <row r="38" spans="1:27" ht="13.5">
      <c r="A38" s="23" t="s">
        <v>58</v>
      </c>
      <c r="B38" s="17"/>
      <c r="C38" s="18"/>
      <c r="D38" s="18"/>
      <c r="E38" s="19">
        <v>42782000</v>
      </c>
      <c r="F38" s="20">
        <v>42782000</v>
      </c>
      <c r="G38" s="20"/>
      <c r="H38" s="20">
        <v>128841926</v>
      </c>
      <c r="I38" s="20">
        <v>45966739</v>
      </c>
      <c r="J38" s="20">
        <v>45966739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45966739</v>
      </c>
      <c r="X38" s="20">
        <v>10695500</v>
      </c>
      <c r="Y38" s="20">
        <v>35271239</v>
      </c>
      <c r="Z38" s="21">
        <v>329.78</v>
      </c>
      <c r="AA38" s="22">
        <v>42782000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129238000</v>
      </c>
      <c r="F39" s="37">
        <f t="shared" si="4"/>
        <v>129238000</v>
      </c>
      <c r="G39" s="37">
        <f t="shared" si="4"/>
        <v>0</v>
      </c>
      <c r="H39" s="37">
        <f t="shared" si="4"/>
        <v>131687480</v>
      </c>
      <c r="I39" s="37">
        <f t="shared" si="4"/>
        <v>131175575</v>
      </c>
      <c r="J39" s="37">
        <f t="shared" si="4"/>
        <v>131175575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131175575</v>
      </c>
      <c r="X39" s="37">
        <f t="shared" si="4"/>
        <v>32309500</v>
      </c>
      <c r="Y39" s="37">
        <f t="shared" si="4"/>
        <v>98866075</v>
      </c>
      <c r="Z39" s="38">
        <f>+IF(X39&lt;&gt;0,+(Y39/X39)*100,0)</f>
        <v>305.9969204104056</v>
      </c>
      <c r="AA39" s="39">
        <f>SUM(AA37:AA38)</f>
        <v>129238000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200139000</v>
      </c>
      <c r="F40" s="31">
        <f t="shared" si="5"/>
        <v>200139000</v>
      </c>
      <c r="G40" s="31">
        <f t="shared" si="5"/>
        <v>0</v>
      </c>
      <c r="H40" s="31">
        <f t="shared" si="5"/>
        <v>245502232</v>
      </c>
      <c r="I40" s="31">
        <f t="shared" si="5"/>
        <v>254641701</v>
      </c>
      <c r="J40" s="31">
        <f t="shared" si="5"/>
        <v>254641701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254641701</v>
      </c>
      <c r="X40" s="31">
        <f t="shared" si="5"/>
        <v>50034750</v>
      </c>
      <c r="Y40" s="31">
        <f t="shared" si="5"/>
        <v>204606951</v>
      </c>
      <c r="Z40" s="32">
        <f>+IF(X40&lt;&gt;0,+(Y40/X40)*100,0)</f>
        <v>408.92969586137633</v>
      </c>
      <c r="AA40" s="33">
        <f>+AA34+AA39</f>
        <v>200139000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1303426000</v>
      </c>
      <c r="F42" s="45">
        <f t="shared" si="6"/>
        <v>1303426000</v>
      </c>
      <c r="G42" s="45">
        <f t="shared" si="6"/>
        <v>0</v>
      </c>
      <c r="H42" s="45">
        <f t="shared" si="6"/>
        <v>1218193913</v>
      </c>
      <c r="I42" s="45">
        <f t="shared" si="6"/>
        <v>1179391637</v>
      </c>
      <c r="J42" s="45">
        <f t="shared" si="6"/>
        <v>1179391637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1179391637</v>
      </c>
      <c r="X42" s="45">
        <f t="shared" si="6"/>
        <v>325856500</v>
      </c>
      <c r="Y42" s="45">
        <f t="shared" si="6"/>
        <v>853535137</v>
      </c>
      <c r="Z42" s="46">
        <f>+IF(X42&lt;&gt;0,+(Y42/X42)*100,0)</f>
        <v>261.93589417427614</v>
      </c>
      <c r="AA42" s="47">
        <f>+AA25-AA40</f>
        <v>1303426000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1303426000</v>
      </c>
      <c r="F45" s="20">
        <v>1303426000</v>
      </c>
      <c r="G45" s="20"/>
      <c r="H45" s="20">
        <v>1218193913</v>
      </c>
      <c r="I45" s="20">
        <v>1179391637</v>
      </c>
      <c r="J45" s="20">
        <v>1179391637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1179391637</v>
      </c>
      <c r="X45" s="20">
        <v>325856500</v>
      </c>
      <c r="Y45" s="20">
        <v>853535137</v>
      </c>
      <c r="Z45" s="48">
        <v>261.94</v>
      </c>
      <c r="AA45" s="22">
        <v>1303426000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1303426000</v>
      </c>
      <c r="F48" s="53">
        <f t="shared" si="7"/>
        <v>1303426000</v>
      </c>
      <c r="G48" s="53">
        <f t="shared" si="7"/>
        <v>0</v>
      </c>
      <c r="H48" s="53">
        <f t="shared" si="7"/>
        <v>1218193913</v>
      </c>
      <c r="I48" s="53">
        <f t="shared" si="7"/>
        <v>1179391637</v>
      </c>
      <c r="J48" s="53">
        <f t="shared" si="7"/>
        <v>1179391637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1179391637</v>
      </c>
      <c r="X48" s="53">
        <f t="shared" si="7"/>
        <v>325856500</v>
      </c>
      <c r="Y48" s="53">
        <f t="shared" si="7"/>
        <v>853535137</v>
      </c>
      <c r="Z48" s="54">
        <f>+IF(X48&lt;&gt;0,+(Y48/X48)*100,0)</f>
        <v>261.93589417427614</v>
      </c>
      <c r="AA48" s="55">
        <f>SUM(AA45:AA47)</f>
        <v>1303426000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50000000</v>
      </c>
      <c r="F6" s="20">
        <v>50000000</v>
      </c>
      <c r="G6" s="20">
        <v>265965449</v>
      </c>
      <c r="H6" s="20">
        <v>242225341</v>
      </c>
      <c r="I6" s="20">
        <v>222567996</v>
      </c>
      <c r="J6" s="20">
        <v>222567996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222567996</v>
      </c>
      <c r="X6" s="20">
        <v>12500000</v>
      </c>
      <c r="Y6" s="20">
        <v>210067996</v>
      </c>
      <c r="Z6" s="21">
        <v>1680.54</v>
      </c>
      <c r="AA6" s="22">
        <v>50000000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30000000</v>
      </c>
      <c r="F8" s="20">
        <v>30000000</v>
      </c>
      <c r="G8" s="20">
        <v>35743034</v>
      </c>
      <c r="H8" s="20">
        <v>85444871</v>
      </c>
      <c r="I8" s="20">
        <v>55703551</v>
      </c>
      <c r="J8" s="20">
        <v>55703551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55703551</v>
      </c>
      <c r="X8" s="20">
        <v>7500000</v>
      </c>
      <c r="Y8" s="20">
        <v>48203551</v>
      </c>
      <c r="Z8" s="21">
        <v>642.71</v>
      </c>
      <c r="AA8" s="22">
        <v>30000000</v>
      </c>
    </row>
    <row r="9" spans="1:27" ht="13.5">
      <c r="A9" s="23" t="s">
        <v>36</v>
      </c>
      <c r="B9" s="17"/>
      <c r="C9" s="18"/>
      <c r="D9" s="18"/>
      <c r="E9" s="19">
        <v>20800000</v>
      </c>
      <c r="F9" s="20">
        <v>20800000</v>
      </c>
      <c r="G9" s="20">
        <v>15318443</v>
      </c>
      <c r="H9" s="20">
        <v>36619231</v>
      </c>
      <c r="I9" s="20">
        <v>23872950</v>
      </c>
      <c r="J9" s="20">
        <v>23872950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23872950</v>
      </c>
      <c r="X9" s="20">
        <v>5200000</v>
      </c>
      <c r="Y9" s="20">
        <v>18672950</v>
      </c>
      <c r="Z9" s="21">
        <v>359.1</v>
      </c>
      <c r="AA9" s="22">
        <v>20800000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2600000</v>
      </c>
      <c r="F11" s="20">
        <v>2600000</v>
      </c>
      <c r="G11" s="20">
        <v>488101</v>
      </c>
      <c r="H11" s="20">
        <v>1941821</v>
      </c>
      <c r="I11" s="20">
        <v>2516623</v>
      </c>
      <c r="J11" s="20">
        <v>2516623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2516623</v>
      </c>
      <c r="X11" s="20">
        <v>650000</v>
      </c>
      <c r="Y11" s="20">
        <v>1866623</v>
      </c>
      <c r="Z11" s="21">
        <v>287.17</v>
      </c>
      <c r="AA11" s="22">
        <v>2600000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103400000</v>
      </c>
      <c r="F12" s="31">
        <f t="shared" si="0"/>
        <v>103400000</v>
      </c>
      <c r="G12" s="31">
        <f t="shared" si="0"/>
        <v>317515027</v>
      </c>
      <c r="H12" s="31">
        <f t="shared" si="0"/>
        <v>366231264</v>
      </c>
      <c r="I12" s="31">
        <f t="shared" si="0"/>
        <v>304661120</v>
      </c>
      <c r="J12" s="31">
        <f t="shared" si="0"/>
        <v>304661120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304661120</v>
      </c>
      <c r="X12" s="31">
        <f t="shared" si="0"/>
        <v>25850000</v>
      </c>
      <c r="Y12" s="31">
        <f t="shared" si="0"/>
        <v>278811120</v>
      </c>
      <c r="Z12" s="32">
        <f>+IF(X12&lt;&gt;0,+(Y12/X12)*100,0)</f>
        <v>1078.572998065764</v>
      </c>
      <c r="AA12" s="33">
        <f>SUM(AA6:AA11)</f>
        <v>103400000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389993120</v>
      </c>
      <c r="F19" s="20">
        <v>389993120</v>
      </c>
      <c r="G19" s="20">
        <v>143935012</v>
      </c>
      <c r="H19" s="20">
        <v>556896510</v>
      </c>
      <c r="I19" s="20">
        <v>563142944</v>
      </c>
      <c r="J19" s="20">
        <v>563142944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563142944</v>
      </c>
      <c r="X19" s="20">
        <v>97498280</v>
      </c>
      <c r="Y19" s="20">
        <v>465644664</v>
      </c>
      <c r="Z19" s="21">
        <v>477.59</v>
      </c>
      <c r="AA19" s="22">
        <v>389993120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389993120</v>
      </c>
      <c r="F24" s="37">
        <f t="shared" si="1"/>
        <v>389993120</v>
      </c>
      <c r="G24" s="37">
        <f t="shared" si="1"/>
        <v>143935012</v>
      </c>
      <c r="H24" s="37">
        <f t="shared" si="1"/>
        <v>556896510</v>
      </c>
      <c r="I24" s="37">
        <f t="shared" si="1"/>
        <v>563142944</v>
      </c>
      <c r="J24" s="37">
        <f t="shared" si="1"/>
        <v>563142944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563142944</v>
      </c>
      <c r="X24" s="37">
        <f t="shared" si="1"/>
        <v>97498280</v>
      </c>
      <c r="Y24" s="37">
        <f t="shared" si="1"/>
        <v>465644664</v>
      </c>
      <c r="Z24" s="38">
        <f>+IF(X24&lt;&gt;0,+(Y24/X24)*100,0)</f>
        <v>477.5926959942268</v>
      </c>
      <c r="AA24" s="39">
        <f>SUM(AA15:AA23)</f>
        <v>389993120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493393120</v>
      </c>
      <c r="F25" s="31">
        <f t="shared" si="2"/>
        <v>493393120</v>
      </c>
      <c r="G25" s="31">
        <f t="shared" si="2"/>
        <v>461450039</v>
      </c>
      <c r="H25" s="31">
        <f t="shared" si="2"/>
        <v>923127774</v>
      </c>
      <c r="I25" s="31">
        <f t="shared" si="2"/>
        <v>867804064</v>
      </c>
      <c r="J25" s="31">
        <f t="shared" si="2"/>
        <v>867804064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867804064</v>
      </c>
      <c r="X25" s="31">
        <f t="shared" si="2"/>
        <v>123348280</v>
      </c>
      <c r="Y25" s="31">
        <f t="shared" si="2"/>
        <v>744455784</v>
      </c>
      <c r="Z25" s="32">
        <f>+IF(X25&lt;&gt;0,+(Y25/X25)*100,0)</f>
        <v>603.5396553563617</v>
      </c>
      <c r="AA25" s="33">
        <f>+AA12+AA24</f>
        <v>493393120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58894000</v>
      </c>
      <c r="F32" s="20">
        <v>58894000</v>
      </c>
      <c r="G32" s="20">
        <v>136350458</v>
      </c>
      <c r="H32" s="20">
        <v>187786185</v>
      </c>
      <c r="I32" s="20">
        <v>197441733</v>
      </c>
      <c r="J32" s="20">
        <v>197441733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197441733</v>
      </c>
      <c r="X32" s="20">
        <v>14723500</v>
      </c>
      <c r="Y32" s="20">
        <v>182718233</v>
      </c>
      <c r="Z32" s="21">
        <v>1241</v>
      </c>
      <c r="AA32" s="22">
        <v>58894000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58894000</v>
      </c>
      <c r="F34" s="31">
        <f t="shared" si="3"/>
        <v>58894000</v>
      </c>
      <c r="G34" s="31">
        <f t="shared" si="3"/>
        <v>136350458</v>
      </c>
      <c r="H34" s="31">
        <f t="shared" si="3"/>
        <v>187786185</v>
      </c>
      <c r="I34" s="31">
        <f t="shared" si="3"/>
        <v>197441733</v>
      </c>
      <c r="J34" s="31">
        <f t="shared" si="3"/>
        <v>197441733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197441733</v>
      </c>
      <c r="X34" s="31">
        <f t="shared" si="3"/>
        <v>14723500</v>
      </c>
      <c r="Y34" s="31">
        <f t="shared" si="3"/>
        <v>182718233</v>
      </c>
      <c r="Z34" s="32">
        <f>+IF(X34&lt;&gt;0,+(Y34/X34)*100,0)</f>
        <v>1240.9972696709342</v>
      </c>
      <c r="AA34" s="33">
        <f>SUM(AA29:AA33)</f>
        <v>58894000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58894000</v>
      </c>
      <c r="F40" s="31">
        <f t="shared" si="5"/>
        <v>58894000</v>
      </c>
      <c r="G40" s="31">
        <f t="shared" si="5"/>
        <v>136350458</v>
      </c>
      <c r="H40" s="31">
        <f t="shared" si="5"/>
        <v>187786185</v>
      </c>
      <c r="I40" s="31">
        <f t="shared" si="5"/>
        <v>197441733</v>
      </c>
      <c r="J40" s="31">
        <f t="shared" si="5"/>
        <v>197441733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197441733</v>
      </c>
      <c r="X40" s="31">
        <f t="shared" si="5"/>
        <v>14723500</v>
      </c>
      <c r="Y40" s="31">
        <f t="shared" si="5"/>
        <v>182718233</v>
      </c>
      <c r="Z40" s="32">
        <f>+IF(X40&lt;&gt;0,+(Y40/X40)*100,0)</f>
        <v>1240.9972696709342</v>
      </c>
      <c r="AA40" s="33">
        <f>+AA34+AA39</f>
        <v>58894000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434499120</v>
      </c>
      <c r="F42" s="45">
        <f t="shared" si="6"/>
        <v>434499120</v>
      </c>
      <c r="G42" s="45">
        <f t="shared" si="6"/>
        <v>325099581</v>
      </c>
      <c r="H42" s="45">
        <f t="shared" si="6"/>
        <v>735341589</v>
      </c>
      <c r="I42" s="45">
        <f t="shared" si="6"/>
        <v>670362331</v>
      </c>
      <c r="J42" s="45">
        <f t="shared" si="6"/>
        <v>670362331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670362331</v>
      </c>
      <c r="X42" s="45">
        <f t="shared" si="6"/>
        <v>108624780</v>
      </c>
      <c r="Y42" s="45">
        <f t="shared" si="6"/>
        <v>561737551</v>
      </c>
      <c r="Z42" s="46">
        <f>+IF(X42&lt;&gt;0,+(Y42/X42)*100,0)</f>
        <v>517.1357318284097</v>
      </c>
      <c r="AA42" s="47">
        <f>+AA25-AA40</f>
        <v>434499120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434499120</v>
      </c>
      <c r="F45" s="20">
        <v>434499120</v>
      </c>
      <c r="G45" s="20">
        <v>325099581</v>
      </c>
      <c r="H45" s="20">
        <v>735341589</v>
      </c>
      <c r="I45" s="20">
        <v>670362331</v>
      </c>
      <c r="J45" s="20">
        <v>670362331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670362331</v>
      </c>
      <c r="X45" s="20">
        <v>108624780</v>
      </c>
      <c r="Y45" s="20">
        <v>561737551</v>
      </c>
      <c r="Z45" s="48">
        <v>517.14</v>
      </c>
      <c r="AA45" s="22">
        <v>434499120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434499120</v>
      </c>
      <c r="F48" s="53">
        <f t="shared" si="7"/>
        <v>434499120</v>
      </c>
      <c r="G48" s="53">
        <f t="shared" si="7"/>
        <v>325099581</v>
      </c>
      <c r="H48" s="53">
        <f t="shared" si="7"/>
        <v>735341589</v>
      </c>
      <c r="I48" s="53">
        <f t="shared" si="7"/>
        <v>670362331</v>
      </c>
      <c r="J48" s="53">
        <f t="shared" si="7"/>
        <v>670362331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670362331</v>
      </c>
      <c r="X48" s="53">
        <f t="shared" si="7"/>
        <v>108624780</v>
      </c>
      <c r="Y48" s="53">
        <f t="shared" si="7"/>
        <v>561737551</v>
      </c>
      <c r="Z48" s="54">
        <f>+IF(X48&lt;&gt;0,+(Y48/X48)*100,0)</f>
        <v>517.1357318284097</v>
      </c>
      <c r="AA48" s="55">
        <f>SUM(AA45:AA47)</f>
        <v>434499120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6588401</v>
      </c>
      <c r="F6" s="20">
        <v>6588401</v>
      </c>
      <c r="G6" s="20">
        <v>40013073</v>
      </c>
      <c r="H6" s="20">
        <v>55348943</v>
      </c>
      <c r="I6" s="20">
        <v>49607976</v>
      </c>
      <c r="J6" s="20">
        <v>49607976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49607976</v>
      </c>
      <c r="X6" s="20">
        <v>1647100</v>
      </c>
      <c r="Y6" s="20">
        <v>47960876</v>
      </c>
      <c r="Z6" s="21">
        <v>2911.84</v>
      </c>
      <c r="AA6" s="22">
        <v>6588401</v>
      </c>
    </row>
    <row r="7" spans="1:27" ht="13.5">
      <c r="A7" s="23" t="s">
        <v>34</v>
      </c>
      <c r="B7" s="17"/>
      <c r="C7" s="18"/>
      <c r="D7" s="18"/>
      <c r="E7" s="19">
        <v>10000000</v>
      </c>
      <c r="F7" s="20">
        <v>10000000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2500000</v>
      </c>
      <c r="Y7" s="20">
        <v>-2500000</v>
      </c>
      <c r="Z7" s="21">
        <v>-100</v>
      </c>
      <c r="AA7" s="22">
        <v>10000000</v>
      </c>
    </row>
    <row r="8" spans="1:27" ht="13.5">
      <c r="A8" s="23" t="s">
        <v>35</v>
      </c>
      <c r="B8" s="17"/>
      <c r="C8" s="18"/>
      <c r="D8" s="18"/>
      <c r="E8" s="19">
        <v>29244471</v>
      </c>
      <c r="F8" s="20">
        <v>29244471</v>
      </c>
      <c r="G8" s="20">
        <v>-22965274</v>
      </c>
      <c r="H8" s="20">
        <v>15766354</v>
      </c>
      <c r="I8" s="20">
        <v>17325953</v>
      </c>
      <c r="J8" s="20">
        <v>17325953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17325953</v>
      </c>
      <c r="X8" s="20">
        <v>7311118</v>
      </c>
      <c r="Y8" s="20">
        <v>10014835</v>
      </c>
      <c r="Z8" s="21">
        <v>136.98</v>
      </c>
      <c r="AA8" s="22">
        <v>29244471</v>
      </c>
    </row>
    <row r="9" spans="1:27" ht="13.5">
      <c r="A9" s="23" t="s">
        <v>36</v>
      </c>
      <c r="B9" s="17"/>
      <c r="C9" s="18"/>
      <c r="D9" s="18"/>
      <c r="E9" s="19">
        <v>14573962</v>
      </c>
      <c r="F9" s="20">
        <v>14573962</v>
      </c>
      <c r="G9" s="20">
        <v>13851064</v>
      </c>
      <c r="H9" s="20">
        <v>13409574</v>
      </c>
      <c r="I9" s="20">
        <v>13378094</v>
      </c>
      <c r="J9" s="20">
        <v>13378094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13378094</v>
      </c>
      <c r="X9" s="20">
        <v>3643491</v>
      </c>
      <c r="Y9" s="20">
        <v>9734603</v>
      </c>
      <c r="Z9" s="21">
        <v>267.18</v>
      </c>
      <c r="AA9" s="22">
        <v>14573962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165900</v>
      </c>
      <c r="F11" s="20">
        <v>165900</v>
      </c>
      <c r="G11" s="20">
        <v>145328</v>
      </c>
      <c r="H11" s="20">
        <v>145329</v>
      </c>
      <c r="I11" s="20">
        <v>145328</v>
      </c>
      <c r="J11" s="20">
        <v>145328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145328</v>
      </c>
      <c r="X11" s="20">
        <v>41475</v>
      </c>
      <c r="Y11" s="20">
        <v>103853</v>
      </c>
      <c r="Z11" s="21">
        <v>250.4</v>
      </c>
      <c r="AA11" s="22">
        <v>165900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60572734</v>
      </c>
      <c r="F12" s="31">
        <f t="shared" si="0"/>
        <v>60572734</v>
      </c>
      <c r="G12" s="31">
        <f t="shared" si="0"/>
        <v>31044191</v>
      </c>
      <c r="H12" s="31">
        <f t="shared" si="0"/>
        <v>84670200</v>
      </c>
      <c r="I12" s="31">
        <f t="shared" si="0"/>
        <v>80457351</v>
      </c>
      <c r="J12" s="31">
        <f t="shared" si="0"/>
        <v>80457351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80457351</v>
      </c>
      <c r="X12" s="31">
        <f t="shared" si="0"/>
        <v>15143184</v>
      </c>
      <c r="Y12" s="31">
        <f t="shared" si="0"/>
        <v>65314167</v>
      </c>
      <c r="Z12" s="32">
        <f>+IF(X12&lt;&gt;0,+(Y12/X12)*100,0)</f>
        <v>431.31066095478997</v>
      </c>
      <c r="AA12" s="33">
        <f>SUM(AA6:AA11)</f>
        <v>60572734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10000000</v>
      </c>
      <c r="F16" s="20">
        <v>10000000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2500000</v>
      </c>
      <c r="Y16" s="24">
        <v>-2500000</v>
      </c>
      <c r="Z16" s="25">
        <v>-100</v>
      </c>
      <c r="AA16" s="26">
        <v>10000000</v>
      </c>
    </row>
    <row r="17" spans="1:27" ht="13.5">
      <c r="A17" s="23" t="s">
        <v>43</v>
      </c>
      <c r="B17" s="17"/>
      <c r="C17" s="18"/>
      <c r="D17" s="18"/>
      <c r="E17" s="19">
        <v>177000000</v>
      </c>
      <c r="F17" s="20">
        <v>177000000</v>
      </c>
      <c r="G17" s="20">
        <v>176952620</v>
      </c>
      <c r="H17" s="20">
        <v>343300758</v>
      </c>
      <c r="I17" s="20">
        <v>343300758</v>
      </c>
      <c r="J17" s="20">
        <v>343300758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343300758</v>
      </c>
      <c r="X17" s="20">
        <v>44250000</v>
      </c>
      <c r="Y17" s="20">
        <v>299050758</v>
      </c>
      <c r="Z17" s="21">
        <v>675.82</v>
      </c>
      <c r="AA17" s="22">
        <v>177000000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570805526</v>
      </c>
      <c r="F19" s="20">
        <v>570805526</v>
      </c>
      <c r="G19" s="20">
        <v>579452219</v>
      </c>
      <c r="H19" s="20">
        <v>596606312</v>
      </c>
      <c r="I19" s="20">
        <v>605393623</v>
      </c>
      <c r="J19" s="20">
        <v>605393623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605393623</v>
      </c>
      <c r="X19" s="20">
        <v>142701382</v>
      </c>
      <c r="Y19" s="20">
        <v>462692241</v>
      </c>
      <c r="Z19" s="21">
        <v>324.24</v>
      </c>
      <c r="AA19" s="22">
        <v>570805526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3000000</v>
      </c>
      <c r="F22" s="20">
        <v>3000000</v>
      </c>
      <c r="G22" s="20">
        <v>1996913</v>
      </c>
      <c r="H22" s="20">
        <v>2016927</v>
      </c>
      <c r="I22" s="20">
        <v>2016927</v>
      </c>
      <c r="J22" s="20">
        <v>2016927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2016927</v>
      </c>
      <c r="X22" s="20">
        <v>750000</v>
      </c>
      <c r="Y22" s="20">
        <v>1266927</v>
      </c>
      <c r="Z22" s="21">
        <v>168.92</v>
      </c>
      <c r="AA22" s="22">
        <v>3000000</v>
      </c>
    </row>
    <row r="23" spans="1:27" ht="13.5">
      <c r="A23" s="23" t="s">
        <v>49</v>
      </c>
      <c r="B23" s="17"/>
      <c r="C23" s="18"/>
      <c r="D23" s="18"/>
      <c r="E23" s="19">
        <v>1000000</v>
      </c>
      <c r="F23" s="20">
        <v>1000000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250000</v>
      </c>
      <c r="Y23" s="24">
        <v>-250000</v>
      </c>
      <c r="Z23" s="25">
        <v>-100</v>
      </c>
      <c r="AA23" s="26">
        <v>1000000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761805526</v>
      </c>
      <c r="F24" s="37">
        <f t="shared" si="1"/>
        <v>761805526</v>
      </c>
      <c r="G24" s="37">
        <f t="shared" si="1"/>
        <v>758401752</v>
      </c>
      <c r="H24" s="37">
        <f t="shared" si="1"/>
        <v>941923997</v>
      </c>
      <c r="I24" s="37">
        <f t="shared" si="1"/>
        <v>950711308</v>
      </c>
      <c r="J24" s="37">
        <f t="shared" si="1"/>
        <v>950711308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950711308</v>
      </c>
      <c r="X24" s="37">
        <f t="shared" si="1"/>
        <v>190451382</v>
      </c>
      <c r="Y24" s="37">
        <f t="shared" si="1"/>
        <v>760259926</v>
      </c>
      <c r="Z24" s="38">
        <f>+IF(X24&lt;&gt;0,+(Y24/X24)*100,0)</f>
        <v>399.1884532504994</v>
      </c>
      <c r="AA24" s="39">
        <f>SUM(AA15:AA23)</f>
        <v>761805526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822378260</v>
      </c>
      <c r="F25" s="31">
        <f t="shared" si="2"/>
        <v>822378260</v>
      </c>
      <c r="G25" s="31">
        <f t="shared" si="2"/>
        <v>789445943</v>
      </c>
      <c r="H25" s="31">
        <f t="shared" si="2"/>
        <v>1026594197</v>
      </c>
      <c r="I25" s="31">
        <f t="shared" si="2"/>
        <v>1031168659</v>
      </c>
      <c r="J25" s="31">
        <f t="shared" si="2"/>
        <v>1031168659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1031168659</v>
      </c>
      <c r="X25" s="31">
        <f t="shared" si="2"/>
        <v>205594566</v>
      </c>
      <c r="Y25" s="31">
        <f t="shared" si="2"/>
        <v>825574093</v>
      </c>
      <c r="Z25" s="32">
        <f>+IF(X25&lt;&gt;0,+(Y25/X25)*100,0)</f>
        <v>401.55443262055866</v>
      </c>
      <c r="AA25" s="33">
        <f>+AA12+AA24</f>
        <v>822378260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5250000</v>
      </c>
      <c r="F31" s="20">
        <v>5250000</v>
      </c>
      <c r="G31" s="20">
        <v>5280410</v>
      </c>
      <c r="H31" s="20">
        <v>5276122</v>
      </c>
      <c r="I31" s="20">
        <v>5309829</v>
      </c>
      <c r="J31" s="20">
        <v>5309829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5309829</v>
      </c>
      <c r="X31" s="20">
        <v>1312500</v>
      </c>
      <c r="Y31" s="20">
        <v>3997329</v>
      </c>
      <c r="Z31" s="21">
        <v>304.56</v>
      </c>
      <c r="AA31" s="22">
        <v>5250000</v>
      </c>
    </row>
    <row r="32" spans="1:27" ht="13.5">
      <c r="A32" s="23" t="s">
        <v>57</v>
      </c>
      <c r="B32" s="17"/>
      <c r="C32" s="18"/>
      <c r="D32" s="18"/>
      <c r="E32" s="19">
        <v>28000000</v>
      </c>
      <c r="F32" s="20">
        <v>28000000</v>
      </c>
      <c r="G32" s="20">
        <v>110643036</v>
      </c>
      <c r="H32" s="20">
        <v>224282275</v>
      </c>
      <c r="I32" s="20">
        <v>225489533</v>
      </c>
      <c r="J32" s="20">
        <v>225489533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225489533</v>
      </c>
      <c r="X32" s="20">
        <v>7000000</v>
      </c>
      <c r="Y32" s="20">
        <v>218489533</v>
      </c>
      <c r="Z32" s="21">
        <v>3121.28</v>
      </c>
      <c r="AA32" s="22">
        <v>28000000</v>
      </c>
    </row>
    <row r="33" spans="1:27" ht="13.5">
      <c r="A33" s="23" t="s">
        <v>58</v>
      </c>
      <c r="B33" s="17"/>
      <c r="C33" s="18"/>
      <c r="D33" s="18"/>
      <c r="E33" s="19">
        <v>11000312</v>
      </c>
      <c r="F33" s="20">
        <v>11000312</v>
      </c>
      <c r="G33" s="20">
        <v>12629085</v>
      </c>
      <c r="H33" s="20">
        <v>12629085</v>
      </c>
      <c r="I33" s="20">
        <v>12629085</v>
      </c>
      <c r="J33" s="20">
        <v>12629085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12629085</v>
      </c>
      <c r="X33" s="20">
        <v>2750078</v>
      </c>
      <c r="Y33" s="20">
        <v>9879007</v>
      </c>
      <c r="Z33" s="21">
        <v>359.23</v>
      </c>
      <c r="AA33" s="22">
        <v>11000312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44250312</v>
      </c>
      <c r="F34" s="31">
        <f t="shared" si="3"/>
        <v>44250312</v>
      </c>
      <c r="G34" s="31">
        <f t="shared" si="3"/>
        <v>128552531</v>
      </c>
      <c r="H34" s="31">
        <f t="shared" si="3"/>
        <v>242187482</v>
      </c>
      <c r="I34" s="31">
        <f t="shared" si="3"/>
        <v>243428447</v>
      </c>
      <c r="J34" s="31">
        <f t="shared" si="3"/>
        <v>243428447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243428447</v>
      </c>
      <c r="X34" s="31">
        <f t="shared" si="3"/>
        <v>11062578</v>
      </c>
      <c r="Y34" s="31">
        <f t="shared" si="3"/>
        <v>232365869</v>
      </c>
      <c r="Z34" s="32">
        <f>+IF(X34&lt;&gt;0,+(Y34/X34)*100,0)</f>
        <v>2100.467621561629</v>
      </c>
      <c r="AA34" s="33">
        <f>SUM(AA29:AA33)</f>
        <v>44250312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6619893</v>
      </c>
      <c r="F37" s="20">
        <v>6619893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1654973</v>
      </c>
      <c r="Y37" s="20">
        <v>-1654973</v>
      </c>
      <c r="Z37" s="21">
        <v>-100</v>
      </c>
      <c r="AA37" s="22">
        <v>6619893</v>
      </c>
    </row>
    <row r="38" spans="1:27" ht="13.5">
      <c r="A38" s="23" t="s">
        <v>58</v>
      </c>
      <c r="B38" s="17"/>
      <c r="C38" s="18"/>
      <c r="D38" s="18"/>
      <c r="E38" s="19">
        <v>48259953</v>
      </c>
      <c r="F38" s="20">
        <v>48259953</v>
      </c>
      <c r="G38" s="20">
        <v>25796438</v>
      </c>
      <c r="H38" s="20">
        <v>25796438</v>
      </c>
      <c r="I38" s="20">
        <v>25796438</v>
      </c>
      <c r="J38" s="20">
        <v>25796438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25796438</v>
      </c>
      <c r="X38" s="20">
        <v>12064988</v>
      </c>
      <c r="Y38" s="20">
        <v>13731450</v>
      </c>
      <c r="Z38" s="21">
        <v>113.81</v>
      </c>
      <c r="AA38" s="22">
        <v>48259953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54879846</v>
      </c>
      <c r="F39" s="37">
        <f t="shared" si="4"/>
        <v>54879846</v>
      </c>
      <c r="G39" s="37">
        <f t="shared" si="4"/>
        <v>25796438</v>
      </c>
      <c r="H39" s="37">
        <f t="shared" si="4"/>
        <v>25796438</v>
      </c>
      <c r="I39" s="37">
        <f t="shared" si="4"/>
        <v>25796438</v>
      </c>
      <c r="J39" s="37">
        <f t="shared" si="4"/>
        <v>25796438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25796438</v>
      </c>
      <c r="X39" s="37">
        <f t="shared" si="4"/>
        <v>13719961</v>
      </c>
      <c r="Y39" s="37">
        <f t="shared" si="4"/>
        <v>12076477</v>
      </c>
      <c r="Z39" s="38">
        <f>+IF(X39&lt;&gt;0,+(Y39/X39)*100,0)</f>
        <v>88.02121959384579</v>
      </c>
      <c r="AA39" s="39">
        <f>SUM(AA37:AA38)</f>
        <v>54879846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99130158</v>
      </c>
      <c r="F40" s="31">
        <f t="shared" si="5"/>
        <v>99130158</v>
      </c>
      <c r="G40" s="31">
        <f t="shared" si="5"/>
        <v>154348969</v>
      </c>
      <c r="H40" s="31">
        <f t="shared" si="5"/>
        <v>267983920</v>
      </c>
      <c r="I40" s="31">
        <f t="shared" si="5"/>
        <v>269224885</v>
      </c>
      <c r="J40" s="31">
        <f t="shared" si="5"/>
        <v>269224885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269224885</v>
      </c>
      <c r="X40" s="31">
        <f t="shared" si="5"/>
        <v>24782539</v>
      </c>
      <c r="Y40" s="31">
        <f t="shared" si="5"/>
        <v>244442346</v>
      </c>
      <c r="Z40" s="32">
        <f>+IF(X40&lt;&gt;0,+(Y40/X40)*100,0)</f>
        <v>986.349082311542</v>
      </c>
      <c r="AA40" s="33">
        <f>+AA34+AA39</f>
        <v>99130158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723248102</v>
      </c>
      <c r="F42" s="45">
        <f t="shared" si="6"/>
        <v>723248102</v>
      </c>
      <c r="G42" s="45">
        <f t="shared" si="6"/>
        <v>635096974</v>
      </c>
      <c r="H42" s="45">
        <f t="shared" si="6"/>
        <v>758610277</v>
      </c>
      <c r="I42" s="45">
        <f t="shared" si="6"/>
        <v>761943774</v>
      </c>
      <c r="J42" s="45">
        <f t="shared" si="6"/>
        <v>761943774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761943774</v>
      </c>
      <c r="X42" s="45">
        <f t="shared" si="6"/>
        <v>180812027</v>
      </c>
      <c r="Y42" s="45">
        <f t="shared" si="6"/>
        <v>581131747</v>
      </c>
      <c r="Z42" s="46">
        <f>+IF(X42&lt;&gt;0,+(Y42/X42)*100,0)</f>
        <v>321.4010465133495</v>
      </c>
      <c r="AA42" s="47">
        <f>+AA25-AA40</f>
        <v>723248102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723248101</v>
      </c>
      <c r="F45" s="20">
        <v>723248101</v>
      </c>
      <c r="G45" s="20">
        <v>635096974</v>
      </c>
      <c r="H45" s="20">
        <v>758610277</v>
      </c>
      <c r="I45" s="20">
        <v>761943774</v>
      </c>
      <c r="J45" s="20">
        <v>761943774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761943774</v>
      </c>
      <c r="X45" s="20">
        <v>180812025</v>
      </c>
      <c r="Y45" s="20">
        <v>581131749</v>
      </c>
      <c r="Z45" s="48">
        <v>321.4</v>
      </c>
      <c r="AA45" s="22">
        <v>723248101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723248101</v>
      </c>
      <c r="F48" s="53">
        <f t="shared" si="7"/>
        <v>723248101</v>
      </c>
      <c r="G48" s="53">
        <f t="shared" si="7"/>
        <v>635096974</v>
      </c>
      <c r="H48" s="53">
        <f t="shared" si="7"/>
        <v>758610277</v>
      </c>
      <c r="I48" s="53">
        <f t="shared" si="7"/>
        <v>761943774</v>
      </c>
      <c r="J48" s="53">
        <f t="shared" si="7"/>
        <v>761943774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761943774</v>
      </c>
      <c r="X48" s="53">
        <f t="shared" si="7"/>
        <v>180812025</v>
      </c>
      <c r="Y48" s="53">
        <f t="shared" si="7"/>
        <v>581131749</v>
      </c>
      <c r="Z48" s="54">
        <f>+IF(X48&lt;&gt;0,+(Y48/X48)*100,0)</f>
        <v>321.40105117455545</v>
      </c>
      <c r="AA48" s="55">
        <f>SUM(AA45:AA47)</f>
        <v>723248101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16192666</v>
      </c>
      <c r="F6" s="20">
        <v>16192666</v>
      </c>
      <c r="G6" s="20">
        <v>342089906</v>
      </c>
      <c r="H6" s="20">
        <v>-74678028</v>
      </c>
      <c r="I6" s="20">
        <v>-29748162</v>
      </c>
      <c r="J6" s="20">
        <v>-29748162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-29748162</v>
      </c>
      <c r="X6" s="20">
        <v>4048167</v>
      </c>
      <c r="Y6" s="20">
        <v>-33796329</v>
      </c>
      <c r="Z6" s="21">
        <v>-834.86</v>
      </c>
      <c r="AA6" s="22">
        <v>16192666</v>
      </c>
    </row>
    <row r="7" spans="1:27" ht="13.5">
      <c r="A7" s="23" t="s">
        <v>34</v>
      </c>
      <c r="B7" s="17"/>
      <c r="C7" s="18"/>
      <c r="D7" s="18"/>
      <c r="E7" s="19">
        <v>606473432</v>
      </c>
      <c r="F7" s="20">
        <v>606473432</v>
      </c>
      <c r="G7" s="20">
        <v>22702587</v>
      </c>
      <c r="H7" s="20">
        <v>40808757</v>
      </c>
      <c r="I7" s="20">
        <v>456280593</v>
      </c>
      <c r="J7" s="20">
        <v>456280593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456280593</v>
      </c>
      <c r="X7" s="20">
        <v>151618358</v>
      </c>
      <c r="Y7" s="20">
        <v>304662235</v>
      </c>
      <c r="Z7" s="21">
        <v>200.94</v>
      </c>
      <c r="AA7" s="22">
        <v>606473432</v>
      </c>
    </row>
    <row r="8" spans="1:27" ht="13.5">
      <c r="A8" s="23" t="s">
        <v>35</v>
      </c>
      <c r="B8" s="17"/>
      <c r="C8" s="18"/>
      <c r="D8" s="18"/>
      <c r="E8" s="19">
        <v>149434999</v>
      </c>
      <c r="F8" s="20">
        <v>149434999</v>
      </c>
      <c r="G8" s="20">
        <v>6888766</v>
      </c>
      <c r="H8" s="20">
        <v>19855139</v>
      </c>
      <c r="I8" s="20">
        <v>112197951</v>
      </c>
      <c r="J8" s="20">
        <v>112197951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112197951</v>
      </c>
      <c r="X8" s="20">
        <v>37358750</v>
      </c>
      <c r="Y8" s="20">
        <v>74839201</v>
      </c>
      <c r="Z8" s="21">
        <v>200.33</v>
      </c>
      <c r="AA8" s="22">
        <v>149434999</v>
      </c>
    </row>
    <row r="9" spans="1:27" ht="13.5">
      <c r="A9" s="23" t="s">
        <v>36</v>
      </c>
      <c r="B9" s="17"/>
      <c r="C9" s="18"/>
      <c r="D9" s="18"/>
      <c r="E9" s="19">
        <v>103776721</v>
      </c>
      <c r="F9" s="20">
        <v>103776721</v>
      </c>
      <c r="G9" s="20">
        <v>1201160</v>
      </c>
      <c r="H9" s="20">
        <v>8875352</v>
      </c>
      <c r="I9" s="20">
        <v>99909297</v>
      </c>
      <c r="J9" s="20">
        <v>99909297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99909297</v>
      </c>
      <c r="X9" s="20">
        <v>25944180</v>
      </c>
      <c r="Y9" s="20">
        <v>73965117</v>
      </c>
      <c r="Z9" s="21">
        <v>285.09</v>
      </c>
      <c r="AA9" s="22">
        <v>103776721</v>
      </c>
    </row>
    <row r="10" spans="1:27" ht="13.5">
      <c r="A10" s="23" t="s">
        <v>37</v>
      </c>
      <c r="B10" s="17"/>
      <c r="C10" s="18"/>
      <c r="D10" s="18"/>
      <c r="E10" s="19">
        <v>3921839</v>
      </c>
      <c r="F10" s="20">
        <v>3921839</v>
      </c>
      <c r="G10" s="24">
        <v>8076</v>
      </c>
      <c r="H10" s="24">
        <v>16260</v>
      </c>
      <c r="I10" s="24">
        <v>2329147</v>
      </c>
      <c r="J10" s="20">
        <v>2329147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2329147</v>
      </c>
      <c r="X10" s="20">
        <v>980460</v>
      </c>
      <c r="Y10" s="24">
        <v>1348687</v>
      </c>
      <c r="Z10" s="25">
        <v>137.56</v>
      </c>
      <c r="AA10" s="26">
        <v>3921839</v>
      </c>
    </row>
    <row r="11" spans="1:27" ht="13.5">
      <c r="A11" s="23" t="s">
        <v>38</v>
      </c>
      <c r="B11" s="17"/>
      <c r="C11" s="18"/>
      <c r="D11" s="18"/>
      <c r="E11" s="19">
        <v>13027590</v>
      </c>
      <c r="F11" s="20">
        <v>13027590</v>
      </c>
      <c r="G11" s="20">
        <v>-265793</v>
      </c>
      <c r="H11" s="20">
        <v>282000</v>
      </c>
      <c r="I11" s="20">
        <v>9703233</v>
      </c>
      <c r="J11" s="20">
        <v>9703233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9703233</v>
      </c>
      <c r="X11" s="20">
        <v>3256898</v>
      </c>
      <c r="Y11" s="20">
        <v>6446335</v>
      </c>
      <c r="Z11" s="21">
        <v>197.93</v>
      </c>
      <c r="AA11" s="22">
        <v>13027590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892827247</v>
      </c>
      <c r="F12" s="31">
        <f t="shared" si="0"/>
        <v>892827247</v>
      </c>
      <c r="G12" s="31">
        <f t="shared" si="0"/>
        <v>372624702</v>
      </c>
      <c r="H12" s="31">
        <f t="shared" si="0"/>
        <v>-4840520</v>
      </c>
      <c r="I12" s="31">
        <f t="shared" si="0"/>
        <v>650672059</v>
      </c>
      <c r="J12" s="31">
        <f t="shared" si="0"/>
        <v>650672059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650672059</v>
      </c>
      <c r="X12" s="31">
        <f t="shared" si="0"/>
        <v>223206813</v>
      </c>
      <c r="Y12" s="31">
        <f t="shared" si="0"/>
        <v>427465246</v>
      </c>
      <c r="Z12" s="32">
        <f>+IF(X12&lt;&gt;0,+(Y12/X12)*100,0)</f>
        <v>191.5108415619912</v>
      </c>
      <c r="AA12" s="33">
        <f>SUM(AA6:AA11)</f>
        <v>892827247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595867</v>
      </c>
      <c r="F15" s="20">
        <v>595867</v>
      </c>
      <c r="G15" s="20"/>
      <c r="H15" s="20"/>
      <c r="I15" s="20">
        <v>219962</v>
      </c>
      <c r="J15" s="20">
        <v>219962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219962</v>
      </c>
      <c r="X15" s="20">
        <v>148967</v>
      </c>
      <c r="Y15" s="20">
        <v>70995</v>
      </c>
      <c r="Z15" s="21">
        <v>47.66</v>
      </c>
      <c r="AA15" s="22">
        <v>595867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2733845</v>
      </c>
      <c r="F17" s="20">
        <v>2733845</v>
      </c>
      <c r="G17" s="20"/>
      <c r="H17" s="20"/>
      <c r="I17" s="20">
        <v>2645961</v>
      </c>
      <c r="J17" s="20">
        <v>2645961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2645961</v>
      </c>
      <c r="X17" s="20">
        <v>683461</v>
      </c>
      <c r="Y17" s="20">
        <v>1962500</v>
      </c>
      <c r="Z17" s="21">
        <v>287.14</v>
      </c>
      <c r="AA17" s="22">
        <v>2733845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2432434565</v>
      </c>
      <c r="F19" s="20">
        <v>2432434565</v>
      </c>
      <c r="G19" s="20">
        <v>16229135</v>
      </c>
      <c r="H19" s="20">
        <v>166612169</v>
      </c>
      <c r="I19" s="20">
        <v>2189876271</v>
      </c>
      <c r="J19" s="20">
        <v>2189876271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2189876271</v>
      </c>
      <c r="X19" s="20">
        <v>608108641</v>
      </c>
      <c r="Y19" s="20">
        <v>1581767630</v>
      </c>
      <c r="Z19" s="21">
        <v>260.11</v>
      </c>
      <c r="AA19" s="22">
        <v>2432434565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2977206</v>
      </c>
      <c r="F22" s="20">
        <v>2977206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744302</v>
      </c>
      <c r="Y22" s="20">
        <v>-744302</v>
      </c>
      <c r="Z22" s="21">
        <v>-100</v>
      </c>
      <c r="AA22" s="22">
        <v>2977206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2438741483</v>
      </c>
      <c r="F24" s="37">
        <f t="shared" si="1"/>
        <v>2438741483</v>
      </c>
      <c r="G24" s="37">
        <f t="shared" si="1"/>
        <v>16229135</v>
      </c>
      <c r="H24" s="37">
        <f t="shared" si="1"/>
        <v>166612169</v>
      </c>
      <c r="I24" s="37">
        <f t="shared" si="1"/>
        <v>2192742194</v>
      </c>
      <c r="J24" s="37">
        <f t="shared" si="1"/>
        <v>2192742194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2192742194</v>
      </c>
      <c r="X24" s="37">
        <f t="shared" si="1"/>
        <v>609685371</v>
      </c>
      <c r="Y24" s="37">
        <f t="shared" si="1"/>
        <v>1583056823</v>
      </c>
      <c r="Z24" s="38">
        <f>+IF(X24&lt;&gt;0,+(Y24/X24)*100,0)</f>
        <v>259.65143634715815</v>
      </c>
      <c r="AA24" s="39">
        <f>SUM(AA15:AA23)</f>
        <v>2438741483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3331568730</v>
      </c>
      <c r="F25" s="31">
        <f t="shared" si="2"/>
        <v>3331568730</v>
      </c>
      <c r="G25" s="31">
        <f t="shared" si="2"/>
        <v>388853837</v>
      </c>
      <c r="H25" s="31">
        <f t="shared" si="2"/>
        <v>161771649</v>
      </c>
      <c r="I25" s="31">
        <f t="shared" si="2"/>
        <v>2843414253</v>
      </c>
      <c r="J25" s="31">
        <f t="shared" si="2"/>
        <v>2843414253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2843414253</v>
      </c>
      <c r="X25" s="31">
        <f t="shared" si="2"/>
        <v>832892184</v>
      </c>
      <c r="Y25" s="31">
        <f t="shared" si="2"/>
        <v>2010522069</v>
      </c>
      <c r="Z25" s="32">
        <f>+IF(X25&lt;&gt;0,+(Y25/X25)*100,0)</f>
        <v>241.39043535555618</v>
      </c>
      <c r="AA25" s="33">
        <f>+AA12+AA24</f>
        <v>3331568730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20195328</v>
      </c>
      <c r="F31" s="20">
        <v>20195328</v>
      </c>
      <c r="G31" s="20">
        <v>-37473</v>
      </c>
      <c r="H31" s="20">
        <v>-54871</v>
      </c>
      <c r="I31" s="20">
        <v>20431043</v>
      </c>
      <c r="J31" s="20">
        <v>20431043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20431043</v>
      </c>
      <c r="X31" s="20">
        <v>5048832</v>
      </c>
      <c r="Y31" s="20">
        <v>15382211</v>
      </c>
      <c r="Z31" s="21">
        <v>304.67</v>
      </c>
      <c r="AA31" s="22">
        <v>20195328</v>
      </c>
    </row>
    <row r="32" spans="1:27" ht="13.5">
      <c r="A32" s="23" t="s">
        <v>57</v>
      </c>
      <c r="B32" s="17"/>
      <c r="C32" s="18"/>
      <c r="D32" s="18"/>
      <c r="E32" s="19">
        <v>164155378</v>
      </c>
      <c r="F32" s="20">
        <v>164155378</v>
      </c>
      <c r="G32" s="20">
        <v>53514464</v>
      </c>
      <c r="H32" s="20">
        <v>70815413</v>
      </c>
      <c r="I32" s="20">
        <v>304132252</v>
      </c>
      <c r="J32" s="20">
        <v>304132252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304132252</v>
      </c>
      <c r="X32" s="20">
        <v>41038845</v>
      </c>
      <c r="Y32" s="20">
        <v>263093407</v>
      </c>
      <c r="Z32" s="21">
        <v>641.08</v>
      </c>
      <c r="AA32" s="22">
        <v>164155378</v>
      </c>
    </row>
    <row r="33" spans="1:27" ht="13.5">
      <c r="A33" s="23" t="s">
        <v>58</v>
      </c>
      <c r="B33" s="17"/>
      <c r="C33" s="18"/>
      <c r="D33" s="18"/>
      <c r="E33" s="19">
        <v>3896266</v>
      </c>
      <c r="F33" s="20">
        <v>3896266</v>
      </c>
      <c r="G33" s="20"/>
      <c r="H33" s="20"/>
      <c r="I33" s="20">
        <v>4232007</v>
      </c>
      <c r="J33" s="20">
        <v>4232007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4232007</v>
      </c>
      <c r="X33" s="20">
        <v>974067</v>
      </c>
      <c r="Y33" s="20">
        <v>3257940</v>
      </c>
      <c r="Z33" s="21">
        <v>334.47</v>
      </c>
      <c r="AA33" s="22">
        <v>3896266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188246972</v>
      </c>
      <c r="F34" s="31">
        <f t="shared" si="3"/>
        <v>188246972</v>
      </c>
      <c r="G34" s="31">
        <f t="shared" si="3"/>
        <v>53476991</v>
      </c>
      <c r="H34" s="31">
        <f t="shared" si="3"/>
        <v>70760542</v>
      </c>
      <c r="I34" s="31">
        <f t="shared" si="3"/>
        <v>328795302</v>
      </c>
      <c r="J34" s="31">
        <f t="shared" si="3"/>
        <v>328795302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328795302</v>
      </c>
      <c r="X34" s="31">
        <f t="shared" si="3"/>
        <v>47061744</v>
      </c>
      <c r="Y34" s="31">
        <f t="shared" si="3"/>
        <v>281733558</v>
      </c>
      <c r="Z34" s="32">
        <f>+IF(X34&lt;&gt;0,+(Y34/X34)*100,0)</f>
        <v>598.6466587383587</v>
      </c>
      <c r="AA34" s="33">
        <f>SUM(AA29:AA33)</f>
        <v>188246972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90623745</v>
      </c>
      <c r="F38" s="20">
        <v>90623745</v>
      </c>
      <c r="G38" s="20"/>
      <c r="H38" s="20"/>
      <c r="I38" s="20">
        <v>87789155</v>
      </c>
      <c r="J38" s="20">
        <v>87789155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87789155</v>
      </c>
      <c r="X38" s="20">
        <v>22655936</v>
      </c>
      <c r="Y38" s="20">
        <v>65133219</v>
      </c>
      <c r="Z38" s="21">
        <v>287.49</v>
      </c>
      <c r="AA38" s="22">
        <v>90623745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90623745</v>
      </c>
      <c r="F39" s="37">
        <f t="shared" si="4"/>
        <v>90623745</v>
      </c>
      <c r="G39" s="37">
        <f t="shared" si="4"/>
        <v>0</v>
      </c>
      <c r="H39" s="37">
        <f t="shared" si="4"/>
        <v>0</v>
      </c>
      <c r="I39" s="37">
        <f t="shared" si="4"/>
        <v>87789155</v>
      </c>
      <c r="J39" s="37">
        <f t="shared" si="4"/>
        <v>87789155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87789155</v>
      </c>
      <c r="X39" s="37">
        <f t="shared" si="4"/>
        <v>22655936</v>
      </c>
      <c r="Y39" s="37">
        <f t="shared" si="4"/>
        <v>65133219</v>
      </c>
      <c r="Z39" s="38">
        <f>+IF(X39&lt;&gt;0,+(Y39/X39)*100,0)</f>
        <v>287.48853722044413</v>
      </c>
      <c r="AA39" s="39">
        <f>SUM(AA37:AA38)</f>
        <v>90623745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278870717</v>
      </c>
      <c r="F40" s="31">
        <f t="shared" si="5"/>
        <v>278870717</v>
      </c>
      <c r="G40" s="31">
        <f t="shared" si="5"/>
        <v>53476991</v>
      </c>
      <c r="H40" s="31">
        <f t="shared" si="5"/>
        <v>70760542</v>
      </c>
      <c r="I40" s="31">
        <f t="shared" si="5"/>
        <v>416584457</v>
      </c>
      <c r="J40" s="31">
        <f t="shared" si="5"/>
        <v>416584457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416584457</v>
      </c>
      <c r="X40" s="31">
        <f t="shared" si="5"/>
        <v>69717680</v>
      </c>
      <c r="Y40" s="31">
        <f t="shared" si="5"/>
        <v>346866777</v>
      </c>
      <c r="Z40" s="32">
        <f>+IF(X40&lt;&gt;0,+(Y40/X40)*100,0)</f>
        <v>497.53057904393836</v>
      </c>
      <c r="AA40" s="33">
        <f>+AA34+AA39</f>
        <v>278870717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3052698013</v>
      </c>
      <c r="F42" s="45">
        <f t="shared" si="6"/>
        <v>3052698013</v>
      </c>
      <c r="G42" s="45">
        <f t="shared" si="6"/>
        <v>335376846</v>
      </c>
      <c r="H42" s="45">
        <f t="shared" si="6"/>
        <v>91011107</v>
      </c>
      <c r="I42" s="45">
        <f t="shared" si="6"/>
        <v>2426829796</v>
      </c>
      <c r="J42" s="45">
        <f t="shared" si="6"/>
        <v>2426829796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2426829796</v>
      </c>
      <c r="X42" s="45">
        <f t="shared" si="6"/>
        <v>763174504</v>
      </c>
      <c r="Y42" s="45">
        <f t="shared" si="6"/>
        <v>1663655292</v>
      </c>
      <c r="Z42" s="46">
        <f>+IF(X42&lt;&gt;0,+(Y42/X42)*100,0)</f>
        <v>217.99146633965645</v>
      </c>
      <c r="AA42" s="47">
        <f>+AA25-AA40</f>
        <v>3052698013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319544913</v>
      </c>
      <c r="F45" s="20">
        <v>319544913</v>
      </c>
      <c r="G45" s="20">
        <v>133154372</v>
      </c>
      <c r="H45" s="20">
        <v>-111211367</v>
      </c>
      <c r="I45" s="20">
        <v>306152682</v>
      </c>
      <c r="J45" s="20">
        <v>306152682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306152682</v>
      </c>
      <c r="X45" s="20">
        <v>79886228</v>
      </c>
      <c r="Y45" s="20">
        <v>226266454</v>
      </c>
      <c r="Z45" s="48">
        <v>283.24</v>
      </c>
      <c r="AA45" s="22">
        <v>319544913</v>
      </c>
    </row>
    <row r="46" spans="1:27" ht="13.5">
      <c r="A46" s="23" t="s">
        <v>67</v>
      </c>
      <c r="B46" s="17"/>
      <c r="C46" s="18"/>
      <c r="D46" s="18"/>
      <c r="E46" s="19">
        <v>2733153100</v>
      </c>
      <c r="F46" s="20">
        <v>2733153100</v>
      </c>
      <c r="G46" s="20">
        <v>202222474</v>
      </c>
      <c r="H46" s="20">
        <v>202222474</v>
      </c>
      <c r="I46" s="20">
        <v>2120677114</v>
      </c>
      <c r="J46" s="20">
        <v>2120677114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2120677114</v>
      </c>
      <c r="X46" s="20">
        <v>683288275</v>
      </c>
      <c r="Y46" s="20">
        <v>1437388839</v>
      </c>
      <c r="Z46" s="48">
        <v>210.36</v>
      </c>
      <c r="AA46" s="22">
        <v>2733153100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3052698013</v>
      </c>
      <c r="F48" s="53">
        <f t="shared" si="7"/>
        <v>3052698013</v>
      </c>
      <c r="G48" s="53">
        <f t="shared" si="7"/>
        <v>335376846</v>
      </c>
      <c r="H48" s="53">
        <f t="shared" si="7"/>
        <v>91011107</v>
      </c>
      <c r="I48" s="53">
        <f t="shared" si="7"/>
        <v>2426829796</v>
      </c>
      <c r="J48" s="53">
        <f t="shared" si="7"/>
        <v>2426829796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2426829796</v>
      </c>
      <c r="X48" s="53">
        <f t="shared" si="7"/>
        <v>763174503</v>
      </c>
      <c r="Y48" s="53">
        <f t="shared" si="7"/>
        <v>1663655293</v>
      </c>
      <c r="Z48" s="54">
        <f>+IF(X48&lt;&gt;0,+(Y48/X48)*100,0)</f>
        <v>217.99146675632585</v>
      </c>
      <c r="AA48" s="55">
        <f>SUM(AA45:AA47)</f>
        <v>3052698013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13848755</v>
      </c>
      <c r="F6" s="20">
        <v>13848755</v>
      </c>
      <c r="G6" s="20"/>
      <c r="H6" s="20">
        <v>29664335</v>
      </c>
      <c r="I6" s="20">
        <v>45891872</v>
      </c>
      <c r="J6" s="20">
        <v>45891872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45891872</v>
      </c>
      <c r="X6" s="20">
        <v>3462189</v>
      </c>
      <c r="Y6" s="20">
        <v>42429683</v>
      </c>
      <c r="Z6" s="21">
        <v>1225.52</v>
      </c>
      <c r="AA6" s="22">
        <v>13848755</v>
      </c>
    </row>
    <row r="7" spans="1:27" ht="13.5">
      <c r="A7" s="23" t="s">
        <v>34</v>
      </c>
      <c r="B7" s="17"/>
      <c r="C7" s="18"/>
      <c r="D7" s="18"/>
      <c r="E7" s="19">
        <v>3383704</v>
      </c>
      <c r="F7" s="20">
        <v>3383704</v>
      </c>
      <c r="G7" s="20"/>
      <c r="H7" s="20">
        <v>900000</v>
      </c>
      <c r="I7" s="20">
        <v>900000</v>
      </c>
      <c r="J7" s="20">
        <v>900000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900000</v>
      </c>
      <c r="X7" s="20">
        <v>845926</v>
      </c>
      <c r="Y7" s="20">
        <v>54074</v>
      </c>
      <c r="Z7" s="21">
        <v>6.39</v>
      </c>
      <c r="AA7" s="22">
        <v>3383704</v>
      </c>
    </row>
    <row r="8" spans="1:27" ht="13.5">
      <c r="A8" s="23" t="s">
        <v>35</v>
      </c>
      <c r="B8" s="17"/>
      <c r="C8" s="18"/>
      <c r="D8" s="18"/>
      <c r="E8" s="19">
        <v>189717036</v>
      </c>
      <c r="F8" s="20">
        <v>189717036</v>
      </c>
      <c r="G8" s="20"/>
      <c r="H8" s="20">
        <v>210402938</v>
      </c>
      <c r="I8" s="20">
        <v>200628356</v>
      </c>
      <c r="J8" s="20">
        <v>200628356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200628356</v>
      </c>
      <c r="X8" s="20">
        <v>47429259</v>
      </c>
      <c r="Y8" s="20">
        <v>153199097</v>
      </c>
      <c r="Z8" s="21">
        <v>323.01</v>
      </c>
      <c r="AA8" s="22">
        <v>189717036</v>
      </c>
    </row>
    <row r="9" spans="1:27" ht="13.5">
      <c r="A9" s="23" t="s">
        <v>36</v>
      </c>
      <c r="B9" s="17"/>
      <c r="C9" s="18"/>
      <c r="D9" s="18"/>
      <c r="E9" s="19">
        <v>8398000</v>
      </c>
      <c r="F9" s="20">
        <v>8398000</v>
      </c>
      <c r="G9" s="20"/>
      <c r="H9" s="20">
        <v>32170573</v>
      </c>
      <c r="I9" s="20">
        <v>32170573</v>
      </c>
      <c r="J9" s="20">
        <v>32170573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32170573</v>
      </c>
      <c r="X9" s="20">
        <v>2099500</v>
      </c>
      <c r="Y9" s="20">
        <v>30071073</v>
      </c>
      <c r="Z9" s="21">
        <v>1432.3</v>
      </c>
      <c r="AA9" s="22">
        <v>8398000</v>
      </c>
    </row>
    <row r="10" spans="1:27" ht="13.5">
      <c r="A10" s="23" t="s">
        <v>37</v>
      </c>
      <c r="B10" s="17"/>
      <c r="C10" s="18"/>
      <c r="D10" s="18"/>
      <c r="E10" s="19">
        <v>430000</v>
      </c>
      <c r="F10" s="20">
        <v>430000</v>
      </c>
      <c r="G10" s="24"/>
      <c r="H10" s="24">
        <v>354867</v>
      </c>
      <c r="I10" s="24">
        <v>354867</v>
      </c>
      <c r="J10" s="20">
        <v>354867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354867</v>
      </c>
      <c r="X10" s="20">
        <v>107500</v>
      </c>
      <c r="Y10" s="24">
        <v>247367</v>
      </c>
      <c r="Z10" s="25">
        <v>230.11</v>
      </c>
      <c r="AA10" s="26">
        <v>430000</v>
      </c>
    </row>
    <row r="11" spans="1:27" ht="13.5">
      <c r="A11" s="23" t="s">
        <v>38</v>
      </c>
      <c r="B11" s="17"/>
      <c r="C11" s="18"/>
      <c r="D11" s="18"/>
      <c r="E11" s="19">
        <v>8190000</v>
      </c>
      <c r="F11" s="20">
        <v>8190000</v>
      </c>
      <c r="G11" s="20"/>
      <c r="H11" s="20">
        <v>4743287</v>
      </c>
      <c r="I11" s="20">
        <v>4974767</v>
      </c>
      <c r="J11" s="20">
        <v>4974767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4974767</v>
      </c>
      <c r="X11" s="20">
        <v>2047500</v>
      </c>
      <c r="Y11" s="20">
        <v>2927267</v>
      </c>
      <c r="Z11" s="21">
        <v>142.97</v>
      </c>
      <c r="AA11" s="22">
        <v>8190000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223967495</v>
      </c>
      <c r="F12" s="31">
        <f t="shared" si="0"/>
        <v>223967495</v>
      </c>
      <c r="G12" s="31">
        <f t="shared" si="0"/>
        <v>0</v>
      </c>
      <c r="H12" s="31">
        <f t="shared" si="0"/>
        <v>278236000</v>
      </c>
      <c r="I12" s="31">
        <f t="shared" si="0"/>
        <v>284920435</v>
      </c>
      <c r="J12" s="31">
        <f t="shared" si="0"/>
        <v>284920435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284920435</v>
      </c>
      <c r="X12" s="31">
        <f t="shared" si="0"/>
        <v>55991874</v>
      </c>
      <c r="Y12" s="31">
        <f t="shared" si="0"/>
        <v>228928561</v>
      </c>
      <c r="Z12" s="32">
        <f>+IF(X12&lt;&gt;0,+(Y12/X12)*100,0)</f>
        <v>408.86033034007755</v>
      </c>
      <c r="AA12" s="33">
        <f>SUM(AA6:AA11)</f>
        <v>223967495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122000</v>
      </c>
      <c r="F16" s="20">
        <v>122000</v>
      </c>
      <c r="G16" s="24"/>
      <c r="H16" s="24">
        <v>119089</v>
      </c>
      <c r="I16" s="24">
        <v>119089</v>
      </c>
      <c r="J16" s="20">
        <v>119089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119089</v>
      </c>
      <c r="X16" s="20">
        <v>30500</v>
      </c>
      <c r="Y16" s="24">
        <v>88589</v>
      </c>
      <c r="Z16" s="25">
        <v>290.46</v>
      </c>
      <c r="AA16" s="26">
        <v>122000</v>
      </c>
    </row>
    <row r="17" spans="1:27" ht="13.5">
      <c r="A17" s="23" t="s">
        <v>43</v>
      </c>
      <c r="B17" s="17"/>
      <c r="C17" s="18"/>
      <c r="D17" s="18"/>
      <c r="E17" s="19">
        <v>18058251</v>
      </c>
      <c r="F17" s="20">
        <v>18058251</v>
      </c>
      <c r="G17" s="20"/>
      <c r="H17" s="20">
        <v>17206951</v>
      </c>
      <c r="I17" s="20">
        <v>17206951</v>
      </c>
      <c r="J17" s="20">
        <v>17206951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17206951</v>
      </c>
      <c r="X17" s="20">
        <v>4514563</v>
      </c>
      <c r="Y17" s="20">
        <v>12692388</v>
      </c>
      <c r="Z17" s="21">
        <v>281.14</v>
      </c>
      <c r="AA17" s="22">
        <v>18058251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1077076082</v>
      </c>
      <c r="F19" s="20">
        <v>1077076082</v>
      </c>
      <c r="G19" s="20"/>
      <c r="H19" s="20">
        <v>1268847716</v>
      </c>
      <c r="I19" s="20">
        <v>1269717667</v>
      </c>
      <c r="J19" s="20">
        <v>1269717667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1269717667</v>
      </c>
      <c r="X19" s="20">
        <v>269269021</v>
      </c>
      <c r="Y19" s="20">
        <v>1000448646</v>
      </c>
      <c r="Z19" s="21">
        <v>371.54</v>
      </c>
      <c r="AA19" s="22">
        <v>1077076082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2127843</v>
      </c>
      <c r="F22" s="20">
        <v>2127843</v>
      </c>
      <c r="G22" s="20"/>
      <c r="H22" s="20">
        <v>2781181</v>
      </c>
      <c r="I22" s="20">
        <v>2781181</v>
      </c>
      <c r="J22" s="20">
        <v>2781181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2781181</v>
      </c>
      <c r="X22" s="20">
        <v>531961</v>
      </c>
      <c r="Y22" s="20">
        <v>2249220</v>
      </c>
      <c r="Z22" s="21">
        <v>422.82</v>
      </c>
      <c r="AA22" s="22">
        <v>2127843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>
        <v>181348</v>
      </c>
      <c r="I23" s="24">
        <v>181348</v>
      </c>
      <c r="J23" s="20">
        <v>181348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181348</v>
      </c>
      <c r="X23" s="20"/>
      <c r="Y23" s="24">
        <v>181348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1097384176</v>
      </c>
      <c r="F24" s="37">
        <f t="shared" si="1"/>
        <v>1097384176</v>
      </c>
      <c r="G24" s="37">
        <f t="shared" si="1"/>
        <v>0</v>
      </c>
      <c r="H24" s="37">
        <f t="shared" si="1"/>
        <v>1289136285</v>
      </c>
      <c r="I24" s="37">
        <f t="shared" si="1"/>
        <v>1290006236</v>
      </c>
      <c r="J24" s="37">
        <f t="shared" si="1"/>
        <v>1290006236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1290006236</v>
      </c>
      <c r="X24" s="37">
        <f t="shared" si="1"/>
        <v>274346045</v>
      </c>
      <c r="Y24" s="37">
        <f t="shared" si="1"/>
        <v>1015660191</v>
      </c>
      <c r="Z24" s="38">
        <f>+IF(X24&lt;&gt;0,+(Y24/X24)*100,0)</f>
        <v>370.21134786178527</v>
      </c>
      <c r="AA24" s="39">
        <f>SUM(AA15:AA23)</f>
        <v>1097384176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1321351671</v>
      </c>
      <c r="F25" s="31">
        <f t="shared" si="2"/>
        <v>1321351671</v>
      </c>
      <c r="G25" s="31">
        <f t="shared" si="2"/>
        <v>0</v>
      </c>
      <c r="H25" s="31">
        <f t="shared" si="2"/>
        <v>1567372285</v>
      </c>
      <c r="I25" s="31">
        <f t="shared" si="2"/>
        <v>1574926671</v>
      </c>
      <c r="J25" s="31">
        <f t="shared" si="2"/>
        <v>1574926671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1574926671</v>
      </c>
      <c r="X25" s="31">
        <f t="shared" si="2"/>
        <v>330337919</v>
      </c>
      <c r="Y25" s="31">
        <f t="shared" si="2"/>
        <v>1244588752</v>
      </c>
      <c r="Z25" s="32">
        <f>+IF(X25&lt;&gt;0,+(Y25/X25)*100,0)</f>
        <v>376.76230320988367</v>
      </c>
      <c r="AA25" s="33">
        <f>+AA12+AA24</f>
        <v>1321351671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151000</v>
      </c>
      <c r="F30" s="20">
        <v>151000</v>
      </c>
      <c r="G30" s="20"/>
      <c r="H30" s="20">
        <v>3246811</v>
      </c>
      <c r="I30" s="20">
        <v>3246811</v>
      </c>
      <c r="J30" s="20">
        <v>3246811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3246811</v>
      </c>
      <c r="X30" s="20">
        <v>37750</v>
      </c>
      <c r="Y30" s="20">
        <v>3209061</v>
      </c>
      <c r="Z30" s="21">
        <v>8500.82</v>
      </c>
      <c r="AA30" s="22">
        <v>151000</v>
      </c>
    </row>
    <row r="31" spans="1:27" ht="13.5">
      <c r="A31" s="23" t="s">
        <v>56</v>
      </c>
      <c r="B31" s="17"/>
      <c r="C31" s="18"/>
      <c r="D31" s="18"/>
      <c r="E31" s="19">
        <v>8470000</v>
      </c>
      <c r="F31" s="20">
        <v>8470000</v>
      </c>
      <c r="G31" s="20"/>
      <c r="H31" s="20">
        <v>7360129</v>
      </c>
      <c r="I31" s="20">
        <v>7357299</v>
      </c>
      <c r="J31" s="20">
        <v>7357299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7357299</v>
      </c>
      <c r="X31" s="20">
        <v>2117500</v>
      </c>
      <c r="Y31" s="20">
        <v>5239799</v>
      </c>
      <c r="Z31" s="21">
        <v>247.45</v>
      </c>
      <c r="AA31" s="22">
        <v>8470000</v>
      </c>
    </row>
    <row r="32" spans="1:27" ht="13.5">
      <c r="A32" s="23" t="s">
        <v>57</v>
      </c>
      <c r="B32" s="17"/>
      <c r="C32" s="18"/>
      <c r="D32" s="18"/>
      <c r="E32" s="19">
        <v>173813000</v>
      </c>
      <c r="F32" s="20">
        <v>173813000</v>
      </c>
      <c r="G32" s="20"/>
      <c r="H32" s="20">
        <v>285101427</v>
      </c>
      <c r="I32" s="20">
        <v>276322076</v>
      </c>
      <c r="J32" s="20">
        <v>276322076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276322076</v>
      </c>
      <c r="X32" s="20">
        <v>43453250</v>
      </c>
      <c r="Y32" s="20">
        <v>232868826</v>
      </c>
      <c r="Z32" s="21">
        <v>535.91</v>
      </c>
      <c r="AA32" s="22">
        <v>173813000</v>
      </c>
    </row>
    <row r="33" spans="1:27" ht="13.5">
      <c r="A33" s="23" t="s">
        <v>58</v>
      </c>
      <c r="B33" s="17"/>
      <c r="C33" s="18"/>
      <c r="D33" s="18"/>
      <c r="E33" s="19">
        <v>2120000</v>
      </c>
      <c r="F33" s="20">
        <v>2120000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530000</v>
      </c>
      <c r="Y33" s="20">
        <v>-530000</v>
      </c>
      <c r="Z33" s="21">
        <v>-100</v>
      </c>
      <c r="AA33" s="22">
        <v>2120000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184554000</v>
      </c>
      <c r="F34" s="31">
        <f t="shared" si="3"/>
        <v>184554000</v>
      </c>
      <c r="G34" s="31">
        <f t="shared" si="3"/>
        <v>0</v>
      </c>
      <c r="H34" s="31">
        <f t="shared" si="3"/>
        <v>295708367</v>
      </c>
      <c r="I34" s="31">
        <f t="shared" si="3"/>
        <v>286926186</v>
      </c>
      <c r="J34" s="31">
        <f t="shared" si="3"/>
        <v>286926186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286926186</v>
      </c>
      <c r="X34" s="31">
        <f t="shared" si="3"/>
        <v>46138500</v>
      </c>
      <c r="Y34" s="31">
        <f t="shared" si="3"/>
        <v>240787686</v>
      </c>
      <c r="Z34" s="32">
        <f>+IF(X34&lt;&gt;0,+(Y34/X34)*100,0)</f>
        <v>521.880178159238</v>
      </c>
      <c r="AA34" s="33">
        <f>SUM(AA29:AA33)</f>
        <v>184554000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>
        <v>2788611</v>
      </c>
      <c r="I37" s="20">
        <v>2788611</v>
      </c>
      <c r="J37" s="20">
        <v>2788611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2788611</v>
      </c>
      <c r="X37" s="20"/>
      <c r="Y37" s="20">
        <v>2788611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88743400</v>
      </c>
      <c r="F38" s="20">
        <v>88743400</v>
      </c>
      <c r="G38" s="20"/>
      <c r="H38" s="20">
        <v>101886373</v>
      </c>
      <c r="I38" s="20">
        <v>101886373</v>
      </c>
      <c r="J38" s="20">
        <v>101886373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101886373</v>
      </c>
      <c r="X38" s="20">
        <v>22185850</v>
      </c>
      <c r="Y38" s="20">
        <v>79700523</v>
      </c>
      <c r="Z38" s="21">
        <v>359.24</v>
      </c>
      <c r="AA38" s="22">
        <v>88743400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88743400</v>
      </c>
      <c r="F39" s="37">
        <f t="shared" si="4"/>
        <v>88743400</v>
      </c>
      <c r="G39" s="37">
        <f t="shared" si="4"/>
        <v>0</v>
      </c>
      <c r="H39" s="37">
        <f t="shared" si="4"/>
        <v>104674984</v>
      </c>
      <c r="I39" s="37">
        <f t="shared" si="4"/>
        <v>104674984</v>
      </c>
      <c r="J39" s="37">
        <f t="shared" si="4"/>
        <v>104674984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104674984</v>
      </c>
      <c r="X39" s="37">
        <f t="shared" si="4"/>
        <v>22185850</v>
      </c>
      <c r="Y39" s="37">
        <f t="shared" si="4"/>
        <v>82489134</v>
      </c>
      <c r="Z39" s="38">
        <f>+IF(X39&lt;&gt;0,+(Y39/X39)*100,0)</f>
        <v>371.80966246503965</v>
      </c>
      <c r="AA39" s="39">
        <f>SUM(AA37:AA38)</f>
        <v>88743400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273297400</v>
      </c>
      <c r="F40" s="31">
        <f t="shared" si="5"/>
        <v>273297400</v>
      </c>
      <c r="G40" s="31">
        <f t="shared" si="5"/>
        <v>0</v>
      </c>
      <c r="H40" s="31">
        <f t="shared" si="5"/>
        <v>400383351</v>
      </c>
      <c r="I40" s="31">
        <f t="shared" si="5"/>
        <v>391601170</v>
      </c>
      <c r="J40" s="31">
        <f t="shared" si="5"/>
        <v>391601170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391601170</v>
      </c>
      <c r="X40" s="31">
        <f t="shared" si="5"/>
        <v>68324350</v>
      </c>
      <c r="Y40" s="31">
        <f t="shared" si="5"/>
        <v>323276820</v>
      </c>
      <c r="Z40" s="32">
        <f>+IF(X40&lt;&gt;0,+(Y40/X40)*100,0)</f>
        <v>473.1502312133229</v>
      </c>
      <c r="AA40" s="33">
        <f>+AA34+AA39</f>
        <v>273297400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1048054271</v>
      </c>
      <c r="F42" s="45">
        <f t="shared" si="6"/>
        <v>1048054271</v>
      </c>
      <c r="G42" s="45">
        <f t="shared" si="6"/>
        <v>0</v>
      </c>
      <c r="H42" s="45">
        <f t="shared" si="6"/>
        <v>1166988934</v>
      </c>
      <c r="I42" s="45">
        <f t="shared" si="6"/>
        <v>1183325501</v>
      </c>
      <c r="J42" s="45">
        <f t="shared" si="6"/>
        <v>1183325501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1183325501</v>
      </c>
      <c r="X42" s="45">
        <f t="shared" si="6"/>
        <v>262013569</v>
      </c>
      <c r="Y42" s="45">
        <f t="shared" si="6"/>
        <v>921311932</v>
      </c>
      <c r="Z42" s="46">
        <f>+IF(X42&lt;&gt;0,+(Y42/X42)*100,0)</f>
        <v>351.62756475409867</v>
      </c>
      <c r="AA42" s="47">
        <f>+AA25-AA40</f>
        <v>1048054271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1047571271</v>
      </c>
      <c r="F45" s="20">
        <v>1047571271</v>
      </c>
      <c r="G45" s="20"/>
      <c r="H45" s="20">
        <v>1166505671</v>
      </c>
      <c r="I45" s="20">
        <v>1182842238</v>
      </c>
      <c r="J45" s="20">
        <v>1182842238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1182842238</v>
      </c>
      <c r="X45" s="20">
        <v>261892818</v>
      </c>
      <c r="Y45" s="20">
        <v>920949420</v>
      </c>
      <c r="Z45" s="48">
        <v>351.65</v>
      </c>
      <c r="AA45" s="22">
        <v>1047571271</v>
      </c>
    </row>
    <row r="46" spans="1:27" ht="13.5">
      <c r="A46" s="23" t="s">
        <v>67</v>
      </c>
      <c r="B46" s="17"/>
      <c r="C46" s="18"/>
      <c r="D46" s="18"/>
      <c r="E46" s="19">
        <v>483000</v>
      </c>
      <c r="F46" s="20">
        <v>483000</v>
      </c>
      <c r="G46" s="20"/>
      <c r="H46" s="20">
        <v>483263</v>
      </c>
      <c r="I46" s="20">
        <v>483263</v>
      </c>
      <c r="J46" s="20">
        <v>483263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483263</v>
      </c>
      <c r="X46" s="20">
        <v>120750</v>
      </c>
      <c r="Y46" s="20">
        <v>362513</v>
      </c>
      <c r="Z46" s="48">
        <v>300.22</v>
      </c>
      <c r="AA46" s="22">
        <v>483000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1048054271</v>
      </c>
      <c r="F48" s="53">
        <f t="shared" si="7"/>
        <v>1048054271</v>
      </c>
      <c r="G48" s="53">
        <f t="shared" si="7"/>
        <v>0</v>
      </c>
      <c r="H48" s="53">
        <f t="shared" si="7"/>
        <v>1166988934</v>
      </c>
      <c r="I48" s="53">
        <f t="shared" si="7"/>
        <v>1183325501</v>
      </c>
      <c r="J48" s="53">
        <f t="shared" si="7"/>
        <v>1183325501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1183325501</v>
      </c>
      <c r="X48" s="53">
        <f t="shared" si="7"/>
        <v>262013568</v>
      </c>
      <c r="Y48" s="53">
        <f t="shared" si="7"/>
        <v>921311933</v>
      </c>
      <c r="Z48" s="54">
        <f>+IF(X48&lt;&gt;0,+(Y48/X48)*100,0)</f>
        <v>351.6275664777787</v>
      </c>
      <c r="AA48" s="55">
        <f>SUM(AA45:AA47)</f>
        <v>1048054271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63900000</v>
      </c>
      <c r="F6" s="20">
        <v>63900000</v>
      </c>
      <c r="G6" s="20">
        <v>1668023</v>
      </c>
      <c r="H6" s="20">
        <v>10736038</v>
      </c>
      <c r="I6" s="20">
        <v>16317485</v>
      </c>
      <c r="J6" s="20">
        <v>16317485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16317485</v>
      </c>
      <c r="X6" s="20">
        <v>15975000</v>
      </c>
      <c r="Y6" s="20">
        <v>342485</v>
      </c>
      <c r="Z6" s="21">
        <v>2.14</v>
      </c>
      <c r="AA6" s="22">
        <v>63900000</v>
      </c>
    </row>
    <row r="7" spans="1:27" ht="13.5">
      <c r="A7" s="23" t="s">
        <v>34</v>
      </c>
      <c r="B7" s="17"/>
      <c r="C7" s="18"/>
      <c r="D7" s="18"/>
      <c r="E7" s="19">
        <v>35000000</v>
      </c>
      <c r="F7" s="20">
        <v>35000000</v>
      </c>
      <c r="G7" s="20">
        <v>200000000</v>
      </c>
      <c r="H7" s="20">
        <v>190499454</v>
      </c>
      <c r="I7" s="20">
        <v>174000000</v>
      </c>
      <c r="J7" s="20">
        <v>174000000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174000000</v>
      </c>
      <c r="X7" s="20">
        <v>8750000</v>
      </c>
      <c r="Y7" s="20">
        <v>165250000</v>
      </c>
      <c r="Z7" s="21">
        <v>1888.57</v>
      </c>
      <c r="AA7" s="22">
        <v>35000000</v>
      </c>
    </row>
    <row r="8" spans="1:27" ht="13.5">
      <c r="A8" s="23" t="s">
        <v>35</v>
      </c>
      <c r="B8" s="17"/>
      <c r="C8" s="18"/>
      <c r="D8" s="18"/>
      <c r="E8" s="19">
        <v>30000</v>
      </c>
      <c r="F8" s="20">
        <v>30000</v>
      </c>
      <c r="G8" s="20">
        <v>8387</v>
      </c>
      <c r="H8" s="20">
        <v>12358</v>
      </c>
      <c r="I8" s="20">
        <v>12289</v>
      </c>
      <c r="J8" s="20">
        <v>12289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12289</v>
      </c>
      <c r="X8" s="20">
        <v>7500</v>
      </c>
      <c r="Y8" s="20">
        <v>4789</v>
      </c>
      <c r="Z8" s="21">
        <v>63.85</v>
      </c>
      <c r="AA8" s="22">
        <v>30000</v>
      </c>
    </row>
    <row r="9" spans="1:27" ht="13.5">
      <c r="A9" s="23" t="s">
        <v>36</v>
      </c>
      <c r="B9" s="17"/>
      <c r="C9" s="18"/>
      <c r="D9" s="18"/>
      <c r="E9" s="19">
        <v>816400</v>
      </c>
      <c r="F9" s="20">
        <v>816400</v>
      </c>
      <c r="G9" s="20">
        <v>15788009</v>
      </c>
      <c r="H9" s="20">
        <v>17905278</v>
      </c>
      <c r="I9" s="20">
        <v>2126804</v>
      </c>
      <c r="J9" s="20">
        <v>2126804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2126804</v>
      </c>
      <c r="X9" s="20">
        <v>204100</v>
      </c>
      <c r="Y9" s="20">
        <v>1922704</v>
      </c>
      <c r="Z9" s="21">
        <v>942.04</v>
      </c>
      <c r="AA9" s="22">
        <v>816400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105900</v>
      </c>
      <c r="F11" s="20">
        <v>105900</v>
      </c>
      <c r="G11" s="20">
        <v>117835</v>
      </c>
      <c r="H11" s="20">
        <v>70509</v>
      </c>
      <c r="I11" s="20">
        <v>70509</v>
      </c>
      <c r="J11" s="20">
        <v>70509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70509</v>
      </c>
      <c r="X11" s="20">
        <v>26475</v>
      </c>
      <c r="Y11" s="20">
        <v>44034</v>
      </c>
      <c r="Z11" s="21">
        <v>166.32</v>
      </c>
      <c r="AA11" s="22">
        <v>105900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99852300</v>
      </c>
      <c r="F12" s="31">
        <f t="shared" si="0"/>
        <v>99852300</v>
      </c>
      <c r="G12" s="31">
        <f t="shared" si="0"/>
        <v>217582254</v>
      </c>
      <c r="H12" s="31">
        <f t="shared" si="0"/>
        <v>219223637</v>
      </c>
      <c r="I12" s="31">
        <f t="shared" si="0"/>
        <v>192527087</v>
      </c>
      <c r="J12" s="31">
        <f t="shared" si="0"/>
        <v>192527087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192527087</v>
      </c>
      <c r="X12" s="31">
        <f t="shared" si="0"/>
        <v>24963075</v>
      </c>
      <c r="Y12" s="31">
        <f t="shared" si="0"/>
        <v>167564012</v>
      </c>
      <c r="Z12" s="32">
        <f>+IF(X12&lt;&gt;0,+(Y12/X12)*100,0)</f>
        <v>671.247480528741</v>
      </c>
      <c r="AA12" s="33">
        <f>SUM(AA6:AA11)</f>
        <v>99852300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54800</v>
      </c>
      <c r="F15" s="20">
        <v>54800</v>
      </c>
      <c r="G15" s="20">
        <v>54775</v>
      </c>
      <c r="H15" s="20">
        <v>54775</v>
      </c>
      <c r="I15" s="20">
        <v>54775</v>
      </c>
      <c r="J15" s="20">
        <v>54775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54775</v>
      </c>
      <c r="X15" s="20">
        <v>13700</v>
      </c>
      <c r="Y15" s="20">
        <v>41075</v>
      </c>
      <c r="Z15" s="21">
        <v>299.82</v>
      </c>
      <c r="AA15" s="22">
        <v>54800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47592400</v>
      </c>
      <c r="F19" s="20">
        <v>47592400</v>
      </c>
      <c r="G19" s="20">
        <v>59303758</v>
      </c>
      <c r="H19" s="20">
        <v>59303758</v>
      </c>
      <c r="I19" s="20">
        <v>59303758</v>
      </c>
      <c r="J19" s="20">
        <v>59303758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59303758</v>
      </c>
      <c r="X19" s="20">
        <v>11898100</v>
      </c>
      <c r="Y19" s="20">
        <v>47405658</v>
      </c>
      <c r="Z19" s="21">
        <v>398.43</v>
      </c>
      <c r="AA19" s="22">
        <v>47592400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1517200</v>
      </c>
      <c r="F22" s="20">
        <v>1517200</v>
      </c>
      <c r="G22" s="20">
        <v>2122979</v>
      </c>
      <c r="H22" s="20">
        <v>2224484</v>
      </c>
      <c r="I22" s="20">
        <v>2224484</v>
      </c>
      <c r="J22" s="20">
        <v>2224484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2224484</v>
      </c>
      <c r="X22" s="20">
        <v>379300</v>
      </c>
      <c r="Y22" s="20">
        <v>1845184</v>
      </c>
      <c r="Z22" s="21">
        <v>486.47</v>
      </c>
      <c r="AA22" s="22">
        <v>1517200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49164400</v>
      </c>
      <c r="F24" s="37">
        <f t="shared" si="1"/>
        <v>49164400</v>
      </c>
      <c r="G24" s="37">
        <f t="shared" si="1"/>
        <v>61481512</v>
      </c>
      <c r="H24" s="37">
        <f t="shared" si="1"/>
        <v>61583017</v>
      </c>
      <c r="I24" s="37">
        <f t="shared" si="1"/>
        <v>61583017</v>
      </c>
      <c r="J24" s="37">
        <f t="shared" si="1"/>
        <v>61583017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61583017</v>
      </c>
      <c r="X24" s="37">
        <f t="shared" si="1"/>
        <v>12291100</v>
      </c>
      <c r="Y24" s="37">
        <f t="shared" si="1"/>
        <v>49291917</v>
      </c>
      <c r="Z24" s="38">
        <f>+IF(X24&lt;&gt;0,+(Y24/X24)*100,0)</f>
        <v>401.03747427000025</v>
      </c>
      <c r="AA24" s="39">
        <f>SUM(AA15:AA23)</f>
        <v>49164400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149016700</v>
      </c>
      <c r="F25" s="31">
        <f t="shared" si="2"/>
        <v>149016700</v>
      </c>
      <c r="G25" s="31">
        <f t="shared" si="2"/>
        <v>279063766</v>
      </c>
      <c r="H25" s="31">
        <f t="shared" si="2"/>
        <v>280806654</v>
      </c>
      <c r="I25" s="31">
        <f t="shared" si="2"/>
        <v>254110104</v>
      </c>
      <c r="J25" s="31">
        <f t="shared" si="2"/>
        <v>254110104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254110104</v>
      </c>
      <c r="X25" s="31">
        <f t="shared" si="2"/>
        <v>37254175</v>
      </c>
      <c r="Y25" s="31">
        <f t="shared" si="2"/>
        <v>216855929</v>
      </c>
      <c r="Z25" s="32">
        <f>+IF(X25&lt;&gt;0,+(Y25/X25)*100,0)</f>
        <v>582.0983258923329</v>
      </c>
      <c r="AA25" s="33">
        <f>+AA12+AA24</f>
        <v>149016700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1500</v>
      </c>
      <c r="F31" s="20">
        <v>1500</v>
      </c>
      <c r="G31" s="20">
        <v>2000</v>
      </c>
      <c r="H31" s="20">
        <v>2000</v>
      </c>
      <c r="I31" s="20">
        <v>2000</v>
      </c>
      <c r="J31" s="20">
        <v>2000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2000</v>
      </c>
      <c r="X31" s="20">
        <v>375</v>
      </c>
      <c r="Y31" s="20">
        <v>1625</v>
      </c>
      <c r="Z31" s="21">
        <v>433.33</v>
      </c>
      <c r="AA31" s="22">
        <v>1500</v>
      </c>
    </row>
    <row r="32" spans="1:27" ht="13.5">
      <c r="A32" s="23" t="s">
        <v>57</v>
      </c>
      <c r="B32" s="17"/>
      <c r="C32" s="18"/>
      <c r="D32" s="18"/>
      <c r="E32" s="19">
        <v>11667300</v>
      </c>
      <c r="F32" s="20">
        <v>11667300</v>
      </c>
      <c r="G32" s="20">
        <v>69135377</v>
      </c>
      <c r="H32" s="20">
        <v>70579660</v>
      </c>
      <c r="I32" s="20">
        <v>63139085</v>
      </c>
      <c r="J32" s="20">
        <v>63139085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63139085</v>
      </c>
      <c r="X32" s="20">
        <v>2916825</v>
      </c>
      <c r="Y32" s="20">
        <v>60222260</v>
      </c>
      <c r="Z32" s="21">
        <v>2064.65</v>
      </c>
      <c r="AA32" s="22">
        <v>11667300</v>
      </c>
    </row>
    <row r="33" spans="1:27" ht="13.5">
      <c r="A33" s="23" t="s">
        <v>58</v>
      </c>
      <c r="B33" s="17"/>
      <c r="C33" s="18"/>
      <c r="D33" s="18"/>
      <c r="E33" s="19">
        <v>1187800</v>
      </c>
      <c r="F33" s="20">
        <v>1187800</v>
      </c>
      <c r="G33" s="20">
        <v>406235</v>
      </c>
      <c r="H33" s="20">
        <v>809152</v>
      </c>
      <c r="I33" s="20">
        <v>809152</v>
      </c>
      <c r="J33" s="20">
        <v>809152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809152</v>
      </c>
      <c r="X33" s="20">
        <v>296950</v>
      </c>
      <c r="Y33" s="20">
        <v>512202</v>
      </c>
      <c r="Z33" s="21">
        <v>172.49</v>
      </c>
      <c r="AA33" s="22">
        <v>1187800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12856600</v>
      </c>
      <c r="F34" s="31">
        <f t="shared" si="3"/>
        <v>12856600</v>
      </c>
      <c r="G34" s="31">
        <f t="shared" si="3"/>
        <v>69543612</v>
      </c>
      <c r="H34" s="31">
        <f t="shared" si="3"/>
        <v>71390812</v>
      </c>
      <c r="I34" s="31">
        <f t="shared" si="3"/>
        <v>63950237</v>
      </c>
      <c r="J34" s="31">
        <f t="shared" si="3"/>
        <v>63950237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63950237</v>
      </c>
      <c r="X34" s="31">
        <f t="shared" si="3"/>
        <v>3214150</v>
      </c>
      <c r="Y34" s="31">
        <f t="shared" si="3"/>
        <v>60736087</v>
      </c>
      <c r="Z34" s="32">
        <f>+IF(X34&lt;&gt;0,+(Y34/X34)*100,0)</f>
        <v>1889.6469362039732</v>
      </c>
      <c r="AA34" s="33">
        <f>SUM(AA29:AA33)</f>
        <v>12856600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21245000</v>
      </c>
      <c r="F38" s="20">
        <v>21245000</v>
      </c>
      <c r="G38" s="20">
        <v>23821523</v>
      </c>
      <c r="H38" s="20">
        <v>25268852</v>
      </c>
      <c r="I38" s="20">
        <v>25268852</v>
      </c>
      <c r="J38" s="20">
        <v>25268852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25268852</v>
      </c>
      <c r="X38" s="20">
        <v>5311250</v>
      </c>
      <c r="Y38" s="20">
        <v>19957602</v>
      </c>
      <c r="Z38" s="21">
        <v>375.76</v>
      </c>
      <c r="AA38" s="22">
        <v>21245000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21245000</v>
      </c>
      <c r="F39" s="37">
        <f t="shared" si="4"/>
        <v>21245000</v>
      </c>
      <c r="G39" s="37">
        <f t="shared" si="4"/>
        <v>23821523</v>
      </c>
      <c r="H39" s="37">
        <f t="shared" si="4"/>
        <v>25268852</v>
      </c>
      <c r="I39" s="37">
        <f t="shared" si="4"/>
        <v>25268852</v>
      </c>
      <c r="J39" s="37">
        <f t="shared" si="4"/>
        <v>25268852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25268852</v>
      </c>
      <c r="X39" s="37">
        <f t="shared" si="4"/>
        <v>5311250</v>
      </c>
      <c r="Y39" s="37">
        <f t="shared" si="4"/>
        <v>19957602</v>
      </c>
      <c r="Z39" s="38">
        <f>+IF(X39&lt;&gt;0,+(Y39/X39)*100,0)</f>
        <v>375.7609225700165</v>
      </c>
      <c r="AA39" s="39">
        <f>SUM(AA37:AA38)</f>
        <v>21245000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34101600</v>
      </c>
      <c r="F40" s="31">
        <f t="shared" si="5"/>
        <v>34101600</v>
      </c>
      <c r="G40" s="31">
        <f t="shared" si="5"/>
        <v>93365135</v>
      </c>
      <c r="H40" s="31">
        <f t="shared" si="5"/>
        <v>96659664</v>
      </c>
      <c r="I40" s="31">
        <f t="shared" si="5"/>
        <v>89219089</v>
      </c>
      <c r="J40" s="31">
        <f t="shared" si="5"/>
        <v>89219089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89219089</v>
      </c>
      <c r="X40" s="31">
        <f t="shared" si="5"/>
        <v>8525400</v>
      </c>
      <c r="Y40" s="31">
        <f t="shared" si="5"/>
        <v>80693689</v>
      </c>
      <c r="Z40" s="32">
        <f>+IF(X40&lt;&gt;0,+(Y40/X40)*100,0)</f>
        <v>946.5091256715228</v>
      </c>
      <c r="AA40" s="33">
        <f>+AA34+AA39</f>
        <v>34101600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114915100</v>
      </c>
      <c r="F42" s="45">
        <f t="shared" si="6"/>
        <v>114915100</v>
      </c>
      <c r="G42" s="45">
        <f t="shared" si="6"/>
        <v>185698631</v>
      </c>
      <c r="H42" s="45">
        <f t="shared" si="6"/>
        <v>184146990</v>
      </c>
      <c r="I42" s="45">
        <f t="shared" si="6"/>
        <v>164891015</v>
      </c>
      <c r="J42" s="45">
        <f t="shared" si="6"/>
        <v>164891015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164891015</v>
      </c>
      <c r="X42" s="45">
        <f t="shared" si="6"/>
        <v>28728775</v>
      </c>
      <c r="Y42" s="45">
        <f t="shared" si="6"/>
        <v>136162240</v>
      </c>
      <c r="Z42" s="46">
        <f>+IF(X42&lt;&gt;0,+(Y42/X42)*100,0)</f>
        <v>473.9576957249309</v>
      </c>
      <c r="AA42" s="47">
        <f>+AA25-AA40</f>
        <v>114915100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113876100</v>
      </c>
      <c r="F45" s="20">
        <v>113876100</v>
      </c>
      <c r="G45" s="20">
        <v>185698631</v>
      </c>
      <c r="H45" s="20">
        <v>184146990</v>
      </c>
      <c r="I45" s="20">
        <v>164891015</v>
      </c>
      <c r="J45" s="20">
        <v>164891015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164891015</v>
      </c>
      <c r="X45" s="20">
        <v>28469025</v>
      </c>
      <c r="Y45" s="20">
        <v>136421990</v>
      </c>
      <c r="Z45" s="48">
        <v>479.19</v>
      </c>
      <c r="AA45" s="22">
        <v>113876100</v>
      </c>
    </row>
    <row r="46" spans="1:27" ht="13.5">
      <c r="A46" s="23" t="s">
        <v>67</v>
      </c>
      <c r="B46" s="17"/>
      <c r="C46" s="18"/>
      <c r="D46" s="18"/>
      <c r="E46" s="19">
        <v>1039000</v>
      </c>
      <c r="F46" s="20">
        <v>1039000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259750</v>
      </c>
      <c r="Y46" s="20">
        <v>-259750</v>
      </c>
      <c r="Z46" s="48">
        <v>-100</v>
      </c>
      <c r="AA46" s="22">
        <v>1039000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114915100</v>
      </c>
      <c r="F48" s="53">
        <f t="shared" si="7"/>
        <v>114915100</v>
      </c>
      <c r="G48" s="53">
        <f t="shared" si="7"/>
        <v>185698631</v>
      </c>
      <c r="H48" s="53">
        <f t="shared" si="7"/>
        <v>184146990</v>
      </c>
      <c r="I48" s="53">
        <f t="shared" si="7"/>
        <v>164891015</v>
      </c>
      <c r="J48" s="53">
        <f t="shared" si="7"/>
        <v>164891015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164891015</v>
      </c>
      <c r="X48" s="53">
        <f t="shared" si="7"/>
        <v>28728775</v>
      </c>
      <c r="Y48" s="53">
        <f t="shared" si="7"/>
        <v>136162240</v>
      </c>
      <c r="Z48" s="54">
        <f>+IF(X48&lt;&gt;0,+(Y48/X48)*100,0)</f>
        <v>473.9576957249309</v>
      </c>
      <c r="AA48" s="55">
        <f>SUM(AA45:AA47)</f>
        <v>114915100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113249023</v>
      </c>
      <c r="D6" s="18">
        <v>113249023</v>
      </c>
      <c r="E6" s="19">
        <v>62351819</v>
      </c>
      <c r="F6" s="20">
        <v>62351819</v>
      </c>
      <c r="G6" s="20">
        <v>129395418</v>
      </c>
      <c r="H6" s="20">
        <v>143430081</v>
      </c>
      <c r="I6" s="20">
        <v>128564127</v>
      </c>
      <c r="J6" s="20">
        <v>128564127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128564127</v>
      </c>
      <c r="X6" s="20">
        <v>15587955</v>
      </c>
      <c r="Y6" s="20">
        <v>112976172</v>
      </c>
      <c r="Z6" s="21">
        <v>724.77</v>
      </c>
      <c r="AA6" s="22">
        <v>62351819</v>
      </c>
    </row>
    <row r="7" spans="1:27" ht="13.5">
      <c r="A7" s="23" t="s">
        <v>34</v>
      </c>
      <c r="B7" s="17"/>
      <c r="C7" s="18">
        <v>339518</v>
      </c>
      <c r="D7" s="18">
        <v>339518</v>
      </c>
      <c r="E7" s="19">
        <v>15900000</v>
      </c>
      <c r="F7" s="20">
        <v>15900000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3975000</v>
      </c>
      <c r="Y7" s="20">
        <v>-3975000</v>
      </c>
      <c r="Z7" s="21">
        <v>-100</v>
      </c>
      <c r="AA7" s="22">
        <v>15900000</v>
      </c>
    </row>
    <row r="8" spans="1:27" ht="13.5">
      <c r="A8" s="23" t="s">
        <v>35</v>
      </c>
      <c r="B8" s="17"/>
      <c r="C8" s="18">
        <v>9399366</v>
      </c>
      <c r="D8" s="18">
        <v>9399366</v>
      </c>
      <c r="E8" s="19">
        <v>7437000</v>
      </c>
      <c r="F8" s="20">
        <v>7437000</v>
      </c>
      <c r="G8" s="20">
        <v>832011</v>
      </c>
      <c r="H8" s="20">
        <v>6589947</v>
      </c>
      <c r="I8" s="20">
        <v>6589947</v>
      </c>
      <c r="J8" s="20">
        <v>6589947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6589947</v>
      </c>
      <c r="X8" s="20">
        <v>1859250</v>
      </c>
      <c r="Y8" s="20">
        <v>4730697</v>
      </c>
      <c r="Z8" s="21">
        <v>254.44</v>
      </c>
      <c r="AA8" s="22">
        <v>7437000</v>
      </c>
    </row>
    <row r="9" spans="1:27" ht="13.5">
      <c r="A9" s="23" t="s">
        <v>36</v>
      </c>
      <c r="B9" s="17"/>
      <c r="C9" s="18">
        <v>40202700</v>
      </c>
      <c r="D9" s="18">
        <v>40202700</v>
      </c>
      <c r="E9" s="19">
        <v>19970000</v>
      </c>
      <c r="F9" s="20">
        <v>19970000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4992500</v>
      </c>
      <c r="Y9" s="20">
        <v>-4992500</v>
      </c>
      <c r="Z9" s="21">
        <v>-100</v>
      </c>
      <c r="AA9" s="22">
        <v>19970000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791885</v>
      </c>
      <c r="D11" s="18">
        <v>791885</v>
      </c>
      <c r="E11" s="19">
        <v>848000</v>
      </c>
      <c r="F11" s="20">
        <v>848000</v>
      </c>
      <c r="G11" s="20">
        <v>35126934</v>
      </c>
      <c r="H11" s="20">
        <v>708502</v>
      </c>
      <c r="I11" s="20">
        <v>785153</v>
      </c>
      <c r="J11" s="20">
        <v>785153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785153</v>
      </c>
      <c r="X11" s="20">
        <v>212000</v>
      </c>
      <c r="Y11" s="20">
        <v>573153</v>
      </c>
      <c r="Z11" s="21">
        <v>270.36</v>
      </c>
      <c r="AA11" s="22">
        <v>848000</v>
      </c>
    </row>
    <row r="12" spans="1:27" ht="13.5">
      <c r="A12" s="27" t="s">
        <v>39</v>
      </c>
      <c r="B12" s="28"/>
      <c r="C12" s="29">
        <f aca="true" t="shared" si="0" ref="C12:Y12">SUM(C6:C11)</f>
        <v>163982492</v>
      </c>
      <c r="D12" s="29">
        <f>SUM(D6:D11)</f>
        <v>163982492</v>
      </c>
      <c r="E12" s="30">
        <f t="shared" si="0"/>
        <v>106506819</v>
      </c>
      <c r="F12" s="31">
        <f t="shared" si="0"/>
        <v>106506819</v>
      </c>
      <c r="G12" s="31">
        <f t="shared" si="0"/>
        <v>165354363</v>
      </c>
      <c r="H12" s="31">
        <f t="shared" si="0"/>
        <v>150728530</v>
      </c>
      <c r="I12" s="31">
        <f t="shared" si="0"/>
        <v>135939227</v>
      </c>
      <c r="J12" s="31">
        <f t="shared" si="0"/>
        <v>135939227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135939227</v>
      </c>
      <c r="X12" s="31">
        <f t="shared" si="0"/>
        <v>26626705</v>
      </c>
      <c r="Y12" s="31">
        <f t="shared" si="0"/>
        <v>109312522</v>
      </c>
      <c r="Z12" s="32">
        <f>+IF(X12&lt;&gt;0,+(Y12/X12)*100,0)</f>
        <v>410.5371731124824</v>
      </c>
      <c r="AA12" s="33">
        <f>SUM(AA6:AA11)</f>
        <v>106506819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23850000</v>
      </c>
      <c r="F16" s="20">
        <v>23850000</v>
      </c>
      <c r="G16" s="24">
        <v>23975081</v>
      </c>
      <c r="H16" s="24">
        <v>23975081</v>
      </c>
      <c r="I16" s="24">
        <v>24248317</v>
      </c>
      <c r="J16" s="20">
        <v>24248317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24248317</v>
      </c>
      <c r="X16" s="20">
        <v>5962500</v>
      </c>
      <c r="Y16" s="24">
        <v>18285817</v>
      </c>
      <c r="Z16" s="25">
        <v>306.68</v>
      </c>
      <c r="AA16" s="26">
        <v>23850000</v>
      </c>
    </row>
    <row r="17" spans="1:27" ht="13.5">
      <c r="A17" s="23" t="s">
        <v>43</v>
      </c>
      <c r="B17" s="17"/>
      <c r="C17" s="18">
        <v>57562700</v>
      </c>
      <c r="D17" s="18">
        <v>57562700</v>
      </c>
      <c r="E17" s="19">
        <v>120000000</v>
      </c>
      <c r="F17" s="20">
        <v>120000000</v>
      </c>
      <c r="G17" s="20">
        <v>83735200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30000000</v>
      </c>
      <c r="Y17" s="20">
        <v>-30000000</v>
      </c>
      <c r="Z17" s="21">
        <v>-100</v>
      </c>
      <c r="AA17" s="22">
        <v>120000000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804320463</v>
      </c>
      <c r="D19" s="18">
        <v>804320463</v>
      </c>
      <c r="E19" s="19">
        <v>829057800</v>
      </c>
      <c r="F19" s="20">
        <v>829057800</v>
      </c>
      <c r="G19" s="20">
        <v>845098018</v>
      </c>
      <c r="H19" s="20">
        <v>857120673</v>
      </c>
      <c r="I19" s="20">
        <v>857120673</v>
      </c>
      <c r="J19" s="20">
        <v>857120673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857120673</v>
      </c>
      <c r="X19" s="20">
        <v>207264450</v>
      </c>
      <c r="Y19" s="20">
        <v>649856223</v>
      </c>
      <c r="Z19" s="21">
        <v>313.54</v>
      </c>
      <c r="AA19" s="22">
        <v>829057800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81647</v>
      </c>
      <c r="D23" s="18">
        <v>81647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861964810</v>
      </c>
      <c r="D24" s="29">
        <f>SUM(D15:D23)</f>
        <v>861964810</v>
      </c>
      <c r="E24" s="36">
        <f t="shared" si="1"/>
        <v>972907800</v>
      </c>
      <c r="F24" s="37">
        <f t="shared" si="1"/>
        <v>972907800</v>
      </c>
      <c r="G24" s="37">
        <f t="shared" si="1"/>
        <v>952808299</v>
      </c>
      <c r="H24" s="37">
        <f t="shared" si="1"/>
        <v>881095754</v>
      </c>
      <c r="I24" s="37">
        <f t="shared" si="1"/>
        <v>881368990</v>
      </c>
      <c r="J24" s="37">
        <f t="shared" si="1"/>
        <v>881368990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881368990</v>
      </c>
      <c r="X24" s="37">
        <f t="shared" si="1"/>
        <v>243226950</v>
      </c>
      <c r="Y24" s="37">
        <f t="shared" si="1"/>
        <v>638142040</v>
      </c>
      <c r="Z24" s="38">
        <f>+IF(X24&lt;&gt;0,+(Y24/X24)*100,0)</f>
        <v>262.3648571837948</v>
      </c>
      <c r="AA24" s="39">
        <f>SUM(AA15:AA23)</f>
        <v>972907800</v>
      </c>
    </row>
    <row r="25" spans="1:27" ht="13.5">
      <c r="A25" s="27" t="s">
        <v>51</v>
      </c>
      <c r="B25" s="28"/>
      <c r="C25" s="29">
        <f aca="true" t="shared" si="2" ref="C25:Y25">+C12+C24</f>
        <v>1025947302</v>
      </c>
      <c r="D25" s="29">
        <f>+D12+D24</f>
        <v>1025947302</v>
      </c>
      <c r="E25" s="30">
        <f t="shared" si="2"/>
        <v>1079414619</v>
      </c>
      <c r="F25" s="31">
        <f t="shared" si="2"/>
        <v>1079414619</v>
      </c>
      <c r="G25" s="31">
        <f t="shared" si="2"/>
        <v>1118162662</v>
      </c>
      <c r="H25" s="31">
        <f t="shared" si="2"/>
        <v>1031824284</v>
      </c>
      <c r="I25" s="31">
        <f t="shared" si="2"/>
        <v>1017308217</v>
      </c>
      <c r="J25" s="31">
        <f t="shared" si="2"/>
        <v>1017308217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1017308217</v>
      </c>
      <c r="X25" s="31">
        <f t="shared" si="2"/>
        <v>269853655</v>
      </c>
      <c r="Y25" s="31">
        <f t="shared" si="2"/>
        <v>747454562</v>
      </c>
      <c r="Z25" s="32">
        <f>+IF(X25&lt;&gt;0,+(Y25/X25)*100,0)</f>
        <v>276.9851540458105</v>
      </c>
      <c r="AA25" s="33">
        <f>+AA12+AA24</f>
        <v>1079414619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1537792</v>
      </c>
      <c r="D30" s="18">
        <v>1537792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1529723</v>
      </c>
      <c r="D31" s="18">
        <v>1529723</v>
      </c>
      <c r="E31" s="19">
        <v>1346000</v>
      </c>
      <c r="F31" s="20">
        <v>1346000</v>
      </c>
      <c r="G31" s="20">
        <v>1590955</v>
      </c>
      <c r="H31" s="20">
        <v>1589020</v>
      </c>
      <c r="I31" s="20">
        <v>1585488</v>
      </c>
      <c r="J31" s="20">
        <v>1585488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1585488</v>
      </c>
      <c r="X31" s="20">
        <v>336500</v>
      </c>
      <c r="Y31" s="20">
        <v>1248988</v>
      </c>
      <c r="Z31" s="21">
        <v>371.17</v>
      </c>
      <c r="AA31" s="22">
        <v>1346000</v>
      </c>
    </row>
    <row r="32" spans="1:27" ht="13.5">
      <c r="A32" s="23" t="s">
        <v>57</v>
      </c>
      <c r="B32" s="17"/>
      <c r="C32" s="18">
        <v>50896031</v>
      </c>
      <c r="D32" s="18">
        <v>50896031</v>
      </c>
      <c r="E32" s="19">
        <v>45240000</v>
      </c>
      <c r="F32" s="20">
        <v>45240000</v>
      </c>
      <c r="G32" s="20">
        <v>77674892</v>
      </c>
      <c r="H32" s="20">
        <v>59450052</v>
      </c>
      <c r="I32" s="20">
        <v>62915350</v>
      </c>
      <c r="J32" s="20">
        <v>62915350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62915350</v>
      </c>
      <c r="X32" s="20">
        <v>11310000</v>
      </c>
      <c r="Y32" s="20">
        <v>51605350</v>
      </c>
      <c r="Z32" s="21">
        <v>456.28</v>
      </c>
      <c r="AA32" s="22">
        <v>45240000</v>
      </c>
    </row>
    <row r="33" spans="1:27" ht="13.5">
      <c r="A33" s="23" t="s">
        <v>58</v>
      </c>
      <c r="B33" s="17"/>
      <c r="C33" s="18">
        <v>621323</v>
      </c>
      <c r="D33" s="18">
        <v>621323</v>
      </c>
      <c r="E33" s="19">
        <v>207000</v>
      </c>
      <c r="F33" s="20">
        <v>207000</v>
      </c>
      <c r="G33" s="20">
        <v>32299045</v>
      </c>
      <c r="H33" s="20">
        <v>33491347</v>
      </c>
      <c r="I33" s="20">
        <v>33491347</v>
      </c>
      <c r="J33" s="20">
        <v>33491347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33491347</v>
      </c>
      <c r="X33" s="20">
        <v>51750</v>
      </c>
      <c r="Y33" s="20">
        <v>33439597</v>
      </c>
      <c r="Z33" s="21">
        <v>64617.58</v>
      </c>
      <c r="AA33" s="22">
        <v>207000</v>
      </c>
    </row>
    <row r="34" spans="1:27" ht="13.5">
      <c r="A34" s="27" t="s">
        <v>59</v>
      </c>
      <c r="B34" s="28"/>
      <c r="C34" s="29">
        <f aca="true" t="shared" si="3" ref="C34:Y34">SUM(C29:C33)</f>
        <v>54584869</v>
      </c>
      <c r="D34" s="29">
        <f>SUM(D29:D33)</f>
        <v>54584869</v>
      </c>
      <c r="E34" s="30">
        <f t="shared" si="3"/>
        <v>46793000</v>
      </c>
      <c r="F34" s="31">
        <f t="shared" si="3"/>
        <v>46793000</v>
      </c>
      <c r="G34" s="31">
        <f t="shared" si="3"/>
        <v>111564892</v>
      </c>
      <c r="H34" s="31">
        <f t="shared" si="3"/>
        <v>94530419</v>
      </c>
      <c r="I34" s="31">
        <f t="shared" si="3"/>
        <v>97992185</v>
      </c>
      <c r="J34" s="31">
        <f t="shared" si="3"/>
        <v>97992185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97992185</v>
      </c>
      <c r="X34" s="31">
        <f t="shared" si="3"/>
        <v>11698250</v>
      </c>
      <c r="Y34" s="31">
        <f t="shared" si="3"/>
        <v>86293935</v>
      </c>
      <c r="Z34" s="32">
        <f>+IF(X34&lt;&gt;0,+(Y34/X34)*100,0)</f>
        <v>737.6653345585878</v>
      </c>
      <c r="AA34" s="33">
        <f>SUM(AA29:AA33)</f>
        <v>46793000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2070549</v>
      </c>
      <c r="D37" s="18">
        <v>2070549</v>
      </c>
      <c r="E37" s="19"/>
      <c r="F37" s="20"/>
      <c r="G37" s="20"/>
      <c r="H37" s="20">
        <v>2070549</v>
      </c>
      <c r="I37" s="20">
        <v>2070549</v>
      </c>
      <c r="J37" s="20">
        <v>2070549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2070549</v>
      </c>
      <c r="X37" s="20"/>
      <c r="Y37" s="20">
        <v>2070549</v>
      </c>
      <c r="Z37" s="21"/>
      <c r="AA37" s="22"/>
    </row>
    <row r="38" spans="1:27" ht="13.5">
      <c r="A38" s="23" t="s">
        <v>58</v>
      </c>
      <c r="B38" s="17"/>
      <c r="C38" s="18">
        <v>25797423</v>
      </c>
      <c r="D38" s="18">
        <v>25797423</v>
      </c>
      <c r="E38" s="19">
        <v>28830000</v>
      </c>
      <c r="F38" s="20">
        <v>28830000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7207500</v>
      </c>
      <c r="Y38" s="20">
        <v>-7207500</v>
      </c>
      <c r="Z38" s="21">
        <v>-100</v>
      </c>
      <c r="AA38" s="22">
        <v>28830000</v>
      </c>
    </row>
    <row r="39" spans="1:27" ht="13.5">
      <c r="A39" s="27" t="s">
        <v>61</v>
      </c>
      <c r="B39" s="35"/>
      <c r="C39" s="29">
        <f aca="true" t="shared" si="4" ref="C39:Y39">SUM(C37:C38)</f>
        <v>27867972</v>
      </c>
      <c r="D39" s="29">
        <f>SUM(D37:D38)</f>
        <v>27867972</v>
      </c>
      <c r="E39" s="36">
        <f t="shared" si="4"/>
        <v>28830000</v>
      </c>
      <c r="F39" s="37">
        <f t="shared" si="4"/>
        <v>28830000</v>
      </c>
      <c r="G39" s="37">
        <f t="shared" si="4"/>
        <v>0</v>
      </c>
      <c r="H39" s="37">
        <f t="shared" si="4"/>
        <v>2070549</v>
      </c>
      <c r="I39" s="37">
        <f t="shared" si="4"/>
        <v>2070549</v>
      </c>
      <c r="J39" s="37">
        <f t="shared" si="4"/>
        <v>2070549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2070549</v>
      </c>
      <c r="X39" s="37">
        <f t="shared" si="4"/>
        <v>7207500</v>
      </c>
      <c r="Y39" s="37">
        <f t="shared" si="4"/>
        <v>-5136951</v>
      </c>
      <c r="Z39" s="38">
        <f>+IF(X39&lt;&gt;0,+(Y39/X39)*100,0)</f>
        <v>-71.27229968782518</v>
      </c>
      <c r="AA39" s="39">
        <f>SUM(AA37:AA38)</f>
        <v>28830000</v>
      </c>
    </row>
    <row r="40" spans="1:27" ht="13.5">
      <c r="A40" s="27" t="s">
        <v>62</v>
      </c>
      <c r="B40" s="28"/>
      <c r="C40" s="29">
        <f aca="true" t="shared" si="5" ref="C40:Y40">+C34+C39</f>
        <v>82452841</v>
      </c>
      <c r="D40" s="29">
        <f>+D34+D39</f>
        <v>82452841</v>
      </c>
      <c r="E40" s="30">
        <f t="shared" si="5"/>
        <v>75623000</v>
      </c>
      <c r="F40" s="31">
        <f t="shared" si="5"/>
        <v>75623000</v>
      </c>
      <c r="G40" s="31">
        <f t="shared" si="5"/>
        <v>111564892</v>
      </c>
      <c r="H40" s="31">
        <f t="shared" si="5"/>
        <v>96600968</v>
      </c>
      <c r="I40" s="31">
        <f t="shared" si="5"/>
        <v>100062734</v>
      </c>
      <c r="J40" s="31">
        <f t="shared" si="5"/>
        <v>100062734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100062734</v>
      </c>
      <c r="X40" s="31">
        <f t="shared" si="5"/>
        <v>18905750</v>
      </c>
      <c r="Y40" s="31">
        <f t="shared" si="5"/>
        <v>81156984</v>
      </c>
      <c r="Z40" s="32">
        <f>+IF(X40&lt;&gt;0,+(Y40/X40)*100,0)</f>
        <v>429.27143329410364</v>
      </c>
      <c r="AA40" s="33">
        <f>+AA34+AA39</f>
        <v>75623000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943494461</v>
      </c>
      <c r="D42" s="43">
        <f>+D25-D40</f>
        <v>943494461</v>
      </c>
      <c r="E42" s="44">
        <f t="shared" si="6"/>
        <v>1003791619</v>
      </c>
      <c r="F42" s="45">
        <f t="shared" si="6"/>
        <v>1003791619</v>
      </c>
      <c r="G42" s="45">
        <f t="shared" si="6"/>
        <v>1006597770</v>
      </c>
      <c r="H42" s="45">
        <f t="shared" si="6"/>
        <v>935223316</v>
      </c>
      <c r="I42" s="45">
        <f t="shared" si="6"/>
        <v>917245483</v>
      </c>
      <c r="J42" s="45">
        <f t="shared" si="6"/>
        <v>917245483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917245483</v>
      </c>
      <c r="X42" s="45">
        <f t="shared" si="6"/>
        <v>250947905</v>
      </c>
      <c r="Y42" s="45">
        <f t="shared" si="6"/>
        <v>666297578</v>
      </c>
      <c r="Z42" s="46">
        <f>+IF(X42&lt;&gt;0,+(Y42/X42)*100,0)</f>
        <v>265.51230941736696</v>
      </c>
      <c r="AA42" s="47">
        <f>+AA25-AA40</f>
        <v>1003791619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943412814</v>
      </c>
      <c r="D45" s="18">
        <v>943412814</v>
      </c>
      <c r="E45" s="19">
        <v>1003791619</v>
      </c>
      <c r="F45" s="20">
        <v>1003791619</v>
      </c>
      <c r="G45" s="20">
        <v>972431886</v>
      </c>
      <c r="H45" s="20">
        <v>910982365</v>
      </c>
      <c r="I45" s="20">
        <v>893004532</v>
      </c>
      <c r="J45" s="20">
        <v>893004532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893004532</v>
      </c>
      <c r="X45" s="20">
        <v>250947905</v>
      </c>
      <c r="Y45" s="20">
        <v>642056627</v>
      </c>
      <c r="Z45" s="48">
        <v>255.85</v>
      </c>
      <c r="AA45" s="22">
        <v>1003791619</v>
      </c>
    </row>
    <row r="46" spans="1:27" ht="13.5">
      <c r="A46" s="23" t="s">
        <v>67</v>
      </c>
      <c r="B46" s="17"/>
      <c r="C46" s="18">
        <v>81647</v>
      </c>
      <c r="D46" s="18">
        <v>81647</v>
      </c>
      <c r="E46" s="19"/>
      <c r="F46" s="20"/>
      <c r="G46" s="20">
        <v>34165884</v>
      </c>
      <c r="H46" s="20">
        <v>24240951</v>
      </c>
      <c r="I46" s="20">
        <v>24240951</v>
      </c>
      <c r="J46" s="20">
        <v>24240951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24240951</v>
      </c>
      <c r="X46" s="20"/>
      <c r="Y46" s="20">
        <v>24240951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943494461</v>
      </c>
      <c r="D48" s="51">
        <f>SUM(D45:D47)</f>
        <v>943494461</v>
      </c>
      <c r="E48" s="52">
        <f t="shared" si="7"/>
        <v>1003791619</v>
      </c>
      <c r="F48" s="53">
        <f t="shared" si="7"/>
        <v>1003791619</v>
      </c>
      <c r="G48" s="53">
        <f t="shared" si="7"/>
        <v>1006597770</v>
      </c>
      <c r="H48" s="53">
        <f t="shared" si="7"/>
        <v>935223316</v>
      </c>
      <c r="I48" s="53">
        <f t="shared" si="7"/>
        <v>917245483</v>
      </c>
      <c r="J48" s="53">
        <f t="shared" si="7"/>
        <v>917245483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917245483</v>
      </c>
      <c r="X48" s="53">
        <f t="shared" si="7"/>
        <v>250947905</v>
      </c>
      <c r="Y48" s="53">
        <f t="shared" si="7"/>
        <v>666297578</v>
      </c>
      <c r="Z48" s="54">
        <f>+IF(X48&lt;&gt;0,+(Y48/X48)*100,0)</f>
        <v>265.51230941736696</v>
      </c>
      <c r="AA48" s="55">
        <f>SUM(AA45:AA47)</f>
        <v>1003791619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4917116</v>
      </c>
      <c r="D6" s="18">
        <v>4917116</v>
      </c>
      <c r="E6" s="19">
        <v>3246687</v>
      </c>
      <c r="F6" s="20">
        <v>3246687</v>
      </c>
      <c r="G6" s="20">
        <v>16116928</v>
      </c>
      <c r="H6" s="20">
        <v>3220972</v>
      </c>
      <c r="I6" s="20">
        <v>6990379</v>
      </c>
      <c r="J6" s="20">
        <v>6990379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6990379</v>
      </c>
      <c r="X6" s="20">
        <v>811672</v>
      </c>
      <c r="Y6" s="20">
        <v>6178707</v>
      </c>
      <c r="Z6" s="21">
        <v>761.23</v>
      </c>
      <c r="AA6" s="22">
        <v>3246687</v>
      </c>
    </row>
    <row r="7" spans="1:27" ht="13.5">
      <c r="A7" s="23" t="s">
        <v>34</v>
      </c>
      <c r="B7" s="17"/>
      <c r="C7" s="18">
        <v>6892177</v>
      </c>
      <c r="D7" s="18">
        <v>6892177</v>
      </c>
      <c r="E7" s="19">
        <v>33369181</v>
      </c>
      <c r="F7" s="20">
        <v>33369181</v>
      </c>
      <c r="G7" s="20">
        <v>66622100</v>
      </c>
      <c r="H7" s="20">
        <v>56856638</v>
      </c>
      <c r="I7" s="20">
        <v>27040434</v>
      </c>
      <c r="J7" s="20">
        <v>27040434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27040434</v>
      </c>
      <c r="X7" s="20">
        <v>8342295</v>
      </c>
      <c r="Y7" s="20">
        <v>18698139</v>
      </c>
      <c r="Z7" s="21">
        <v>224.14</v>
      </c>
      <c r="AA7" s="22">
        <v>33369181</v>
      </c>
    </row>
    <row r="8" spans="1:27" ht="13.5">
      <c r="A8" s="23" t="s">
        <v>35</v>
      </c>
      <c r="B8" s="17"/>
      <c r="C8" s="18">
        <v>24545019</v>
      </c>
      <c r="D8" s="18">
        <v>24545019</v>
      </c>
      <c r="E8" s="19">
        <v>18947246</v>
      </c>
      <c r="F8" s="20">
        <v>18947246</v>
      </c>
      <c r="G8" s="20">
        <v>23133623</v>
      </c>
      <c r="H8" s="20">
        <v>24906685</v>
      </c>
      <c r="I8" s="20">
        <v>28217630</v>
      </c>
      <c r="J8" s="20">
        <v>28217630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28217630</v>
      </c>
      <c r="X8" s="20">
        <v>4736812</v>
      </c>
      <c r="Y8" s="20">
        <v>23480818</v>
      </c>
      <c r="Z8" s="21">
        <v>495.71</v>
      </c>
      <c r="AA8" s="22">
        <v>18947246</v>
      </c>
    </row>
    <row r="9" spans="1:27" ht="13.5">
      <c r="A9" s="23" t="s">
        <v>36</v>
      </c>
      <c r="B9" s="17"/>
      <c r="C9" s="18">
        <v>16862595</v>
      </c>
      <c r="D9" s="18">
        <v>16862595</v>
      </c>
      <c r="E9" s="19">
        <v>13854663</v>
      </c>
      <c r="F9" s="20">
        <v>13854663</v>
      </c>
      <c r="G9" s="20">
        <v>26032508</v>
      </c>
      <c r="H9" s="20">
        <v>5939706</v>
      </c>
      <c r="I9" s="20">
        <v>31091421</v>
      </c>
      <c r="J9" s="20">
        <v>31091421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31091421</v>
      </c>
      <c r="X9" s="20">
        <v>3463666</v>
      </c>
      <c r="Y9" s="20">
        <v>27627755</v>
      </c>
      <c r="Z9" s="21">
        <v>797.64</v>
      </c>
      <c r="AA9" s="22">
        <v>13854663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3376650</v>
      </c>
      <c r="D11" s="18">
        <v>3376650</v>
      </c>
      <c r="E11" s="19">
        <v>3000000</v>
      </c>
      <c r="F11" s="20">
        <v>3000000</v>
      </c>
      <c r="G11" s="20">
        <v>3249652</v>
      </c>
      <c r="H11" s="20">
        <v>3183610</v>
      </c>
      <c r="I11" s="20">
        <v>3307523</v>
      </c>
      <c r="J11" s="20">
        <v>3307523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3307523</v>
      </c>
      <c r="X11" s="20">
        <v>750000</v>
      </c>
      <c r="Y11" s="20">
        <v>2557523</v>
      </c>
      <c r="Z11" s="21">
        <v>341</v>
      </c>
      <c r="AA11" s="22">
        <v>3000000</v>
      </c>
    </row>
    <row r="12" spans="1:27" ht="13.5">
      <c r="A12" s="27" t="s">
        <v>39</v>
      </c>
      <c r="B12" s="28"/>
      <c r="C12" s="29">
        <f aca="true" t="shared" si="0" ref="C12:Y12">SUM(C6:C11)</f>
        <v>56593557</v>
      </c>
      <c r="D12" s="29">
        <f>SUM(D6:D11)</f>
        <v>56593557</v>
      </c>
      <c r="E12" s="30">
        <f t="shared" si="0"/>
        <v>72417777</v>
      </c>
      <c r="F12" s="31">
        <f t="shared" si="0"/>
        <v>72417777</v>
      </c>
      <c r="G12" s="31">
        <f t="shared" si="0"/>
        <v>135154811</v>
      </c>
      <c r="H12" s="31">
        <f t="shared" si="0"/>
        <v>94107611</v>
      </c>
      <c r="I12" s="31">
        <f t="shared" si="0"/>
        <v>96647387</v>
      </c>
      <c r="J12" s="31">
        <f t="shared" si="0"/>
        <v>96647387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96647387</v>
      </c>
      <c r="X12" s="31">
        <f t="shared" si="0"/>
        <v>18104445</v>
      </c>
      <c r="Y12" s="31">
        <f t="shared" si="0"/>
        <v>78542942</v>
      </c>
      <c r="Z12" s="32">
        <f>+IF(X12&lt;&gt;0,+(Y12/X12)*100,0)</f>
        <v>433.8323654770969</v>
      </c>
      <c r="AA12" s="33">
        <f>SUM(AA6:AA11)</f>
        <v>72417777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96145592</v>
      </c>
      <c r="D17" s="18">
        <v>96145592</v>
      </c>
      <c r="E17" s="19">
        <v>89472000</v>
      </c>
      <c r="F17" s="20">
        <v>89472000</v>
      </c>
      <c r="G17" s="20">
        <v>89472000</v>
      </c>
      <c r="H17" s="20">
        <v>96145592</v>
      </c>
      <c r="I17" s="20">
        <v>93468002</v>
      </c>
      <c r="J17" s="20">
        <v>93468002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93468002</v>
      </c>
      <c r="X17" s="20">
        <v>22368000</v>
      </c>
      <c r="Y17" s="20">
        <v>71100002</v>
      </c>
      <c r="Z17" s="21">
        <v>317.86</v>
      </c>
      <c r="AA17" s="22">
        <v>89472000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877908341</v>
      </c>
      <c r="D19" s="18">
        <v>877908341</v>
      </c>
      <c r="E19" s="19">
        <v>891662963</v>
      </c>
      <c r="F19" s="20">
        <v>891662963</v>
      </c>
      <c r="G19" s="20">
        <v>864505992</v>
      </c>
      <c r="H19" s="20">
        <v>847141567</v>
      </c>
      <c r="I19" s="20">
        <v>855547189</v>
      </c>
      <c r="J19" s="20">
        <v>855547189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855547189</v>
      </c>
      <c r="X19" s="20">
        <v>222915741</v>
      </c>
      <c r="Y19" s="20">
        <v>632631448</v>
      </c>
      <c r="Z19" s="21">
        <v>283.8</v>
      </c>
      <c r="AA19" s="22">
        <v>891662963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323173</v>
      </c>
      <c r="D22" s="18">
        <v>323173</v>
      </c>
      <c r="E22" s="19">
        <v>640009</v>
      </c>
      <c r="F22" s="20">
        <v>640009</v>
      </c>
      <c r="G22" s="20">
        <v>640009</v>
      </c>
      <c r="H22" s="20">
        <v>323173</v>
      </c>
      <c r="I22" s="20">
        <v>323173</v>
      </c>
      <c r="J22" s="20">
        <v>323173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323173</v>
      </c>
      <c r="X22" s="20">
        <v>160002</v>
      </c>
      <c r="Y22" s="20">
        <v>163171</v>
      </c>
      <c r="Z22" s="21">
        <v>101.98</v>
      </c>
      <c r="AA22" s="22">
        <v>640009</v>
      </c>
    </row>
    <row r="23" spans="1:27" ht="13.5">
      <c r="A23" s="23" t="s">
        <v>49</v>
      </c>
      <c r="B23" s="17"/>
      <c r="C23" s="18">
        <v>11867122</v>
      </c>
      <c r="D23" s="18">
        <v>11867122</v>
      </c>
      <c r="E23" s="19">
        <v>11697891</v>
      </c>
      <c r="F23" s="20">
        <v>11697891</v>
      </c>
      <c r="G23" s="24">
        <v>10973631</v>
      </c>
      <c r="H23" s="24">
        <v>11867121</v>
      </c>
      <c r="I23" s="24">
        <v>11543752</v>
      </c>
      <c r="J23" s="20">
        <v>11543752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11543752</v>
      </c>
      <c r="X23" s="20">
        <v>2924473</v>
      </c>
      <c r="Y23" s="24">
        <v>8619279</v>
      </c>
      <c r="Z23" s="25">
        <v>294.73</v>
      </c>
      <c r="AA23" s="26">
        <v>11697891</v>
      </c>
    </row>
    <row r="24" spans="1:27" ht="13.5">
      <c r="A24" s="27" t="s">
        <v>50</v>
      </c>
      <c r="B24" s="35"/>
      <c r="C24" s="29">
        <f aca="true" t="shared" si="1" ref="C24:Y24">SUM(C15:C23)</f>
        <v>986244228</v>
      </c>
      <c r="D24" s="29">
        <f>SUM(D15:D23)</f>
        <v>986244228</v>
      </c>
      <c r="E24" s="36">
        <f t="shared" si="1"/>
        <v>993472863</v>
      </c>
      <c r="F24" s="37">
        <f t="shared" si="1"/>
        <v>993472863</v>
      </c>
      <c r="G24" s="37">
        <f t="shared" si="1"/>
        <v>965591632</v>
      </c>
      <c r="H24" s="37">
        <f t="shared" si="1"/>
        <v>955477453</v>
      </c>
      <c r="I24" s="37">
        <f t="shared" si="1"/>
        <v>960882116</v>
      </c>
      <c r="J24" s="37">
        <f t="shared" si="1"/>
        <v>960882116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960882116</v>
      </c>
      <c r="X24" s="37">
        <f t="shared" si="1"/>
        <v>248368216</v>
      </c>
      <c r="Y24" s="37">
        <f t="shared" si="1"/>
        <v>712513900</v>
      </c>
      <c r="Z24" s="38">
        <f>+IF(X24&lt;&gt;0,+(Y24/X24)*100,0)</f>
        <v>286.8780520612186</v>
      </c>
      <c r="AA24" s="39">
        <f>SUM(AA15:AA23)</f>
        <v>993472863</v>
      </c>
    </row>
    <row r="25" spans="1:27" ht="13.5">
      <c r="A25" s="27" t="s">
        <v>51</v>
      </c>
      <c r="B25" s="28"/>
      <c r="C25" s="29">
        <f aca="true" t="shared" si="2" ref="C25:Y25">+C12+C24</f>
        <v>1042837785</v>
      </c>
      <c r="D25" s="29">
        <f>+D12+D24</f>
        <v>1042837785</v>
      </c>
      <c r="E25" s="30">
        <f t="shared" si="2"/>
        <v>1065890640</v>
      </c>
      <c r="F25" s="31">
        <f t="shared" si="2"/>
        <v>1065890640</v>
      </c>
      <c r="G25" s="31">
        <f t="shared" si="2"/>
        <v>1100746443</v>
      </c>
      <c r="H25" s="31">
        <f t="shared" si="2"/>
        <v>1049585064</v>
      </c>
      <c r="I25" s="31">
        <f t="shared" si="2"/>
        <v>1057529503</v>
      </c>
      <c r="J25" s="31">
        <f t="shared" si="2"/>
        <v>1057529503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1057529503</v>
      </c>
      <c r="X25" s="31">
        <f t="shared" si="2"/>
        <v>266472661</v>
      </c>
      <c r="Y25" s="31">
        <f t="shared" si="2"/>
        <v>791056842</v>
      </c>
      <c r="Z25" s="32">
        <f>+IF(X25&lt;&gt;0,+(Y25/X25)*100,0)</f>
        <v>296.8622893738431</v>
      </c>
      <c r="AA25" s="33">
        <f>+AA12+AA24</f>
        <v>1065890640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7880558</v>
      </c>
      <c r="H30" s="20">
        <v>7880559</v>
      </c>
      <c r="I30" s="20">
        <v>7660558</v>
      </c>
      <c r="J30" s="20">
        <v>7660558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7660558</v>
      </c>
      <c r="X30" s="20"/>
      <c r="Y30" s="20">
        <v>7660558</v>
      </c>
      <c r="Z30" s="21"/>
      <c r="AA30" s="22"/>
    </row>
    <row r="31" spans="1:27" ht="13.5">
      <c r="A31" s="23" t="s">
        <v>56</v>
      </c>
      <c r="B31" s="17"/>
      <c r="C31" s="18">
        <v>5119806</v>
      </c>
      <c r="D31" s="18">
        <v>5119806</v>
      </c>
      <c r="E31" s="19">
        <v>5443954</v>
      </c>
      <c r="F31" s="20">
        <v>5443954</v>
      </c>
      <c r="G31" s="20">
        <v>5136960</v>
      </c>
      <c r="H31" s="20">
        <v>5057476</v>
      </c>
      <c r="I31" s="20">
        <v>5179410</v>
      </c>
      <c r="J31" s="20">
        <v>5179410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5179410</v>
      </c>
      <c r="X31" s="20">
        <v>1360989</v>
      </c>
      <c r="Y31" s="20">
        <v>3818421</v>
      </c>
      <c r="Z31" s="21">
        <v>280.56</v>
      </c>
      <c r="AA31" s="22">
        <v>5443954</v>
      </c>
    </row>
    <row r="32" spans="1:27" ht="13.5">
      <c r="A32" s="23" t="s">
        <v>57</v>
      </c>
      <c r="B32" s="17"/>
      <c r="C32" s="18">
        <v>55108565</v>
      </c>
      <c r="D32" s="18">
        <v>55108565</v>
      </c>
      <c r="E32" s="19">
        <v>25000473</v>
      </c>
      <c r="F32" s="20">
        <v>25000473</v>
      </c>
      <c r="G32" s="20">
        <v>51686369</v>
      </c>
      <c r="H32" s="20">
        <v>53268644</v>
      </c>
      <c r="I32" s="20">
        <v>69527928</v>
      </c>
      <c r="J32" s="20">
        <v>69527928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69527928</v>
      </c>
      <c r="X32" s="20">
        <v>6250118</v>
      </c>
      <c r="Y32" s="20">
        <v>63277810</v>
      </c>
      <c r="Z32" s="21">
        <v>1012.43</v>
      </c>
      <c r="AA32" s="22">
        <v>25000473</v>
      </c>
    </row>
    <row r="33" spans="1:27" ht="13.5">
      <c r="A33" s="23" t="s">
        <v>58</v>
      </c>
      <c r="B33" s="17"/>
      <c r="C33" s="18">
        <v>1463504</v>
      </c>
      <c r="D33" s="18">
        <v>1463504</v>
      </c>
      <c r="E33" s="19">
        <v>1451524</v>
      </c>
      <c r="F33" s="20">
        <v>1451524</v>
      </c>
      <c r="G33" s="20">
        <v>13824080</v>
      </c>
      <c r="H33" s="20">
        <v>3012751</v>
      </c>
      <c r="I33" s="20">
        <v>3893364</v>
      </c>
      <c r="J33" s="20">
        <v>3893364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3893364</v>
      </c>
      <c r="X33" s="20">
        <v>362881</v>
      </c>
      <c r="Y33" s="20">
        <v>3530483</v>
      </c>
      <c r="Z33" s="21">
        <v>972.9</v>
      </c>
      <c r="AA33" s="22">
        <v>1451524</v>
      </c>
    </row>
    <row r="34" spans="1:27" ht="13.5">
      <c r="A34" s="27" t="s">
        <v>59</v>
      </c>
      <c r="B34" s="28"/>
      <c r="C34" s="29">
        <f aca="true" t="shared" si="3" ref="C34:Y34">SUM(C29:C33)</f>
        <v>61691875</v>
      </c>
      <c r="D34" s="29">
        <f>SUM(D29:D33)</f>
        <v>61691875</v>
      </c>
      <c r="E34" s="30">
        <f t="shared" si="3"/>
        <v>31895951</v>
      </c>
      <c r="F34" s="31">
        <f t="shared" si="3"/>
        <v>31895951</v>
      </c>
      <c r="G34" s="31">
        <f t="shared" si="3"/>
        <v>78527967</v>
      </c>
      <c r="H34" s="31">
        <f t="shared" si="3"/>
        <v>69219430</v>
      </c>
      <c r="I34" s="31">
        <f t="shared" si="3"/>
        <v>86261260</v>
      </c>
      <c r="J34" s="31">
        <f t="shared" si="3"/>
        <v>86261260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86261260</v>
      </c>
      <c r="X34" s="31">
        <f t="shared" si="3"/>
        <v>7973988</v>
      </c>
      <c r="Y34" s="31">
        <f t="shared" si="3"/>
        <v>78287272</v>
      </c>
      <c r="Z34" s="32">
        <f>+IF(X34&lt;&gt;0,+(Y34/X34)*100,0)</f>
        <v>981.7831679706567</v>
      </c>
      <c r="AA34" s="33">
        <f>SUM(AA29:AA33)</f>
        <v>31895951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11519877</v>
      </c>
      <c r="D37" s="18">
        <v>11519877</v>
      </c>
      <c r="E37" s="19">
        <v>6263967</v>
      </c>
      <c r="F37" s="20">
        <v>6263967</v>
      </c>
      <c r="G37" s="20">
        <v>11739877</v>
      </c>
      <c r="H37" s="20">
        <v>11519877</v>
      </c>
      <c r="I37" s="20">
        <v>11739877</v>
      </c>
      <c r="J37" s="20">
        <v>11739877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11739877</v>
      </c>
      <c r="X37" s="20">
        <v>1565992</v>
      </c>
      <c r="Y37" s="20">
        <v>10173885</v>
      </c>
      <c r="Z37" s="21">
        <v>649.68</v>
      </c>
      <c r="AA37" s="22">
        <v>6263967</v>
      </c>
    </row>
    <row r="38" spans="1:27" ht="13.5">
      <c r="A38" s="23" t="s">
        <v>58</v>
      </c>
      <c r="B38" s="17"/>
      <c r="C38" s="18">
        <v>91981707</v>
      </c>
      <c r="D38" s="18">
        <v>91981707</v>
      </c>
      <c r="E38" s="19">
        <v>84249344</v>
      </c>
      <c r="F38" s="20">
        <v>84249344</v>
      </c>
      <c r="G38" s="20">
        <v>71854475</v>
      </c>
      <c r="H38" s="20">
        <v>93034185</v>
      </c>
      <c r="I38" s="20">
        <v>84079464</v>
      </c>
      <c r="J38" s="20">
        <v>84079464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84079464</v>
      </c>
      <c r="X38" s="20">
        <v>21062336</v>
      </c>
      <c r="Y38" s="20">
        <v>63017128</v>
      </c>
      <c r="Z38" s="21">
        <v>299.19</v>
      </c>
      <c r="AA38" s="22">
        <v>84249344</v>
      </c>
    </row>
    <row r="39" spans="1:27" ht="13.5">
      <c r="A39" s="27" t="s">
        <v>61</v>
      </c>
      <c r="B39" s="35"/>
      <c r="C39" s="29">
        <f aca="true" t="shared" si="4" ref="C39:Y39">SUM(C37:C38)</f>
        <v>103501584</v>
      </c>
      <c r="D39" s="29">
        <f>SUM(D37:D38)</f>
        <v>103501584</v>
      </c>
      <c r="E39" s="36">
        <f t="shared" si="4"/>
        <v>90513311</v>
      </c>
      <c r="F39" s="37">
        <f t="shared" si="4"/>
        <v>90513311</v>
      </c>
      <c r="G39" s="37">
        <f t="shared" si="4"/>
        <v>83594352</v>
      </c>
      <c r="H39" s="37">
        <f t="shared" si="4"/>
        <v>104554062</v>
      </c>
      <c r="I39" s="37">
        <f t="shared" si="4"/>
        <v>95819341</v>
      </c>
      <c r="J39" s="37">
        <f t="shared" si="4"/>
        <v>95819341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95819341</v>
      </c>
      <c r="X39" s="37">
        <f t="shared" si="4"/>
        <v>22628328</v>
      </c>
      <c r="Y39" s="37">
        <f t="shared" si="4"/>
        <v>73191013</v>
      </c>
      <c r="Z39" s="38">
        <f>+IF(X39&lt;&gt;0,+(Y39/X39)*100,0)</f>
        <v>323.44861273002584</v>
      </c>
      <c r="AA39" s="39">
        <f>SUM(AA37:AA38)</f>
        <v>90513311</v>
      </c>
    </row>
    <row r="40" spans="1:27" ht="13.5">
      <c r="A40" s="27" t="s">
        <v>62</v>
      </c>
      <c r="B40" s="28"/>
      <c r="C40" s="29">
        <f aca="true" t="shared" si="5" ref="C40:Y40">+C34+C39</f>
        <v>165193459</v>
      </c>
      <c r="D40" s="29">
        <f>+D34+D39</f>
        <v>165193459</v>
      </c>
      <c r="E40" s="30">
        <f t="shared" si="5"/>
        <v>122409262</v>
      </c>
      <c r="F40" s="31">
        <f t="shared" si="5"/>
        <v>122409262</v>
      </c>
      <c r="G40" s="31">
        <f t="shared" si="5"/>
        <v>162122319</v>
      </c>
      <c r="H40" s="31">
        <f t="shared" si="5"/>
        <v>173773492</v>
      </c>
      <c r="I40" s="31">
        <f t="shared" si="5"/>
        <v>182080601</v>
      </c>
      <c r="J40" s="31">
        <f t="shared" si="5"/>
        <v>182080601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182080601</v>
      </c>
      <c r="X40" s="31">
        <f t="shared" si="5"/>
        <v>30602316</v>
      </c>
      <c r="Y40" s="31">
        <f t="shared" si="5"/>
        <v>151478285</v>
      </c>
      <c r="Z40" s="32">
        <f>+IF(X40&lt;&gt;0,+(Y40/X40)*100,0)</f>
        <v>494.9896112438026</v>
      </c>
      <c r="AA40" s="33">
        <f>+AA34+AA39</f>
        <v>122409262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877644326</v>
      </c>
      <c r="D42" s="43">
        <f>+D25-D40</f>
        <v>877644326</v>
      </c>
      <c r="E42" s="44">
        <f t="shared" si="6"/>
        <v>943481378</v>
      </c>
      <c r="F42" s="45">
        <f t="shared" si="6"/>
        <v>943481378</v>
      </c>
      <c r="G42" s="45">
        <f t="shared" si="6"/>
        <v>938624124</v>
      </c>
      <c r="H42" s="45">
        <f t="shared" si="6"/>
        <v>875811572</v>
      </c>
      <c r="I42" s="45">
        <f t="shared" si="6"/>
        <v>875448902</v>
      </c>
      <c r="J42" s="45">
        <f t="shared" si="6"/>
        <v>875448902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875448902</v>
      </c>
      <c r="X42" s="45">
        <f t="shared" si="6"/>
        <v>235870345</v>
      </c>
      <c r="Y42" s="45">
        <f t="shared" si="6"/>
        <v>639578557</v>
      </c>
      <c r="Z42" s="46">
        <f>+IF(X42&lt;&gt;0,+(Y42/X42)*100,0)</f>
        <v>271.156832793033</v>
      </c>
      <c r="AA42" s="47">
        <f>+AA25-AA40</f>
        <v>943481378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877644326</v>
      </c>
      <c r="D45" s="18">
        <v>877644326</v>
      </c>
      <c r="E45" s="19">
        <v>943481377</v>
      </c>
      <c r="F45" s="20">
        <v>943481377</v>
      </c>
      <c r="G45" s="20">
        <v>938624123</v>
      </c>
      <c r="H45" s="20">
        <v>875811571</v>
      </c>
      <c r="I45" s="20">
        <v>875448902</v>
      </c>
      <c r="J45" s="20">
        <v>875448902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875448902</v>
      </c>
      <c r="X45" s="20">
        <v>235870344</v>
      </c>
      <c r="Y45" s="20">
        <v>639578558</v>
      </c>
      <c r="Z45" s="48">
        <v>271.16</v>
      </c>
      <c r="AA45" s="22">
        <v>943481377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877644326</v>
      </c>
      <c r="D48" s="51">
        <f>SUM(D45:D47)</f>
        <v>877644326</v>
      </c>
      <c r="E48" s="52">
        <f t="shared" si="7"/>
        <v>943481377</v>
      </c>
      <c r="F48" s="53">
        <f t="shared" si="7"/>
        <v>943481377</v>
      </c>
      <c r="G48" s="53">
        <f t="shared" si="7"/>
        <v>938624123</v>
      </c>
      <c r="H48" s="53">
        <f t="shared" si="7"/>
        <v>875811571</v>
      </c>
      <c r="I48" s="53">
        <f t="shared" si="7"/>
        <v>875448902</v>
      </c>
      <c r="J48" s="53">
        <f t="shared" si="7"/>
        <v>875448902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875448902</v>
      </c>
      <c r="X48" s="53">
        <f t="shared" si="7"/>
        <v>235870344</v>
      </c>
      <c r="Y48" s="53">
        <f t="shared" si="7"/>
        <v>639578558</v>
      </c>
      <c r="Z48" s="54">
        <f>+IF(X48&lt;&gt;0,+(Y48/X48)*100,0)</f>
        <v>271.1568343665959</v>
      </c>
      <c r="AA48" s="55">
        <f>SUM(AA45:AA47)</f>
        <v>943481377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96411918</v>
      </c>
      <c r="D6" s="18">
        <v>96411918</v>
      </c>
      <c r="E6" s="19">
        <v>74569421</v>
      </c>
      <c r="F6" s="20">
        <v>74569421</v>
      </c>
      <c r="G6" s="20">
        <v>88366226</v>
      </c>
      <c r="H6" s="20">
        <v>71309798</v>
      </c>
      <c r="I6" s="20">
        <v>34984552</v>
      </c>
      <c r="J6" s="20">
        <v>34984552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34984552</v>
      </c>
      <c r="X6" s="20">
        <v>18642355</v>
      </c>
      <c r="Y6" s="20">
        <v>16342197</v>
      </c>
      <c r="Z6" s="21">
        <v>87.66</v>
      </c>
      <c r="AA6" s="22">
        <v>74569421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102600000</v>
      </c>
      <c r="H7" s="20">
        <v>102600000</v>
      </c>
      <c r="I7" s="20">
        <v>102600000</v>
      </c>
      <c r="J7" s="20">
        <v>102600000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102600000</v>
      </c>
      <c r="X7" s="20"/>
      <c r="Y7" s="20">
        <v>102600000</v>
      </c>
      <c r="Z7" s="21"/>
      <c r="AA7" s="22"/>
    </row>
    <row r="8" spans="1:27" ht="13.5">
      <c r="A8" s="23" t="s">
        <v>35</v>
      </c>
      <c r="B8" s="17"/>
      <c r="C8" s="18">
        <v>18401560</v>
      </c>
      <c r="D8" s="18">
        <v>18401560</v>
      </c>
      <c r="E8" s="19">
        <v>39145154</v>
      </c>
      <c r="F8" s="20">
        <v>39145154</v>
      </c>
      <c r="G8" s="20">
        <v>21757178</v>
      </c>
      <c r="H8" s="20">
        <v>27152046</v>
      </c>
      <c r="I8" s="20">
        <v>33636182</v>
      </c>
      <c r="J8" s="20">
        <v>33636182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33636182</v>
      </c>
      <c r="X8" s="20">
        <v>9786289</v>
      </c>
      <c r="Y8" s="20">
        <v>23849893</v>
      </c>
      <c r="Z8" s="21">
        <v>243.71</v>
      </c>
      <c r="AA8" s="22">
        <v>39145154</v>
      </c>
    </row>
    <row r="9" spans="1:27" ht="13.5">
      <c r="A9" s="23" t="s">
        <v>36</v>
      </c>
      <c r="B9" s="17"/>
      <c r="C9" s="18">
        <v>14359838</v>
      </c>
      <c r="D9" s="18">
        <v>14359838</v>
      </c>
      <c r="E9" s="19">
        <v>8594500</v>
      </c>
      <c r="F9" s="20">
        <v>8594500</v>
      </c>
      <c r="G9" s="20">
        <v>18226971</v>
      </c>
      <c r="H9" s="20">
        <v>20268441</v>
      </c>
      <c r="I9" s="20">
        <v>23149702</v>
      </c>
      <c r="J9" s="20">
        <v>23149702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23149702</v>
      </c>
      <c r="X9" s="20">
        <v>2148625</v>
      </c>
      <c r="Y9" s="20">
        <v>21001077</v>
      </c>
      <c r="Z9" s="21">
        <v>977.42</v>
      </c>
      <c r="AA9" s="22">
        <v>8594500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540239</v>
      </c>
      <c r="D11" s="18">
        <v>540239</v>
      </c>
      <c r="E11" s="19">
        <v>315850</v>
      </c>
      <c r="F11" s="20">
        <v>315850</v>
      </c>
      <c r="G11" s="20">
        <v>466734</v>
      </c>
      <c r="H11" s="20">
        <v>540239</v>
      </c>
      <c r="I11" s="20">
        <v>790556</v>
      </c>
      <c r="J11" s="20">
        <v>790556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790556</v>
      </c>
      <c r="X11" s="20">
        <v>78963</v>
      </c>
      <c r="Y11" s="20">
        <v>711593</v>
      </c>
      <c r="Z11" s="21">
        <v>901.17</v>
      </c>
      <c r="AA11" s="22">
        <v>315850</v>
      </c>
    </row>
    <row r="12" spans="1:27" ht="13.5">
      <c r="A12" s="27" t="s">
        <v>39</v>
      </c>
      <c r="B12" s="28"/>
      <c r="C12" s="29">
        <f aca="true" t="shared" si="0" ref="C12:Y12">SUM(C6:C11)</f>
        <v>129713555</v>
      </c>
      <c r="D12" s="29">
        <f>SUM(D6:D11)</f>
        <v>129713555</v>
      </c>
      <c r="E12" s="30">
        <f t="shared" si="0"/>
        <v>122624925</v>
      </c>
      <c r="F12" s="31">
        <f t="shared" si="0"/>
        <v>122624925</v>
      </c>
      <c r="G12" s="31">
        <f t="shared" si="0"/>
        <v>231417109</v>
      </c>
      <c r="H12" s="31">
        <f t="shared" si="0"/>
        <v>221870524</v>
      </c>
      <c r="I12" s="31">
        <f t="shared" si="0"/>
        <v>195160992</v>
      </c>
      <c r="J12" s="31">
        <f t="shared" si="0"/>
        <v>195160992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195160992</v>
      </c>
      <c r="X12" s="31">
        <f t="shared" si="0"/>
        <v>30656232</v>
      </c>
      <c r="Y12" s="31">
        <f t="shared" si="0"/>
        <v>164504760</v>
      </c>
      <c r="Z12" s="32">
        <f>+IF(X12&lt;&gt;0,+(Y12/X12)*100,0)</f>
        <v>536.6111529949277</v>
      </c>
      <c r="AA12" s="33">
        <f>SUM(AA6:AA11)</f>
        <v>122624925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1251500</v>
      </c>
      <c r="D17" s="18">
        <v>1251500</v>
      </c>
      <c r="E17" s="19">
        <v>1171500</v>
      </c>
      <c r="F17" s="20">
        <v>1171500</v>
      </c>
      <c r="G17" s="20">
        <v>1251500</v>
      </c>
      <c r="H17" s="20">
        <v>1251500</v>
      </c>
      <c r="I17" s="20">
        <v>1251500</v>
      </c>
      <c r="J17" s="20">
        <v>1251500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1251500</v>
      </c>
      <c r="X17" s="20">
        <v>292875</v>
      </c>
      <c r="Y17" s="20">
        <v>958625</v>
      </c>
      <c r="Z17" s="21">
        <v>327.32</v>
      </c>
      <c r="AA17" s="22">
        <v>1171500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255979748</v>
      </c>
      <c r="D19" s="18">
        <v>255979748</v>
      </c>
      <c r="E19" s="19">
        <v>299689541</v>
      </c>
      <c r="F19" s="20">
        <v>299689541</v>
      </c>
      <c r="G19" s="20">
        <v>241087524</v>
      </c>
      <c r="H19" s="20">
        <v>255979747</v>
      </c>
      <c r="I19" s="20">
        <v>241028692</v>
      </c>
      <c r="J19" s="20">
        <v>241028692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241028692</v>
      </c>
      <c r="X19" s="20">
        <v>74922385</v>
      </c>
      <c r="Y19" s="20">
        <v>166106307</v>
      </c>
      <c r="Z19" s="21">
        <v>221.7</v>
      </c>
      <c r="AA19" s="22">
        <v>299689541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608263</v>
      </c>
      <c r="D22" s="18">
        <v>608263</v>
      </c>
      <c r="E22" s="19">
        <v>998380</v>
      </c>
      <c r="F22" s="20">
        <v>998380</v>
      </c>
      <c r="G22" s="20">
        <v>564580</v>
      </c>
      <c r="H22" s="20">
        <v>608263</v>
      </c>
      <c r="I22" s="20">
        <v>491099</v>
      </c>
      <c r="J22" s="20">
        <v>491099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491099</v>
      </c>
      <c r="X22" s="20">
        <v>249595</v>
      </c>
      <c r="Y22" s="20">
        <v>241504</v>
      </c>
      <c r="Z22" s="21">
        <v>96.76</v>
      </c>
      <c r="AA22" s="22">
        <v>998380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257839511</v>
      </c>
      <c r="D24" s="29">
        <f>SUM(D15:D23)</f>
        <v>257839511</v>
      </c>
      <c r="E24" s="36">
        <f t="shared" si="1"/>
        <v>301859421</v>
      </c>
      <c r="F24" s="37">
        <f t="shared" si="1"/>
        <v>301859421</v>
      </c>
      <c r="G24" s="37">
        <f t="shared" si="1"/>
        <v>242903604</v>
      </c>
      <c r="H24" s="37">
        <f t="shared" si="1"/>
        <v>257839510</v>
      </c>
      <c r="I24" s="37">
        <f t="shared" si="1"/>
        <v>242771291</v>
      </c>
      <c r="J24" s="37">
        <f t="shared" si="1"/>
        <v>242771291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242771291</v>
      </c>
      <c r="X24" s="37">
        <f t="shared" si="1"/>
        <v>75464855</v>
      </c>
      <c r="Y24" s="37">
        <f t="shared" si="1"/>
        <v>167306436</v>
      </c>
      <c r="Z24" s="38">
        <f>+IF(X24&lt;&gt;0,+(Y24/X24)*100,0)</f>
        <v>221.70112961854892</v>
      </c>
      <c r="AA24" s="39">
        <f>SUM(AA15:AA23)</f>
        <v>301859421</v>
      </c>
    </row>
    <row r="25" spans="1:27" ht="13.5">
      <c r="A25" s="27" t="s">
        <v>51</v>
      </c>
      <c r="B25" s="28"/>
      <c r="C25" s="29">
        <f aca="true" t="shared" si="2" ref="C25:Y25">+C12+C24</f>
        <v>387553066</v>
      </c>
      <c r="D25" s="29">
        <f>+D12+D24</f>
        <v>387553066</v>
      </c>
      <c r="E25" s="30">
        <f t="shared" si="2"/>
        <v>424484346</v>
      </c>
      <c r="F25" s="31">
        <f t="shared" si="2"/>
        <v>424484346</v>
      </c>
      <c r="G25" s="31">
        <f t="shared" si="2"/>
        <v>474320713</v>
      </c>
      <c r="H25" s="31">
        <f t="shared" si="2"/>
        <v>479710034</v>
      </c>
      <c r="I25" s="31">
        <f t="shared" si="2"/>
        <v>437932283</v>
      </c>
      <c r="J25" s="31">
        <f t="shared" si="2"/>
        <v>437932283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437932283</v>
      </c>
      <c r="X25" s="31">
        <f t="shared" si="2"/>
        <v>106121087</v>
      </c>
      <c r="Y25" s="31">
        <f t="shared" si="2"/>
        <v>331811196</v>
      </c>
      <c r="Z25" s="32">
        <f>+IF(X25&lt;&gt;0,+(Y25/X25)*100,0)</f>
        <v>312.67225523236493</v>
      </c>
      <c r="AA25" s="33">
        <f>+AA12+AA24</f>
        <v>424484346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45006283</v>
      </c>
      <c r="D32" s="18">
        <v>45006283</v>
      </c>
      <c r="E32" s="19">
        <v>15468458</v>
      </c>
      <c r="F32" s="20">
        <v>15468458</v>
      </c>
      <c r="G32" s="20">
        <v>56323656</v>
      </c>
      <c r="H32" s="20">
        <v>59587738</v>
      </c>
      <c r="I32" s="20">
        <v>47050967</v>
      </c>
      <c r="J32" s="20">
        <v>47050967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47050967</v>
      </c>
      <c r="X32" s="20">
        <v>3867115</v>
      </c>
      <c r="Y32" s="20">
        <v>43183852</v>
      </c>
      <c r="Z32" s="21">
        <v>1116.69</v>
      </c>
      <c r="AA32" s="22">
        <v>15468458</v>
      </c>
    </row>
    <row r="33" spans="1:27" ht="13.5">
      <c r="A33" s="23" t="s">
        <v>58</v>
      </c>
      <c r="B33" s="17"/>
      <c r="C33" s="18">
        <v>80649</v>
      </c>
      <c r="D33" s="18">
        <v>80649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45086932</v>
      </c>
      <c r="D34" s="29">
        <f>SUM(D29:D33)</f>
        <v>45086932</v>
      </c>
      <c r="E34" s="30">
        <f t="shared" si="3"/>
        <v>15468458</v>
      </c>
      <c r="F34" s="31">
        <f t="shared" si="3"/>
        <v>15468458</v>
      </c>
      <c r="G34" s="31">
        <f t="shared" si="3"/>
        <v>56323656</v>
      </c>
      <c r="H34" s="31">
        <f t="shared" si="3"/>
        <v>59587738</v>
      </c>
      <c r="I34" s="31">
        <f t="shared" si="3"/>
        <v>47050967</v>
      </c>
      <c r="J34" s="31">
        <f t="shared" si="3"/>
        <v>47050967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47050967</v>
      </c>
      <c r="X34" s="31">
        <f t="shared" si="3"/>
        <v>3867115</v>
      </c>
      <c r="Y34" s="31">
        <f t="shared" si="3"/>
        <v>43183852</v>
      </c>
      <c r="Z34" s="32">
        <f>+IF(X34&lt;&gt;0,+(Y34/X34)*100,0)</f>
        <v>1116.6942798442767</v>
      </c>
      <c r="AA34" s="33">
        <f>SUM(AA29:AA33)</f>
        <v>15468458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3240352</v>
      </c>
      <c r="D38" s="18">
        <v>3240352</v>
      </c>
      <c r="E38" s="19">
        <v>4028436</v>
      </c>
      <c r="F38" s="20">
        <v>4028436</v>
      </c>
      <c r="G38" s="20">
        <v>3321000</v>
      </c>
      <c r="H38" s="20">
        <v>3321000</v>
      </c>
      <c r="I38" s="20">
        <v>3321000</v>
      </c>
      <c r="J38" s="20">
        <v>3321000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3321000</v>
      </c>
      <c r="X38" s="20">
        <v>1007109</v>
      </c>
      <c r="Y38" s="20">
        <v>2313891</v>
      </c>
      <c r="Z38" s="21">
        <v>229.76</v>
      </c>
      <c r="AA38" s="22">
        <v>4028436</v>
      </c>
    </row>
    <row r="39" spans="1:27" ht="13.5">
      <c r="A39" s="27" t="s">
        <v>61</v>
      </c>
      <c r="B39" s="35"/>
      <c r="C39" s="29">
        <f aca="true" t="shared" si="4" ref="C39:Y39">SUM(C37:C38)</f>
        <v>3240352</v>
      </c>
      <c r="D39" s="29">
        <f>SUM(D37:D38)</f>
        <v>3240352</v>
      </c>
      <c r="E39" s="36">
        <f t="shared" si="4"/>
        <v>4028436</v>
      </c>
      <c r="F39" s="37">
        <f t="shared" si="4"/>
        <v>4028436</v>
      </c>
      <c r="G39" s="37">
        <f t="shared" si="4"/>
        <v>3321000</v>
      </c>
      <c r="H39" s="37">
        <f t="shared" si="4"/>
        <v>3321000</v>
      </c>
      <c r="I39" s="37">
        <f t="shared" si="4"/>
        <v>3321000</v>
      </c>
      <c r="J39" s="37">
        <f t="shared" si="4"/>
        <v>3321000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3321000</v>
      </c>
      <c r="X39" s="37">
        <f t="shared" si="4"/>
        <v>1007109</v>
      </c>
      <c r="Y39" s="37">
        <f t="shared" si="4"/>
        <v>2313891</v>
      </c>
      <c r="Z39" s="38">
        <f>+IF(X39&lt;&gt;0,+(Y39/X39)*100,0)</f>
        <v>229.75576625767417</v>
      </c>
      <c r="AA39" s="39">
        <f>SUM(AA37:AA38)</f>
        <v>4028436</v>
      </c>
    </row>
    <row r="40" spans="1:27" ht="13.5">
      <c r="A40" s="27" t="s">
        <v>62</v>
      </c>
      <c r="B40" s="28"/>
      <c r="C40" s="29">
        <f aca="true" t="shared" si="5" ref="C40:Y40">+C34+C39</f>
        <v>48327284</v>
      </c>
      <c r="D40" s="29">
        <f>+D34+D39</f>
        <v>48327284</v>
      </c>
      <c r="E40" s="30">
        <f t="shared" si="5"/>
        <v>19496894</v>
      </c>
      <c r="F40" s="31">
        <f t="shared" si="5"/>
        <v>19496894</v>
      </c>
      <c r="G40" s="31">
        <f t="shared" si="5"/>
        <v>59644656</v>
      </c>
      <c r="H40" s="31">
        <f t="shared" si="5"/>
        <v>62908738</v>
      </c>
      <c r="I40" s="31">
        <f t="shared" si="5"/>
        <v>50371967</v>
      </c>
      <c r="J40" s="31">
        <f t="shared" si="5"/>
        <v>50371967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50371967</v>
      </c>
      <c r="X40" s="31">
        <f t="shared" si="5"/>
        <v>4874224</v>
      </c>
      <c r="Y40" s="31">
        <f t="shared" si="5"/>
        <v>45497743</v>
      </c>
      <c r="Z40" s="32">
        <f>+IF(X40&lt;&gt;0,+(Y40/X40)*100,0)</f>
        <v>933.4356197006949</v>
      </c>
      <c r="AA40" s="33">
        <f>+AA34+AA39</f>
        <v>19496894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339225782</v>
      </c>
      <c r="D42" s="43">
        <f>+D25-D40</f>
        <v>339225782</v>
      </c>
      <c r="E42" s="44">
        <f t="shared" si="6"/>
        <v>404987452</v>
      </c>
      <c r="F42" s="45">
        <f t="shared" si="6"/>
        <v>404987452</v>
      </c>
      <c r="G42" s="45">
        <f t="shared" si="6"/>
        <v>414676057</v>
      </c>
      <c r="H42" s="45">
        <f t="shared" si="6"/>
        <v>416801296</v>
      </c>
      <c r="I42" s="45">
        <f t="shared" si="6"/>
        <v>387560316</v>
      </c>
      <c r="J42" s="45">
        <f t="shared" si="6"/>
        <v>387560316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387560316</v>
      </c>
      <c r="X42" s="45">
        <f t="shared" si="6"/>
        <v>101246863</v>
      </c>
      <c r="Y42" s="45">
        <f t="shared" si="6"/>
        <v>286313453</v>
      </c>
      <c r="Z42" s="46">
        <f>+IF(X42&lt;&gt;0,+(Y42/X42)*100,0)</f>
        <v>282.7874805365575</v>
      </c>
      <c r="AA42" s="47">
        <f>+AA25-AA40</f>
        <v>404987452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339225782</v>
      </c>
      <c r="D45" s="18">
        <v>339225782</v>
      </c>
      <c r="E45" s="19"/>
      <c r="F45" s="20"/>
      <c r="G45" s="20">
        <v>414676057</v>
      </c>
      <c r="H45" s="20">
        <v>416801296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404987451</v>
      </c>
      <c r="F46" s="20">
        <v>404987451</v>
      </c>
      <c r="G46" s="20"/>
      <c r="H46" s="20"/>
      <c r="I46" s="20">
        <v>387560316</v>
      </c>
      <c r="J46" s="20">
        <v>387560316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387560316</v>
      </c>
      <c r="X46" s="20">
        <v>101246863</v>
      </c>
      <c r="Y46" s="20">
        <v>286313453</v>
      </c>
      <c r="Z46" s="48">
        <v>282.79</v>
      </c>
      <c r="AA46" s="22">
        <v>404987451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339225782</v>
      </c>
      <c r="D48" s="51">
        <f>SUM(D45:D47)</f>
        <v>339225782</v>
      </c>
      <c r="E48" s="52">
        <f t="shared" si="7"/>
        <v>404987451</v>
      </c>
      <c r="F48" s="53">
        <f t="shared" si="7"/>
        <v>404987451</v>
      </c>
      <c r="G48" s="53">
        <f t="shared" si="7"/>
        <v>414676057</v>
      </c>
      <c r="H48" s="53">
        <f t="shared" si="7"/>
        <v>416801296</v>
      </c>
      <c r="I48" s="53">
        <f t="shared" si="7"/>
        <v>387560316</v>
      </c>
      <c r="J48" s="53">
        <f t="shared" si="7"/>
        <v>387560316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387560316</v>
      </c>
      <c r="X48" s="53">
        <f t="shared" si="7"/>
        <v>101246863</v>
      </c>
      <c r="Y48" s="53">
        <f t="shared" si="7"/>
        <v>286313453</v>
      </c>
      <c r="Z48" s="54">
        <f>+IF(X48&lt;&gt;0,+(Y48/X48)*100,0)</f>
        <v>282.7874805365575</v>
      </c>
      <c r="AA48" s="55">
        <f>SUM(AA45:AA47)</f>
        <v>404987451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33336205</v>
      </c>
      <c r="F6" s="20">
        <v>33336205</v>
      </c>
      <c r="G6" s="20"/>
      <c r="H6" s="20"/>
      <c r="I6" s="20">
        <v>280393883</v>
      </c>
      <c r="J6" s="20">
        <v>280393883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280393883</v>
      </c>
      <c r="X6" s="20">
        <v>8334051</v>
      </c>
      <c r="Y6" s="20">
        <v>272059832</v>
      </c>
      <c r="Z6" s="21">
        <v>3264.44</v>
      </c>
      <c r="AA6" s="22">
        <v>33336205</v>
      </c>
    </row>
    <row r="7" spans="1:27" ht="13.5">
      <c r="A7" s="23" t="s">
        <v>34</v>
      </c>
      <c r="B7" s="17"/>
      <c r="C7" s="18"/>
      <c r="D7" s="18"/>
      <c r="E7" s="19">
        <v>121100000</v>
      </c>
      <c r="F7" s="20">
        <v>121100000</v>
      </c>
      <c r="G7" s="20"/>
      <c r="H7" s="20"/>
      <c r="I7" s="20">
        <v>135659490</v>
      </c>
      <c r="J7" s="20">
        <v>135659490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135659490</v>
      </c>
      <c r="X7" s="20">
        <v>30275000</v>
      </c>
      <c r="Y7" s="20">
        <v>105384490</v>
      </c>
      <c r="Z7" s="21">
        <v>348.09</v>
      </c>
      <c r="AA7" s="22">
        <v>121100000</v>
      </c>
    </row>
    <row r="8" spans="1:27" ht="13.5">
      <c r="A8" s="23" t="s">
        <v>35</v>
      </c>
      <c r="B8" s="17"/>
      <c r="C8" s="18"/>
      <c r="D8" s="18"/>
      <c r="E8" s="19">
        <v>82690378</v>
      </c>
      <c r="F8" s="20">
        <v>82690378</v>
      </c>
      <c r="G8" s="20"/>
      <c r="H8" s="20"/>
      <c r="I8" s="20">
        <v>100541013</v>
      </c>
      <c r="J8" s="20">
        <v>100541013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100541013</v>
      </c>
      <c r="X8" s="20">
        <v>20672595</v>
      </c>
      <c r="Y8" s="20">
        <v>79868418</v>
      </c>
      <c r="Z8" s="21">
        <v>386.35</v>
      </c>
      <c r="AA8" s="22">
        <v>82690378</v>
      </c>
    </row>
    <row r="9" spans="1:27" ht="13.5">
      <c r="A9" s="23" t="s">
        <v>36</v>
      </c>
      <c r="B9" s="17"/>
      <c r="C9" s="18"/>
      <c r="D9" s="18"/>
      <c r="E9" s="19">
        <v>6451520</v>
      </c>
      <c r="F9" s="20">
        <v>6451520</v>
      </c>
      <c r="G9" s="20"/>
      <c r="H9" s="20"/>
      <c r="I9" s="20">
        <v>39785664</v>
      </c>
      <c r="J9" s="20">
        <v>39785664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39785664</v>
      </c>
      <c r="X9" s="20">
        <v>1612880</v>
      </c>
      <c r="Y9" s="20">
        <v>38172784</v>
      </c>
      <c r="Z9" s="21">
        <v>2366.75</v>
      </c>
      <c r="AA9" s="22">
        <v>6451520</v>
      </c>
    </row>
    <row r="10" spans="1:27" ht="13.5">
      <c r="A10" s="23" t="s">
        <v>37</v>
      </c>
      <c r="B10" s="17"/>
      <c r="C10" s="18"/>
      <c r="D10" s="18"/>
      <c r="E10" s="19">
        <v>1012000</v>
      </c>
      <c r="F10" s="20">
        <v>1012000</v>
      </c>
      <c r="G10" s="24"/>
      <c r="H10" s="24"/>
      <c r="I10" s="24">
        <v>10542072</v>
      </c>
      <c r="J10" s="20">
        <v>10542072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10542072</v>
      </c>
      <c r="X10" s="20">
        <v>253000</v>
      </c>
      <c r="Y10" s="24">
        <v>10289072</v>
      </c>
      <c r="Z10" s="25">
        <v>4066.83</v>
      </c>
      <c r="AA10" s="26">
        <v>1012000</v>
      </c>
    </row>
    <row r="11" spans="1:27" ht="13.5">
      <c r="A11" s="23" t="s">
        <v>38</v>
      </c>
      <c r="B11" s="17"/>
      <c r="C11" s="18"/>
      <c r="D11" s="18"/>
      <c r="E11" s="19">
        <v>1357000</v>
      </c>
      <c r="F11" s="20">
        <v>1357000</v>
      </c>
      <c r="G11" s="20"/>
      <c r="H11" s="20"/>
      <c r="I11" s="20">
        <v>1886028</v>
      </c>
      <c r="J11" s="20">
        <v>1886028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1886028</v>
      </c>
      <c r="X11" s="20">
        <v>339250</v>
      </c>
      <c r="Y11" s="20">
        <v>1546778</v>
      </c>
      <c r="Z11" s="21">
        <v>455.94</v>
      </c>
      <c r="AA11" s="22">
        <v>1357000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245947103</v>
      </c>
      <c r="F12" s="31">
        <f t="shared" si="0"/>
        <v>245947103</v>
      </c>
      <c r="G12" s="31">
        <f t="shared" si="0"/>
        <v>0</v>
      </c>
      <c r="H12" s="31">
        <f t="shared" si="0"/>
        <v>0</v>
      </c>
      <c r="I12" s="31">
        <f t="shared" si="0"/>
        <v>568808150</v>
      </c>
      <c r="J12" s="31">
        <f t="shared" si="0"/>
        <v>568808150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568808150</v>
      </c>
      <c r="X12" s="31">
        <f t="shared" si="0"/>
        <v>61486776</v>
      </c>
      <c r="Y12" s="31">
        <f t="shared" si="0"/>
        <v>507321374</v>
      </c>
      <c r="Z12" s="32">
        <f>+IF(X12&lt;&gt;0,+(Y12/X12)*100,0)</f>
        <v>825.0902177730053</v>
      </c>
      <c r="AA12" s="33">
        <f>SUM(AA6:AA11)</f>
        <v>245947103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149335000</v>
      </c>
      <c r="F17" s="20">
        <v>149335000</v>
      </c>
      <c r="G17" s="20"/>
      <c r="H17" s="20"/>
      <c r="I17" s="20">
        <v>138435000</v>
      </c>
      <c r="J17" s="20">
        <v>138435000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138435000</v>
      </c>
      <c r="X17" s="20">
        <v>37333750</v>
      </c>
      <c r="Y17" s="20">
        <v>101101250</v>
      </c>
      <c r="Z17" s="21">
        <v>270.8</v>
      </c>
      <c r="AA17" s="22">
        <v>149335000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1545968265</v>
      </c>
      <c r="F19" s="20">
        <v>1545968265</v>
      </c>
      <c r="G19" s="20"/>
      <c r="H19" s="20"/>
      <c r="I19" s="20">
        <v>1488227549</v>
      </c>
      <c r="J19" s="20">
        <v>1488227549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1488227549</v>
      </c>
      <c r="X19" s="20">
        <v>386492066</v>
      </c>
      <c r="Y19" s="20">
        <v>1101735483</v>
      </c>
      <c r="Z19" s="21">
        <v>285.06</v>
      </c>
      <c r="AA19" s="22">
        <v>1545968265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282561</v>
      </c>
      <c r="F22" s="20">
        <v>282561</v>
      </c>
      <c r="G22" s="20"/>
      <c r="H22" s="20"/>
      <c r="I22" s="20">
        <v>500681</v>
      </c>
      <c r="J22" s="20">
        <v>500681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500681</v>
      </c>
      <c r="X22" s="20">
        <v>70640</v>
      </c>
      <c r="Y22" s="20">
        <v>430041</v>
      </c>
      <c r="Z22" s="21">
        <v>608.78</v>
      </c>
      <c r="AA22" s="22">
        <v>282561</v>
      </c>
    </row>
    <row r="23" spans="1:27" ht="13.5">
      <c r="A23" s="23" t="s">
        <v>49</v>
      </c>
      <c r="B23" s="17"/>
      <c r="C23" s="18"/>
      <c r="D23" s="18"/>
      <c r="E23" s="19">
        <v>105000</v>
      </c>
      <c r="F23" s="20">
        <v>105000</v>
      </c>
      <c r="G23" s="24"/>
      <c r="H23" s="24"/>
      <c r="I23" s="24">
        <v>105000</v>
      </c>
      <c r="J23" s="20">
        <v>105000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105000</v>
      </c>
      <c r="X23" s="20">
        <v>26250</v>
      </c>
      <c r="Y23" s="24">
        <v>78750</v>
      </c>
      <c r="Z23" s="25">
        <v>300</v>
      </c>
      <c r="AA23" s="26">
        <v>105000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1695690826</v>
      </c>
      <c r="F24" s="37">
        <f t="shared" si="1"/>
        <v>1695690826</v>
      </c>
      <c r="G24" s="37">
        <f t="shared" si="1"/>
        <v>0</v>
      </c>
      <c r="H24" s="37">
        <f t="shared" si="1"/>
        <v>0</v>
      </c>
      <c r="I24" s="37">
        <f t="shared" si="1"/>
        <v>1627268230</v>
      </c>
      <c r="J24" s="37">
        <f t="shared" si="1"/>
        <v>1627268230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1627268230</v>
      </c>
      <c r="X24" s="37">
        <f t="shared" si="1"/>
        <v>423922706</v>
      </c>
      <c r="Y24" s="37">
        <f t="shared" si="1"/>
        <v>1203345524</v>
      </c>
      <c r="Z24" s="38">
        <f>+IF(X24&lt;&gt;0,+(Y24/X24)*100,0)</f>
        <v>283.85965341521484</v>
      </c>
      <c r="AA24" s="39">
        <f>SUM(AA15:AA23)</f>
        <v>1695690826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1941637929</v>
      </c>
      <c r="F25" s="31">
        <f t="shared" si="2"/>
        <v>1941637929</v>
      </c>
      <c r="G25" s="31">
        <f t="shared" si="2"/>
        <v>0</v>
      </c>
      <c r="H25" s="31">
        <f t="shared" si="2"/>
        <v>0</v>
      </c>
      <c r="I25" s="31">
        <f t="shared" si="2"/>
        <v>2196076380</v>
      </c>
      <c r="J25" s="31">
        <f t="shared" si="2"/>
        <v>2196076380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2196076380</v>
      </c>
      <c r="X25" s="31">
        <f t="shared" si="2"/>
        <v>485409482</v>
      </c>
      <c r="Y25" s="31">
        <f t="shared" si="2"/>
        <v>1710666898</v>
      </c>
      <c r="Z25" s="32">
        <f>+IF(X25&lt;&gt;0,+(Y25/X25)*100,0)</f>
        <v>352.4172809627975</v>
      </c>
      <c r="AA25" s="33">
        <f>+AA12+AA24</f>
        <v>1941637929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52660049</v>
      </c>
      <c r="F32" s="20">
        <v>52660049</v>
      </c>
      <c r="G32" s="20"/>
      <c r="H32" s="20"/>
      <c r="I32" s="20">
        <v>76830212</v>
      </c>
      <c r="J32" s="20">
        <v>76830212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76830212</v>
      </c>
      <c r="X32" s="20">
        <v>13165012</v>
      </c>
      <c r="Y32" s="20">
        <v>63665200</v>
      </c>
      <c r="Z32" s="21">
        <v>483.59</v>
      </c>
      <c r="AA32" s="22">
        <v>52660049</v>
      </c>
    </row>
    <row r="33" spans="1:27" ht="13.5">
      <c r="A33" s="23" t="s">
        <v>58</v>
      </c>
      <c r="B33" s="17"/>
      <c r="C33" s="18"/>
      <c r="D33" s="18"/>
      <c r="E33" s="19">
        <v>8748662</v>
      </c>
      <c r="F33" s="20">
        <v>8748662</v>
      </c>
      <c r="G33" s="20"/>
      <c r="H33" s="20"/>
      <c r="I33" s="20">
        <v>9458533</v>
      </c>
      <c r="J33" s="20">
        <v>9458533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9458533</v>
      </c>
      <c r="X33" s="20">
        <v>2187166</v>
      </c>
      <c r="Y33" s="20">
        <v>7271367</v>
      </c>
      <c r="Z33" s="21">
        <v>332.46</v>
      </c>
      <c r="AA33" s="22">
        <v>8748662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61408711</v>
      </c>
      <c r="F34" s="31">
        <f t="shared" si="3"/>
        <v>61408711</v>
      </c>
      <c r="G34" s="31">
        <f t="shared" si="3"/>
        <v>0</v>
      </c>
      <c r="H34" s="31">
        <f t="shared" si="3"/>
        <v>0</v>
      </c>
      <c r="I34" s="31">
        <f t="shared" si="3"/>
        <v>86288745</v>
      </c>
      <c r="J34" s="31">
        <f t="shared" si="3"/>
        <v>86288745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86288745</v>
      </c>
      <c r="X34" s="31">
        <f t="shared" si="3"/>
        <v>15352178</v>
      </c>
      <c r="Y34" s="31">
        <f t="shared" si="3"/>
        <v>70936567</v>
      </c>
      <c r="Z34" s="32">
        <f>+IF(X34&lt;&gt;0,+(Y34/X34)*100,0)</f>
        <v>462.06191069436534</v>
      </c>
      <c r="AA34" s="33">
        <f>SUM(AA29:AA33)</f>
        <v>61408711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14849288</v>
      </c>
      <c r="F37" s="20">
        <v>14849288</v>
      </c>
      <c r="G37" s="20"/>
      <c r="H37" s="20"/>
      <c r="I37" s="20">
        <v>15020269</v>
      </c>
      <c r="J37" s="20">
        <v>15020269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15020269</v>
      </c>
      <c r="X37" s="20">
        <v>3712322</v>
      </c>
      <c r="Y37" s="20">
        <v>11307947</v>
      </c>
      <c r="Z37" s="21">
        <v>304.61</v>
      </c>
      <c r="AA37" s="22">
        <v>14849288</v>
      </c>
    </row>
    <row r="38" spans="1:27" ht="13.5">
      <c r="A38" s="23" t="s">
        <v>58</v>
      </c>
      <c r="B38" s="17"/>
      <c r="C38" s="18"/>
      <c r="D38" s="18"/>
      <c r="E38" s="19">
        <v>34528262</v>
      </c>
      <c r="F38" s="20">
        <v>34528262</v>
      </c>
      <c r="G38" s="20"/>
      <c r="H38" s="20"/>
      <c r="I38" s="20">
        <v>54835963</v>
      </c>
      <c r="J38" s="20">
        <v>54835963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54835963</v>
      </c>
      <c r="X38" s="20">
        <v>8632066</v>
      </c>
      <c r="Y38" s="20">
        <v>46203897</v>
      </c>
      <c r="Z38" s="21">
        <v>535.26</v>
      </c>
      <c r="AA38" s="22">
        <v>34528262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49377550</v>
      </c>
      <c r="F39" s="37">
        <f t="shared" si="4"/>
        <v>49377550</v>
      </c>
      <c r="G39" s="37">
        <f t="shared" si="4"/>
        <v>0</v>
      </c>
      <c r="H39" s="37">
        <f t="shared" si="4"/>
        <v>0</v>
      </c>
      <c r="I39" s="37">
        <f t="shared" si="4"/>
        <v>69856232</v>
      </c>
      <c r="J39" s="37">
        <f t="shared" si="4"/>
        <v>69856232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69856232</v>
      </c>
      <c r="X39" s="37">
        <f t="shared" si="4"/>
        <v>12344388</v>
      </c>
      <c r="Y39" s="37">
        <f t="shared" si="4"/>
        <v>57511844</v>
      </c>
      <c r="Z39" s="38">
        <f>+IF(X39&lt;&gt;0,+(Y39/X39)*100,0)</f>
        <v>465.8946559359605</v>
      </c>
      <c r="AA39" s="39">
        <f>SUM(AA37:AA38)</f>
        <v>49377550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110786261</v>
      </c>
      <c r="F40" s="31">
        <f t="shared" si="5"/>
        <v>110786261</v>
      </c>
      <c r="G40" s="31">
        <f t="shared" si="5"/>
        <v>0</v>
      </c>
      <c r="H40" s="31">
        <f t="shared" si="5"/>
        <v>0</v>
      </c>
      <c r="I40" s="31">
        <f t="shared" si="5"/>
        <v>156144977</v>
      </c>
      <c r="J40" s="31">
        <f t="shared" si="5"/>
        <v>156144977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156144977</v>
      </c>
      <c r="X40" s="31">
        <f t="shared" si="5"/>
        <v>27696566</v>
      </c>
      <c r="Y40" s="31">
        <f t="shared" si="5"/>
        <v>128448411</v>
      </c>
      <c r="Z40" s="32">
        <f>+IF(X40&lt;&gt;0,+(Y40/X40)*100,0)</f>
        <v>463.7701691971489</v>
      </c>
      <c r="AA40" s="33">
        <f>+AA34+AA39</f>
        <v>110786261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1830851668</v>
      </c>
      <c r="F42" s="45">
        <f t="shared" si="6"/>
        <v>1830851668</v>
      </c>
      <c r="G42" s="45">
        <f t="shared" si="6"/>
        <v>0</v>
      </c>
      <c r="H42" s="45">
        <f t="shared" si="6"/>
        <v>0</v>
      </c>
      <c r="I42" s="45">
        <f t="shared" si="6"/>
        <v>2039931403</v>
      </c>
      <c r="J42" s="45">
        <f t="shared" si="6"/>
        <v>2039931403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2039931403</v>
      </c>
      <c r="X42" s="45">
        <f t="shared" si="6"/>
        <v>457712916</v>
      </c>
      <c r="Y42" s="45">
        <f t="shared" si="6"/>
        <v>1582218487</v>
      </c>
      <c r="Z42" s="46">
        <f>+IF(X42&lt;&gt;0,+(Y42/X42)*100,0)</f>
        <v>345.6792307342273</v>
      </c>
      <c r="AA42" s="47">
        <f>+AA25-AA40</f>
        <v>1830851668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1830851668</v>
      </c>
      <c r="F45" s="20">
        <v>1830851668</v>
      </c>
      <c r="G45" s="20"/>
      <c r="H45" s="20"/>
      <c r="I45" s="20">
        <v>2039931403</v>
      </c>
      <c r="J45" s="20">
        <v>2039931403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2039931403</v>
      </c>
      <c r="X45" s="20">
        <v>457712917</v>
      </c>
      <c r="Y45" s="20">
        <v>1582218486</v>
      </c>
      <c r="Z45" s="48">
        <v>345.68</v>
      </c>
      <c r="AA45" s="22">
        <v>1830851668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1830851668</v>
      </c>
      <c r="F48" s="53">
        <f t="shared" si="7"/>
        <v>1830851668</v>
      </c>
      <c r="G48" s="53">
        <f t="shared" si="7"/>
        <v>0</v>
      </c>
      <c r="H48" s="53">
        <f t="shared" si="7"/>
        <v>0</v>
      </c>
      <c r="I48" s="53">
        <f t="shared" si="7"/>
        <v>2039931403</v>
      </c>
      <c r="J48" s="53">
        <f t="shared" si="7"/>
        <v>2039931403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2039931403</v>
      </c>
      <c r="X48" s="53">
        <f t="shared" si="7"/>
        <v>457712917</v>
      </c>
      <c r="Y48" s="53">
        <f t="shared" si="7"/>
        <v>1582218486</v>
      </c>
      <c r="Z48" s="54">
        <f>+IF(X48&lt;&gt;0,+(Y48/X48)*100,0)</f>
        <v>345.6792297605182</v>
      </c>
      <c r="AA48" s="55">
        <f>SUM(AA45:AA47)</f>
        <v>1830851668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23450000</v>
      </c>
      <c r="F6" s="20">
        <v>23450000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5862500</v>
      </c>
      <c r="Y6" s="20">
        <v>-5862500</v>
      </c>
      <c r="Z6" s="21">
        <v>-100</v>
      </c>
      <c r="AA6" s="22">
        <v>23450000</v>
      </c>
    </row>
    <row r="7" spans="1:27" ht="13.5">
      <c r="A7" s="23" t="s">
        <v>34</v>
      </c>
      <c r="B7" s="17"/>
      <c r="C7" s="18"/>
      <c r="D7" s="18"/>
      <c r="E7" s="19">
        <v>144805000</v>
      </c>
      <c r="F7" s="20">
        <v>144805000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36201250</v>
      </c>
      <c r="Y7" s="20">
        <v>-36201250</v>
      </c>
      <c r="Z7" s="21">
        <v>-100</v>
      </c>
      <c r="AA7" s="22">
        <v>144805000</v>
      </c>
    </row>
    <row r="8" spans="1:27" ht="13.5">
      <c r="A8" s="23" t="s">
        <v>35</v>
      </c>
      <c r="B8" s="17"/>
      <c r="C8" s="18"/>
      <c r="D8" s="18"/>
      <c r="E8" s="19">
        <v>71261000</v>
      </c>
      <c r="F8" s="20">
        <v>71261000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17815250</v>
      </c>
      <c r="Y8" s="20">
        <v>-17815250</v>
      </c>
      <c r="Z8" s="21">
        <v>-100</v>
      </c>
      <c r="AA8" s="22">
        <v>71261000</v>
      </c>
    </row>
    <row r="9" spans="1:27" ht="13.5">
      <c r="A9" s="23" t="s">
        <v>36</v>
      </c>
      <c r="B9" s="17"/>
      <c r="C9" s="18"/>
      <c r="D9" s="18"/>
      <c r="E9" s="19">
        <v>33000000</v>
      </c>
      <c r="F9" s="20">
        <v>33000000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8250000</v>
      </c>
      <c r="Y9" s="20">
        <v>-8250000</v>
      </c>
      <c r="Z9" s="21">
        <v>-100</v>
      </c>
      <c r="AA9" s="22">
        <v>33000000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5332000</v>
      </c>
      <c r="F11" s="20">
        <v>5332000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1333000</v>
      </c>
      <c r="Y11" s="20">
        <v>-1333000</v>
      </c>
      <c r="Z11" s="21">
        <v>-100</v>
      </c>
      <c r="AA11" s="22">
        <v>5332000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277848000</v>
      </c>
      <c r="F12" s="31">
        <f t="shared" si="0"/>
        <v>277848000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69462000</v>
      </c>
      <c r="Y12" s="31">
        <f t="shared" si="0"/>
        <v>-69462000</v>
      </c>
      <c r="Z12" s="32">
        <f>+IF(X12&lt;&gt;0,+(Y12/X12)*100,0)</f>
        <v>-100</v>
      </c>
      <c r="AA12" s="33">
        <f>SUM(AA6:AA11)</f>
        <v>277848000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3259297000</v>
      </c>
      <c r="F19" s="20">
        <v>3259297000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814824250</v>
      </c>
      <c r="Y19" s="20">
        <v>-814824250</v>
      </c>
      <c r="Z19" s="21">
        <v>-100</v>
      </c>
      <c r="AA19" s="22">
        <v>3259297000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3259297000</v>
      </c>
      <c r="F24" s="37">
        <f t="shared" si="1"/>
        <v>3259297000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814824250</v>
      </c>
      <c r="Y24" s="37">
        <f t="shared" si="1"/>
        <v>-814824250</v>
      </c>
      <c r="Z24" s="38">
        <f>+IF(X24&lt;&gt;0,+(Y24/X24)*100,0)</f>
        <v>-100</v>
      </c>
      <c r="AA24" s="39">
        <f>SUM(AA15:AA23)</f>
        <v>3259297000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3537145000</v>
      </c>
      <c r="F25" s="31">
        <f t="shared" si="2"/>
        <v>3537145000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884286250</v>
      </c>
      <c r="Y25" s="31">
        <f t="shared" si="2"/>
        <v>-884286250</v>
      </c>
      <c r="Z25" s="32">
        <f>+IF(X25&lt;&gt;0,+(Y25/X25)*100,0)</f>
        <v>-100</v>
      </c>
      <c r="AA25" s="33">
        <f>+AA12+AA24</f>
        <v>3537145000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952000</v>
      </c>
      <c r="F30" s="20">
        <v>952000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238000</v>
      </c>
      <c r="Y30" s="20">
        <v>-238000</v>
      </c>
      <c r="Z30" s="21">
        <v>-100</v>
      </c>
      <c r="AA30" s="22">
        <v>952000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145123000</v>
      </c>
      <c r="F32" s="20">
        <v>145123000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36280750</v>
      </c>
      <c r="Y32" s="20">
        <v>-36280750</v>
      </c>
      <c r="Z32" s="21">
        <v>-100</v>
      </c>
      <c r="AA32" s="22">
        <v>145123000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146075000</v>
      </c>
      <c r="F34" s="31">
        <f t="shared" si="3"/>
        <v>146075000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36518750</v>
      </c>
      <c r="Y34" s="31">
        <f t="shared" si="3"/>
        <v>-36518750</v>
      </c>
      <c r="Z34" s="32">
        <f>+IF(X34&lt;&gt;0,+(Y34/X34)*100,0)</f>
        <v>-100</v>
      </c>
      <c r="AA34" s="33">
        <f>SUM(AA29:AA33)</f>
        <v>146075000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505000</v>
      </c>
      <c r="F37" s="20">
        <v>505000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126250</v>
      </c>
      <c r="Y37" s="20">
        <v>-126250</v>
      </c>
      <c r="Z37" s="21">
        <v>-100</v>
      </c>
      <c r="AA37" s="22">
        <v>505000</v>
      </c>
    </row>
    <row r="38" spans="1:27" ht="13.5">
      <c r="A38" s="23" t="s">
        <v>58</v>
      </c>
      <c r="B38" s="17"/>
      <c r="C38" s="18"/>
      <c r="D38" s="18"/>
      <c r="E38" s="19">
        <v>30892000</v>
      </c>
      <c r="F38" s="20">
        <v>30892000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7723000</v>
      </c>
      <c r="Y38" s="20">
        <v>-7723000</v>
      </c>
      <c r="Z38" s="21">
        <v>-100</v>
      </c>
      <c r="AA38" s="22">
        <v>30892000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31397000</v>
      </c>
      <c r="F39" s="37">
        <f t="shared" si="4"/>
        <v>31397000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7849250</v>
      </c>
      <c r="Y39" s="37">
        <f t="shared" si="4"/>
        <v>-7849250</v>
      </c>
      <c r="Z39" s="38">
        <f>+IF(X39&lt;&gt;0,+(Y39/X39)*100,0)</f>
        <v>-100</v>
      </c>
      <c r="AA39" s="39">
        <f>SUM(AA37:AA38)</f>
        <v>31397000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177472000</v>
      </c>
      <c r="F40" s="31">
        <f t="shared" si="5"/>
        <v>177472000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44368000</v>
      </c>
      <c r="Y40" s="31">
        <f t="shared" si="5"/>
        <v>-44368000</v>
      </c>
      <c r="Z40" s="32">
        <f>+IF(X40&lt;&gt;0,+(Y40/X40)*100,0)</f>
        <v>-100</v>
      </c>
      <c r="AA40" s="33">
        <f>+AA34+AA39</f>
        <v>177472000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3359673000</v>
      </c>
      <c r="F42" s="45">
        <f t="shared" si="6"/>
        <v>3359673000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839918250</v>
      </c>
      <c r="Y42" s="45">
        <f t="shared" si="6"/>
        <v>-839918250</v>
      </c>
      <c r="Z42" s="46">
        <f>+IF(X42&lt;&gt;0,+(Y42/X42)*100,0)</f>
        <v>-100</v>
      </c>
      <c r="AA42" s="47">
        <f>+AA25-AA40</f>
        <v>3359673000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3359673000</v>
      </c>
      <c r="F45" s="20">
        <v>3359673000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839918250</v>
      </c>
      <c r="Y45" s="20">
        <v>-839918250</v>
      </c>
      <c r="Z45" s="48">
        <v>-100</v>
      </c>
      <c r="AA45" s="22">
        <v>3359673000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3359673000</v>
      </c>
      <c r="F48" s="53">
        <f t="shared" si="7"/>
        <v>3359673000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839918250</v>
      </c>
      <c r="Y48" s="53">
        <f t="shared" si="7"/>
        <v>-839918250</v>
      </c>
      <c r="Z48" s="54">
        <f>+IF(X48&lt;&gt;0,+(Y48/X48)*100,0)</f>
        <v>-100</v>
      </c>
      <c r="AA48" s="55">
        <f>SUM(AA45:AA47)</f>
        <v>3359673000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60714361</v>
      </c>
      <c r="D6" s="18">
        <v>60714361</v>
      </c>
      <c r="E6" s="19">
        <v>9445000</v>
      </c>
      <c r="F6" s="20">
        <v>9445000</v>
      </c>
      <c r="G6" s="20">
        <v>82754607</v>
      </c>
      <c r="H6" s="20">
        <v>82754607</v>
      </c>
      <c r="I6" s="20">
        <v>38445837</v>
      </c>
      <c r="J6" s="20">
        <v>38445837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38445837</v>
      </c>
      <c r="X6" s="20">
        <v>2361250</v>
      </c>
      <c r="Y6" s="20">
        <v>36084587</v>
      </c>
      <c r="Z6" s="21">
        <v>1528.2</v>
      </c>
      <c r="AA6" s="22">
        <v>9445000</v>
      </c>
    </row>
    <row r="7" spans="1:27" ht="13.5">
      <c r="A7" s="23" t="s">
        <v>34</v>
      </c>
      <c r="B7" s="17"/>
      <c r="C7" s="18"/>
      <c r="D7" s="18"/>
      <c r="E7" s="19">
        <v>49757546</v>
      </c>
      <c r="F7" s="20">
        <v>49757546</v>
      </c>
      <c r="G7" s="20">
        <v>59839996</v>
      </c>
      <c r="H7" s="20">
        <v>60170207</v>
      </c>
      <c r="I7" s="20">
        <v>60534230</v>
      </c>
      <c r="J7" s="20">
        <v>60534230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60534230</v>
      </c>
      <c r="X7" s="20">
        <v>12439387</v>
      </c>
      <c r="Y7" s="20">
        <v>48094843</v>
      </c>
      <c r="Z7" s="21">
        <v>386.63</v>
      </c>
      <c r="AA7" s="22">
        <v>49757546</v>
      </c>
    </row>
    <row r="8" spans="1:27" ht="13.5">
      <c r="A8" s="23" t="s">
        <v>35</v>
      </c>
      <c r="B8" s="17"/>
      <c r="C8" s="18">
        <v>16405354</v>
      </c>
      <c r="D8" s="18">
        <v>16405354</v>
      </c>
      <c r="E8" s="19">
        <v>12195027</v>
      </c>
      <c r="F8" s="20">
        <v>12195027</v>
      </c>
      <c r="G8" s="20">
        <v>100099666</v>
      </c>
      <c r="H8" s="20">
        <v>100099666</v>
      </c>
      <c r="I8" s="20">
        <v>101728145</v>
      </c>
      <c r="J8" s="20">
        <v>101728145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101728145</v>
      </c>
      <c r="X8" s="20">
        <v>3048757</v>
      </c>
      <c r="Y8" s="20">
        <v>98679388</v>
      </c>
      <c r="Z8" s="21">
        <v>3236.71</v>
      </c>
      <c r="AA8" s="22">
        <v>12195027</v>
      </c>
    </row>
    <row r="9" spans="1:27" ht="13.5">
      <c r="A9" s="23" t="s">
        <v>36</v>
      </c>
      <c r="B9" s="17"/>
      <c r="C9" s="18">
        <v>17908067</v>
      </c>
      <c r="D9" s="18">
        <v>17908067</v>
      </c>
      <c r="E9" s="19"/>
      <c r="F9" s="20"/>
      <c r="G9" s="20">
        <v>17908067</v>
      </c>
      <c r="H9" s="20">
        <v>17908067</v>
      </c>
      <c r="I9" s="20">
        <v>17908067</v>
      </c>
      <c r="J9" s="20">
        <v>17908067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17908067</v>
      </c>
      <c r="X9" s="20"/>
      <c r="Y9" s="20">
        <v>17908067</v>
      </c>
      <c r="Z9" s="21"/>
      <c r="AA9" s="22"/>
    </row>
    <row r="10" spans="1:27" ht="13.5">
      <c r="A10" s="23" t="s">
        <v>37</v>
      </c>
      <c r="B10" s="17"/>
      <c r="C10" s="18">
        <v>39732696</v>
      </c>
      <c r="D10" s="18">
        <v>39732696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2888890</v>
      </c>
      <c r="D11" s="18">
        <v>2888890</v>
      </c>
      <c r="E11" s="19">
        <v>827608</v>
      </c>
      <c r="F11" s="20">
        <v>827608</v>
      </c>
      <c r="G11" s="20">
        <v>2888890</v>
      </c>
      <c r="H11" s="20">
        <v>2888890</v>
      </c>
      <c r="I11" s="20">
        <v>2888890</v>
      </c>
      <c r="J11" s="20">
        <v>2888890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2888890</v>
      </c>
      <c r="X11" s="20">
        <v>206902</v>
      </c>
      <c r="Y11" s="20">
        <v>2681988</v>
      </c>
      <c r="Z11" s="21">
        <v>1296.26</v>
      </c>
      <c r="AA11" s="22">
        <v>827608</v>
      </c>
    </row>
    <row r="12" spans="1:27" ht="13.5">
      <c r="A12" s="27" t="s">
        <v>39</v>
      </c>
      <c r="B12" s="28"/>
      <c r="C12" s="29">
        <f aca="true" t="shared" si="0" ref="C12:Y12">SUM(C6:C11)</f>
        <v>137649368</v>
      </c>
      <c r="D12" s="29">
        <f>SUM(D6:D11)</f>
        <v>137649368</v>
      </c>
      <c r="E12" s="30">
        <f t="shared" si="0"/>
        <v>72225181</v>
      </c>
      <c r="F12" s="31">
        <f t="shared" si="0"/>
        <v>72225181</v>
      </c>
      <c r="G12" s="31">
        <f t="shared" si="0"/>
        <v>263491226</v>
      </c>
      <c r="H12" s="31">
        <f t="shared" si="0"/>
        <v>263821437</v>
      </c>
      <c r="I12" s="31">
        <f t="shared" si="0"/>
        <v>221505169</v>
      </c>
      <c r="J12" s="31">
        <f t="shared" si="0"/>
        <v>221505169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221505169</v>
      </c>
      <c r="X12" s="31">
        <f t="shared" si="0"/>
        <v>18056296</v>
      </c>
      <c r="Y12" s="31">
        <f t="shared" si="0"/>
        <v>203448873</v>
      </c>
      <c r="Z12" s="32">
        <f>+IF(X12&lt;&gt;0,+(Y12/X12)*100,0)</f>
        <v>1126.7475511035043</v>
      </c>
      <c r="AA12" s="33">
        <f>SUM(AA6:AA11)</f>
        <v>72225181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249048</v>
      </c>
      <c r="D17" s="18">
        <v>249048</v>
      </c>
      <c r="E17" s="19">
        <v>279876</v>
      </c>
      <c r="F17" s="20">
        <v>279876</v>
      </c>
      <c r="G17" s="20">
        <v>249048</v>
      </c>
      <c r="H17" s="20">
        <v>249048</v>
      </c>
      <c r="I17" s="20">
        <v>249048</v>
      </c>
      <c r="J17" s="20">
        <v>249048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249048</v>
      </c>
      <c r="X17" s="20">
        <v>69969</v>
      </c>
      <c r="Y17" s="20">
        <v>179079</v>
      </c>
      <c r="Z17" s="21">
        <v>255.94</v>
      </c>
      <c r="AA17" s="22">
        <v>279876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621325267</v>
      </c>
      <c r="D19" s="18">
        <v>621325267</v>
      </c>
      <c r="E19" s="19">
        <v>811684947</v>
      </c>
      <c r="F19" s="20">
        <v>811684947</v>
      </c>
      <c r="G19" s="20">
        <v>632079366</v>
      </c>
      <c r="H19" s="20">
        <v>642295028</v>
      </c>
      <c r="I19" s="20">
        <v>657681676</v>
      </c>
      <c r="J19" s="20">
        <v>657681676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657681676</v>
      </c>
      <c r="X19" s="20">
        <v>202921237</v>
      </c>
      <c r="Y19" s="20">
        <v>454760439</v>
      </c>
      <c r="Z19" s="21">
        <v>224.11</v>
      </c>
      <c r="AA19" s="22">
        <v>811684947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167928</v>
      </c>
      <c r="D22" s="18">
        <v>167928</v>
      </c>
      <c r="E22" s="19">
        <v>827608</v>
      </c>
      <c r="F22" s="20">
        <v>827608</v>
      </c>
      <c r="G22" s="20">
        <v>167928</v>
      </c>
      <c r="H22" s="20">
        <v>167928</v>
      </c>
      <c r="I22" s="20">
        <v>182372</v>
      </c>
      <c r="J22" s="20">
        <v>182372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182372</v>
      </c>
      <c r="X22" s="20">
        <v>206902</v>
      </c>
      <c r="Y22" s="20">
        <v>-24530</v>
      </c>
      <c r="Z22" s="21">
        <v>-11.86</v>
      </c>
      <c r="AA22" s="22">
        <v>827608</v>
      </c>
    </row>
    <row r="23" spans="1:27" ht="13.5">
      <c r="A23" s="23" t="s">
        <v>49</v>
      </c>
      <c r="B23" s="17"/>
      <c r="C23" s="18">
        <v>548500</v>
      </c>
      <c r="D23" s="18">
        <v>548500</v>
      </c>
      <c r="E23" s="19"/>
      <c r="F23" s="20"/>
      <c r="G23" s="24">
        <v>548500</v>
      </c>
      <c r="H23" s="24">
        <v>548500</v>
      </c>
      <c r="I23" s="24">
        <v>548500</v>
      </c>
      <c r="J23" s="20">
        <v>548500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548500</v>
      </c>
      <c r="X23" s="20"/>
      <c r="Y23" s="24">
        <v>548500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622290743</v>
      </c>
      <c r="D24" s="29">
        <f>SUM(D15:D23)</f>
        <v>622290743</v>
      </c>
      <c r="E24" s="36">
        <f t="shared" si="1"/>
        <v>812792431</v>
      </c>
      <c r="F24" s="37">
        <f t="shared" si="1"/>
        <v>812792431</v>
      </c>
      <c r="G24" s="37">
        <f t="shared" si="1"/>
        <v>633044842</v>
      </c>
      <c r="H24" s="37">
        <f t="shared" si="1"/>
        <v>643260504</v>
      </c>
      <c r="I24" s="37">
        <f t="shared" si="1"/>
        <v>658661596</v>
      </c>
      <c r="J24" s="37">
        <f t="shared" si="1"/>
        <v>658661596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658661596</v>
      </c>
      <c r="X24" s="37">
        <f t="shared" si="1"/>
        <v>203198108</v>
      </c>
      <c r="Y24" s="37">
        <f t="shared" si="1"/>
        <v>455463488</v>
      </c>
      <c r="Z24" s="38">
        <f>+IF(X24&lt;&gt;0,+(Y24/X24)*100,0)</f>
        <v>224.14750436554263</v>
      </c>
      <c r="AA24" s="39">
        <f>SUM(AA15:AA23)</f>
        <v>812792431</v>
      </c>
    </row>
    <row r="25" spans="1:27" ht="13.5">
      <c r="A25" s="27" t="s">
        <v>51</v>
      </c>
      <c r="B25" s="28"/>
      <c r="C25" s="29">
        <f aca="true" t="shared" si="2" ref="C25:Y25">+C12+C24</f>
        <v>759940111</v>
      </c>
      <c r="D25" s="29">
        <f>+D12+D24</f>
        <v>759940111</v>
      </c>
      <c r="E25" s="30">
        <f t="shared" si="2"/>
        <v>885017612</v>
      </c>
      <c r="F25" s="31">
        <f t="shared" si="2"/>
        <v>885017612</v>
      </c>
      <c r="G25" s="31">
        <f t="shared" si="2"/>
        <v>896536068</v>
      </c>
      <c r="H25" s="31">
        <f t="shared" si="2"/>
        <v>907081941</v>
      </c>
      <c r="I25" s="31">
        <f t="shared" si="2"/>
        <v>880166765</v>
      </c>
      <c r="J25" s="31">
        <f t="shared" si="2"/>
        <v>880166765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880166765</v>
      </c>
      <c r="X25" s="31">
        <f t="shared" si="2"/>
        <v>221254404</v>
      </c>
      <c r="Y25" s="31">
        <f t="shared" si="2"/>
        <v>658912361</v>
      </c>
      <c r="Z25" s="32">
        <f>+IF(X25&lt;&gt;0,+(Y25/X25)*100,0)</f>
        <v>297.807568612284</v>
      </c>
      <c r="AA25" s="33">
        <f>+AA12+AA24</f>
        <v>885017612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351303</v>
      </c>
      <c r="D31" s="18">
        <v>351303</v>
      </c>
      <c r="E31" s="19">
        <v>372449</v>
      </c>
      <c r="F31" s="20">
        <v>372449</v>
      </c>
      <c r="G31" s="20">
        <v>351303</v>
      </c>
      <c r="H31" s="20">
        <v>351303</v>
      </c>
      <c r="I31" s="20">
        <v>351303</v>
      </c>
      <c r="J31" s="20">
        <v>351303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351303</v>
      </c>
      <c r="X31" s="20">
        <v>93112</v>
      </c>
      <c r="Y31" s="20">
        <v>258191</v>
      </c>
      <c r="Z31" s="21">
        <v>277.29</v>
      </c>
      <c r="AA31" s="22">
        <v>372449</v>
      </c>
    </row>
    <row r="32" spans="1:27" ht="13.5">
      <c r="A32" s="23" t="s">
        <v>57</v>
      </c>
      <c r="B32" s="17"/>
      <c r="C32" s="18">
        <v>55032928</v>
      </c>
      <c r="D32" s="18">
        <v>55032928</v>
      </c>
      <c r="E32" s="19">
        <v>33282931</v>
      </c>
      <c r="F32" s="20">
        <v>33282931</v>
      </c>
      <c r="G32" s="20">
        <v>61148298</v>
      </c>
      <c r="H32" s="20">
        <v>53579237</v>
      </c>
      <c r="I32" s="20">
        <v>47683796</v>
      </c>
      <c r="J32" s="20">
        <v>47683796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47683796</v>
      </c>
      <c r="X32" s="20">
        <v>8320733</v>
      </c>
      <c r="Y32" s="20">
        <v>39363063</v>
      </c>
      <c r="Z32" s="21">
        <v>473.07</v>
      </c>
      <c r="AA32" s="22">
        <v>33282931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55384231</v>
      </c>
      <c r="D34" s="29">
        <f>SUM(D29:D33)</f>
        <v>55384231</v>
      </c>
      <c r="E34" s="30">
        <f t="shared" si="3"/>
        <v>33655380</v>
      </c>
      <c r="F34" s="31">
        <f t="shared" si="3"/>
        <v>33655380</v>
      </c>
      <c r="G34" s="31">
        <f t="shared" si="3"/>
        <v>61499601</v>
      </c>
      <c r="H34" s="31">
        <f t="shared" si="3"/>
        <v>53930540</v>
      </c>
      <c r="I34" s="31">
        <f t="shared" si="3"/>
        <v>48035099</v>
      </c>
      <c r="J34" s="31">
        <f t="shared" si="3"/>
        <v>48035099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48035099</v>
      </c>
      <c r="X34" s="31">
        <f t="shared" si="3"/>
        <v>8413845</v>
      </c>
      <c r="Y34" s="31">
        <f t="shared" si="3"/>
        <v>39621254</v>
      </c>
      <c r="Z34" s="32">
        <f>+IF(X34&lt;&gt;0,+(Y34/X34)*100,0)</f>
        <v>470.90544216110465</v>
      </c>
      <c r="AA34" s="33">
        <f>SUM(AA29:AA33)</f>
        <v>33655380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13419779</v>
      </c>
      <c r="D38" s="18">
        <v>13419779</v>
      </c>
      <c r="E38" s="19">
        <v>11611211</v>
      </c>
      <c r="F38" s="20">
        <v>11611211</v>
      </c>
      <c r="G38" s="20">
        <v>12612615</v>
      </c>
      <c r="H38" s="20">
        <v>12612615</v>
      </c>
      <c r="I38" s="20">
        <v>13419779</v>
      </c>
      <c r="J38" s="20">
        <v>13419779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13419779</v>
      </c>
      <c r="X38" s="20">
        <v>2902803</v>
      </c>
      <c r="Y38" s="20">
        <v>10516976</v>
      </c>
      <c r="Z38" s="21">
        <v>362.3</v>
      </c>
      <c r="AA38" s="22">
        <v>11611211</v>
      </c>
    </row>
    <row r="39" spans="1:27" ht="13.5">
      <c r="A39" s="27" t="s">
        <v>61</v>
      </c>
      <c r="B39" s="35"/>
      <c r="C39" s="29">
        <f aca="true" t="shared" si="4" ref="C39:Y39">SUM(C37:C38)</f>
        <v>13419779</v>
      </c>
      <c r="D39" s="29">
        <f>SUM(D37:D38)</f>
        <v>13419779</v>
      </c>
      <c r="E39" s="36">
        <f t="shared" si="4"/>
        <v>11611211</v>
      </c>
      <c r="F39" s="37">
        <f t="shared" si="4"/>
        <v>11611211</v>
      </c>
      <c r="G39" s="37">
        <f t="shared" si="4"/>
        <v>12612615</v>
      </c>
      <c r="H39" s="37">
        <f t="shared" si="4"/>
        <v>12612615</v>
      </c>
      <c r="I39" s="37">
        <f t="shared" si="4"/>
        <v>13419779</v>
      </c>
      <c r="J39" s="37">
        <f t="shared" si="4"/>
        <v>13419779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13419779</v>
      </c>
      <c r="X39" s="37">
        <f t="shared" si="4"/>
        <v>2902803</v>
      </c>
      <c r="Y39" s="37">
        <f t="shared" si="4"/>
        <v>10516976</v>
      </c>
      <c r="Z39" s="38">
        <f>+IF(X39&lt;&gt;0,+(Y39/X39)*100,0)</f>
        <v>362.30415911792846</v>
      </c>
      <c r="AA39" s="39">
        <f>SUM(AA37:AA38)</f>
        <v>11611211</v>
      </c>
    </row>
    <row r="40" spans="1:27" ht="13.5">
      <c r="A40" s="27" t="s">
        <v>62</v>
      </c>
      <c r="B40" s="28"/>
      <c r="C40" s="29">
        <f aca="true" t="shared" si="5" ref="C40:Y40">+C34+C39</f>
        <v>68804010</v>
      </c>
      <c r="D40" s="29">
        <f>+D34+D39</f>
        <v>68804010</v>
      </c>
      <c r="E40" s="30">
        <f t="shared" si="5"/>
        <v>45266591</v>
      </c>
      <c r="F40" s="31">
        <f t="shared" si="5"/>
        <v>45266591</v>
      </c>
      <c r="G40" s="31">
        <f t="shared" si="5"/>
        <v>74112216</v>
      </c>
      <c r="H40" s="31">
        <f t="shared" si="5"/>
        <v>66543155</v>
      </c>
      <c r="I40" s="31">
        <f t="shared" si="5"/>
        <v>61454878</v>
      </c>
      <c r="J40" s="31">
        <f t="shared" si="5"/>
        <v>61454878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61454878</v>
      </c>
      <c r="X40" s="31">
        <f t="shared" si="5"/>
        <v>11316648</v>
      </c>
      <c r="Y40" s="31">
        <f t="shared" si="5"/>
        <v>50138230</v>
      </c>
      <c r="Z40" s="32">
        <f>+IF(X40&lt;&gt;0,+(Y40/X40)*100,0)</f>
        <v>443.04841857765655</v>
      </c>
      <c r="AA40" s="33">
        <f>+AA34+AA39</f>
        <v>45266591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691136101</v>
      </c>
      <c r="D42" s="43">
        <f>+D25-D40</f>
        <v>691136101</v>
      </c>
      <c r="E42" s="44">
        <f t="shared" si="6"/>
        <v>839751021</v>
      </c>
      <c r="F42" s="45">
        <f t="shared" si="6"/>
        <v>839751021</v>
      </c>
      <c r="G42" s="45">
        <f t="shared" si="6"/>
        <v>822423852</v>
      </c>
      <c r="H42" s="45">
        <f t="shared" si="6"/>
        <v>840538786</v>
      </c>
      <c r="I42" s="45">
        <f t="shared" si="6"/>
        <v>818711887</v>
      </c>
      <c r="J42" s="45">
        <f t="shared" si="6"/>
        <v>818711887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818711887</v>
      </c>
      <c r="X42" s="45">
        <f t="shared" si="6"/>
        <v>209937756</v>
      </c>
      <c r="Y42" s="45">
        <f t="shared" si="6"/>
        <v>608774131</v>
      </c>
      <c r="Z42" s="46">
        <f>+IF(X42&lt;&gt;0,+(Y42/X42)*100,0)</f>
        <v>289.9783929289975</v>
      </c>
      <c r="AA42" s="47">
        <f>+AA25-AA40</f>
        <v>839751021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691136101</v>
      </c>
      <c r="D45" s="18">
        <v>691136101</v>
      </c>
      <c r="E45" s="19">
        <v>839751021</v>
      </c>
      <c r="F45" s="20">
        <v>839751021</v>
      </c>
      <c r="G45" s="20">
        <v>822423852</v>
      </c>
      <c r="H45" s="20">
        <v>840538786</v>
      </c>
      <c r="I45" s="20">
        <v>818711887</v>
      </c>
      <c r="J45" s="20">
        <v>818711887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818711887</v>
      </c>
      <c r="X45" s="20">
        <v>209937755</v>
      </c>
      <c r="Y45" s="20">
        <v>608774132</v>
      </c>
      <c r="Z45" s="48">
        <v>289.98</v>
      </c>
      <c r="AA45" s="22">
        <v>839751021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691136101</v>
      </c>
      <c r="D48" s="51">
        <f>SUM(D45:D47)</f>
        <v>691136101</v>
      </c>
      <c r="E48" s="52">
        <f t="shared" si="7"/>
        <v>839751021</v>
      </c>
      <c r="F48" s="53">
        <f t="shared" si="7"/>
        <v>839751021</v>
      </c>
      <c r="G48" s="53">
        <f t="shared" si="7"/>
        <v>822423852</v>
      </c>
      <c r="H48" s="53">
        <f t="shared" si="7"/>
        <v>840538786</v>
      </c>
      <c r="I48" s="53">
        <f t="shared" si="7"/>
        <v>818711887</v>
      </c>
      <c r="J48" s="53">
        <f t="shared" si="7"/>
        <v>818711887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818711887</v>
      </c>
      <c r="X48" s="53">
        <f t="shared" si="7"/>
        <v>209937755</v>
      </c>
      <c r="Y48" s="53">
        <f t="shared" si="7"/>
        <v>608774132</v>
      </c>
      <c r="Z48" s="54">
        <f>+IF(X48&lt;&gt;0,+(Y48/X48)*100,0)</f>
        <v>289.97839478658807</v>
      </c>
      <c r="AA48" s="55">
        <f>SUM(AA45:AA47)</f>
        <v>839751021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12342983</v>
      </c>
      <c r="F6" s="20">
        <v>12342983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3085746</v>
      </c>
      <c r="Y6" s="20">
        <v>-3085746</v>
      </c>
      <c r="Z6" s="21">
        <v>-100</v>
      </c>
      <c r="AA6" s="22">
        <v>12342983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113328670</v>
      </c>
      <c r="F8" s="20">
        <v>113328670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28332168</v>
      </c>
      <c r="Y8" s="20">
        <v>-28332168</v>
      </c>
      <c r="Z8" s="21">
        <v>-100</v>
      </c>
      <c r="AA8" s="22">
        <v>113328670</v>
      </c>
    </row>
    <row r="9" spans="1:27" ht="13.5">
      <c r="A9" s="23" t="s">
        <v>36</v>
      </c>
      <c r="B9" s="17"/>
      <c r="C9" s="18"/>
      <c r="D9" s="18"/>
      <c r="E9" s="19">
        <v>182798515</v>
      </c>
      <c r="F9" s="20">
        <v>182798515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45699629</v>
      </c>
      <c r="Y9" s="20">
        <v>-45699629</v>
      </c>
      <c r="Z9" s="21">
        <v>-100</v>
      </c>
      <c r="AA9" s="22">
        <v>182798515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19649273</v>
      </c>
      <c r="F11" s="20">
        <v>19649273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4912318</v>
      </c>
      <c r="Y11" s="20">
        <v>-4912318</v>
      </c>
      <c r="Z11" s="21">
        <v>-100</v>
      </c>
      <c r="AA11" s="22">
        <v>19649273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328119441</v>
      </c>
      <c r="F12" s="31">
        <f t="shared" si="0"/>
        <v>328119441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82029861</v>
      </c>
      <c r="Y12" s="31">
        <f t="shared" si="0"/>
        <v>-82029861</v>
      </c>
      <c r="Z12" s="32">
        <f>+IF(X12&lt;&gt;0,+(Y12/X12)*100,0)</f>
        <v>-100</v>
      </c>
      <c r="AA12" s="33">
        <f>SUM(AA6:AA11)</f>
        <v>328119441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15388328</v>
      </c>
      <c r="F16" s="20">
        <v>15388328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3847082</v>
      </c>
      <c r="Y16" s="24">
        <v>-3847082</v>
      </c>
      <c r="Z16" s="25">
        <v>-100</v>
      </c>
      <c r="AA16" s="26">
        <v>15388328</v>
      </c>
    </row>
    <row r="17" spans="1:27" ht="13.5">
      <c r="A17" s="23" t="s">
        <v>43</v>
      </c>
      <c r="B17" s="17"/>
      <c r="C17" s="18"/>
      <c r="D17" s="18"/>
      <c r="E17" s="19">
        <v>164945000</v>
      </c>
      <c r="F17" s="20">
        <v>164945000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41236250</v>
      </c>
      <c r="Y17" s="20">
        <v>-41236250</v>
      </c>
      <c r="Z17" s="21">
        <v>-100</v>
      </c>
      <c r="AA17" s="22">
        <v>164945000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1829845610</v>
      </c>
      <c r="F19" s="20">
        <v>1829845610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457461403</v>
      </c>
      <c r="Y19" s="20">
        <v>-457461403</v>
      </c>
      <c r="Z19" s="21">
        <v>-100</v>
      </c>
      <c r="AA19" s="22">
        <v>1829845610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742384</v>
      </c>
      <c r="F22" s="20">
        <v>742384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185596</v>
      </c>
      <c r="Y22" s="20">
        <v>-185596</v>
      </c>
      <c r="Z22" s="21">
        <v>-100</v>
      </c>
      <c r="AA22" s="22">
        <v>742384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2010921322</v>
      </c>
      <c r="F24" s="37">
        <f t="shared" si="1"/>
        <v>2010921322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502730331</v>
      </c>
      <c r="Y24" s="37">
        <f t="shared" si="1"/>
        <v>-502730331</v>
      </c>
      <c r="Z24" s="38">
        <f>+IF(X24&lt;&gt;0,+(Y24/X24)*100,0)</f>
        <v>-100</v>
      </c>
      <c r="AA24" s="39">
        <f>SUM(AA15:AA23)</f>
        <v>2010921322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2339040763</v>
      </c>
      <c r="F25" s="31">
        <f t="shared" si="2"/>
        <v>2339040763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584760192</v>
      </c>
      <c r="Y25" s="31">
        <f t="shared" si="2"/>
        <v>-584760192</v>
      </c>
      <c r="Z25" s="32">
        <f>+IF(X25&lt;&gt;0,+(Y25/X25)*100,0)</f>
        <v>-100</v>
      </c>
      <c r="AA25" s="33">
        <f>+AA12+AA24</f>
        <v>2339040763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15903794</v>
      </c>
      <c r="F30" s="20">
        <v>15903794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3975949</v>
      </c>
      <c r="Y30" s="20">
        <v>-3975949</v>
      </c>
      <c r="Z30" s="21">
        <v>-100</v>
      </c>
      <c r="AA30" s="22">
        <v>15903794</v>
      </c>
    </row>
    <row r="31" spans="1:27" ht="13.5">
      <c r="A31" s="23" t="s">
        <v>56</v>
      </c>
      <c r="B31" s="17"/>
      <c r="C31" s="18"/>
      <c r="D31" s="18"/>
      <c r="E31" s="19">
        <v>24132333</v>
      </c>
      <c r="F31" s="20">
        <v>24132333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6033083</v>
      </c>
      <c r="Y31" s="20">
        <v>-6033083</v>
      </c>
      <c r="Z31" s="21">
        <v>-100</v>
      </c>
      <c r="AA31" s="22">
        <v>24132333</v>
      </c>
    </row>
    <row r="32" spans="1:27" ht="13.5">
      <c r="A32" s="23" t="s">
        <v>57</v>
      </c>
      <c r="B32" s="17"/>
      <c r="C32" s="18"/>
      <c r="D32" s="18"/>
      <c r="E32" s="19">
        <v>186433978</v>
      </c>
      <c r="F32" s="20">
        <v>186433978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46608495</v>
      </c>
      <c r="Y32" s="20">
        <v>-46608495</v>
      </c>
      <c r="Z32" s="21">
        <v>-100</v>
      </c>
      <c r="AA32" s="22">
        <v>186433978</v>
      </c>
    </row>
    <row r="33" spans="1:27" ht="13.5">
      <c r="A33" s="23" t="s">
        <v>58</v>
      </c>
      <c r="B33" s="17"/>
      <c r="C33" s="18"/>
      <c r="D33" s="18"/>
      <c r="E33" s="19">
        <v>2796168</v>
      </c>
      <c r="F33" s="20">
        <v>2796168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699042</v>
      </c>
      <c r="Y33" s="20">
        <v>-699042</v>
      </c>
      <c r="Z33" s="21">
        <v>-100</v>
      </c>
      <c r="AA33" s="22">
        <v>2796168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229266273</v>
      </c>
      <c r="F34" s="31">
        <f t="shared" si="3"/>
        <v>229266273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57316569</v>
      </c>
      <c r="Y34" s="31">
        <f t="shared" si="3"/>
        <v>-57316569</v>
      </c>
      <c r="Z34" s="32">
        <f>+IF(X34&lt;&gt;0,+(Y34/X34)*100,0)</f>
        <v>-100</v>
      </c>
      <c r="AA34" s="33">
        <f>SUM(AA29:AA33)</f>
        <v>229266273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114160824</v>
      </c>
      <c r="F37" s="20">
        <v>114160824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28540206</v>
      </c>
      <c r="Y37" s="20">
        <v>-28540206</v>
      </c>
      <c r="Z37" s="21">
        <v>-100</v>
      </c>
      <c r="AA37" s="22">
        <v>114160824</v>
      </c>
    </row>
    <row r="38" spans="1:27" ht="13.5">
      <c r="A38" s="23" t="s">
        <v>58</v>
      </c>
      <c r="B38" s="17"/>
      <c r="C38" s="18"/>
      <c r="D38" s="18"/>
      <c r="E38" s="19">
        <v>89964497</v>
      </c>
      <c r="F38" s="20">
        <v>89964497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22491124</v>
      </c>
      <c r="Y38" s="20">
        <v>-22491124</v>
      </c>
      <c r="Z38" s="21">
        <v>-100</v>
      </c>
      <c r="AA38" s="22">
        <v>89964497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204125321</v>
      </c>
      <c r="F39" s="37">
        <f t="shared" si="4"/>
        <v>204125321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51031330</v>
      </c>
      <c r="Y39" s="37">
        <f t="shared" si="4"/>
        <v>-51031330</v>
      </c>
      <c r="Z39" s="38">
        <f>+IF(X39&lt;&gt;0,+(Y39/X39)*100,0)</f>
        <v>-100</v>
      </c>
      <c r="AA39" s="39">
        <f>SUM(AA37:AA38)</f>
        <v>204125321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433391594</v>
      </c>
      <c r="F40" s="31">
        <f t="shared" si="5"/>
        <v>433391594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108347899</v>
      </c>
      <c r="Y40" s="31">
        <f t="shared" si="5"/>
        <v>-108347899</v>
      </c>
      <c r="Z40" s="32">
        <f>+IF(X40&lt;&gt;0,+(Y40/X40)*100,0)</f>
        <v>-100</v>
      </c>
      <c r="AA40" s="33">
        <f>+AA34+AA39</f>
        <v>433391594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1905649169</v>
      </c>
      <c r="F42" s="45">
        <f t="shared" si="6"/>
        <v>1905649169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476412293</v>
      </c>
      <c r="Y42" s="45">
        <f t="shared" si="6"/>
        <v>-476412293</v>
      </c>
      <c r="Z42" s="46">
        <f>+IF(X42&lt;&gt;0,+(Y42/X42)*100,0)</f>
        <v>-100</v>
      </c>
      <c r="AA42" s="47">
        <f>+AA25-AA40</f>
        <v>1905649169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1905649168</v>
      </c>
      <c r="F45" s="20">
        <v>1905649168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476412292</v>
      </c>
      <c r="Y45" s="20">
        <v>-476412292</v>
      </c>
      <c r="Z45" s="48">
        <v>-100</v>
      </c>
      <c r="AA45" s="22">
        <v>1905649168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1905649168</v>
      </c>
      <c r="F48" s="53">
        <f t="shared" si="7"/>
        <v>1905649168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476412292</v>
      </c>
      <c r="Y48" s="53">
        <f t="shared" si="7"/>
        <v>-476412292</v>
      </c>
      <c r="Z48" s="54">
        <f>+IF(X48&lt;&gt;0,+(Y48/X48)*100,0)</f>
        <v>-100</v>
      </c>
      <c r="AA48" s="55">
        <f>SUM(AA45:AA47)</f>
        <v>1905649168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3984932</v>
      </c>
      <c r="D6" s="18">
        <v>3984932</v>
      </c>
      <c r="E6" s="19">
        <v>1849235</v>
      </c>
      <c r="F6" s="20">
        <v>1849235</v>
      </c>
      <c r="G6" s="20">
        <v>35182744</v>
      </c>
      <c r="H6" s="20">
        <v>2046976</v>
      </c>
      <c r="I6" s="20">
        <v>3188774</v>
      </c>
      <c r="J6" s="20">
        <v>3188774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3188774</v>
      </c>
      <c r="X6" s="20">
        <v>462309</v>
      </c>
      <c r="Y6" s="20">
        <v>2726465</v>
      </c>
      <c r="Z6" s="21">
        <v>589.75</v>
      </c>
      <c r="AA6" s="22">
        <v>1849235</v>
      </c>
    </row>
    <row r="7" spans="1:27" ht="13.5">
      <c r="A7" s="23" t="s">
        <v>34</v>
      </c>
      <c r="B7" s="17"/>
      <c r="C7" s="18">
        <v>7084140</v>
      </c>
      <c r="D7" s="18">
        <v>7084140</v>
      </c>
      <c r="E7" s="19">
        <v>1800000</v>
      </c>
      <c r="F7" s="20">
        <v>1800000</v>
      </c>
      <c r="G7" s="20">
        <v>7112361</v>
      </c>
      <c r="H7" s="20">
        <v>25438064</v>
      </c>
      <c r="I7" s="20">
        <v>22525759</v>
      </c>
      <c r="J7" s="20">
        <v>22525759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22525759</v>
      </c>
      <c r="X7" s="20">
        <v>450000</v>
      </c>
      <c r="Y7" s="20">
        <v>22075759</v>
      </c>
      <c r="Z7" s="21">
        <v>4905.72</v>
      </c>
      <c r="AA7" s="22">
        <v>1800000</v>
      </c>
    </row>
    <row r="8" spans="1:27" ht="13.5">
      <c r="A8" s="23" t="s">
        <v>35</v>
      </c>
      <c r="B8" s="17"/>
      <c r="C8" s="18">
        <v>76961315</v>
      </c>
      <c r="D8" s="18">
        <v>76961315</v>
      </c>
      <c r="E8" s="19">
        <v>144976000</v>
      </c>
      <c r="F8" s="20">
        <v>144976000</v>
      </c>
      <c r="G8" s="20">
        <v>548149380</v>
      </c>
      <c r="H8" s="20">
        <v>576697537</v>
      </c>
      <c r="I8" s="20">
        <v>588223593</v>
      </c>
      <c r="J8" s="20">
        <v>588223593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588223593</v>
      </c>
      <c r="X8" s="20">
        <v>36244000</v>
      </c>
      <c r="Y8" s="20">
        <v>551979593</v>
      </c>
      <c r="Z8" s="21">
        <v>1522.95</v>
      </c>
      <c r="AA8" s="22">
        <v>144976000</v>
      </c>
    </row>
    <row r="9" spans="1:27" ht="13.5">
      <c r="A9" s="23" t="s">
        <v>36</v>
      </c>
      <c r="B9" s="17"/>
      <c r="C9" s="18">
        <v>16300017</v>
      </c>
      <c r="D9" s="18">
        <v>16300017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451717387</v>
      </c>
      <c r="D11" s="18">
        <v>451717387</v>
      </c>
      <c r="E11" s="19">
        <v>80300000</v>
      </c>
      <c r="F11" s="20">
        <v>80300000</v>
      </c>
      <c r="G11" s="20">
        <v>80300000</v>
      </c>
      <c r="H11" s="20">
        <v>451717387</v>
      </c>
      <c r="I11" s="20">
        <v>451717387</v>
      </c>
      <c r="J11" s="20">
        <v>451717387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451717387</v>
      </c>
      <c r="X11" s="20">
        <v>20075000</v>
      </c>
      <c r="Y11" s="20">
        <v>431642387</v>
      </c>
      <c r="Z11" s="21">
        <v>2150.15</v>
      </c>
      <c r="AA11" s="22">
        <v>80300000</v>
      </c>
    </row>
    <row r="12" spans="1:27" ht="13.5">
      <c r="A12" s="27" t="s">
        <v>39</v>
      </c>
      <c r="B12" s="28"/>
      <c r="C12" s="29">
        <f aca="true" t="shared" si="0" ref="C12:Y12">SUM(C6:C11)</f>
        <v>556047791</v>
      </c>
      <c r="D12" s="29">
        <f>SUM(D6:D11)</f>
        <v>556047791</v>
      </c>
      <c r="E12" s="30">
        <f t="shared" si="0"/>
        <v>228925235</v>
      </c>
      <c r="F12" s="31">
        <f t="shared" si="0"/>
        <v>228925235</v>
      </c>
      <c r="G12" s="31">
        <f t="shared" si="0"/>
        <v>670744485</v>
      </c>
      <c r="H12" s="31">
        <f t="shared" si="0"/>
        <v>1055899964</v>
      </c>
      <c r="I12" s="31">
        <f t="shared" si="0"/>
        <v>1065655513</v>
      </c>
      <c r="J12" s="31">
        <f t="shared" si="0"/>
        <v>1065655513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1065655513</v>
      </c>
      <c r="X12" s="31">
        <f t="shared" si="0"/>
        <v>57231309</v>
      </c>
      <c r="Y12" s="31">
        <f t="shared" si="0"/>
        <v>1008424204</v>
      </c>
      <c r="Z12" s="32">
        <f>+IF(X12&lt;&gt;0,+(Y12/X12)*100,0)</f>
        <v>1762.0149208888442</v>
      </c>
      <c r="AA12" s="33">
        <f>SUM(AA6:AA11)</f>
        <v>228925235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43857999</v>
      </c>
      <c r="D17" s="18">
        <v>43857999</v>
      </c>
      <c r="E17" s="19">
        <v>42999368</v>
      </c>
      <c r="F17" s="20">
        <v>42999368</v>
      </c>
      <c r="G17" s="20">
        <v>42999368</v>
      </c>
      <c r="H17" s="20">
        <v>43857999</v>
      </c>
      <c r="I17" s="20">
        <v>43857999</v>
      </c>
      <c r="J17" s="20">
        <v>43857999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43857999</v>
      </c>
      <c r="X17" s="20">
        <v>10749842</v>
      </c>
      <c r="Y17" s="20">
        <v>33108157</v>
      </c>
      <c r="Z17" s="21">
        <v>307.99</v>
      </c>
      <c r="AA17" s="22">
        <v>42999368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881646132</v>
      </c>
      <c r="D19" s="18">
        <v>881646132</v>
      </c>
      <c r="E19" s="19">
        <v>1023820979</v>
      </c>
      <c r="F19" s="20">
        <v>1023820979</v>
      </c>
      <c r="G19" s="20">
        <v>1027460241</v>
      </c>
      <c r="H19" s="20">
        <v>882730736</v>
      </c>
      <c r="I19" s="20">
        <v>879104517</v>
      </c>
      <c r="J19" s="20">
        <v>879104517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879104517</v>
      </c>
      <c r="X19" s="20">
        <v>255955245</v>
      </c>
      <c r="Y19" s="20">
        <v>623149272</v>
      </c>
      <c r="Z19" s="21">
        <v>243.46</v>
      </c>
      <c r="AA19" s="22">
        <v>1023820979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266663</v>
      </c>
      <c r="D21" s="18">
        <v>266663</v>
      </c>
      <c r="E21" s="19">
        <v>387972</v>
      </c>
      <c r="F21" s="20">
        <v>387972</v>
      </c>
      <c r="G21" s="20">
        <v>387972</v>
      </c>
      <c r="H21" s="20">
        <v>266663</v>
      </c>
      <c r="I21" s="20">
        <v>266663</v>
      </c>
      <c r="J21" s="20">
        <v>266663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266663</v>
      </c>
      <c r="X21" s="20">
        <v>96993</v>
      </c>
      <c r="Y21" s="20">
        <v>169670</v>
      </c>
      <c r="Z21" s="21">
        <v>174.93</v>
      </c>
      <c r="AA21" s="22">
        <v>387972</v>
      </c>
    </row>
    <row r="22" spans="1:27" ht="13.5">
      <c r="A22" s="23" t="s">
        <v>48</v>
      </c>
      <c r="B22" s="17"/>
      <c r="C22" s="18">
        <v>1285208</v>
      </c>
      <c r="D22" s="18">
        <v>1285208</v>
      </c>
      <c r="E22" s="19">
        <v>1715046</v>
      </c>
      <c r="F22" s="20">
        <v>1715046</v>
      </c>
      <c r="G22" s="20">
        <v>1715046</v>
      </c>
      <c r="H22" s="20">
        <v>1285208</v>
      </c>
      <c r="I22" s="20">
        <v>1285208</v>
      </c>
      <c r="J22" s="20">
        <v>1285208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1285208</v>
      </c>
      <c r="X22" s="20">
        <v>428762</v>
      </c>
      <c r="Y22" s="20">
        <v>856446</v>
      </c>
      <c r="Z22" s="21">
        <v>199.75</v>
      </c>
      <c r="AA22" s="22">
        <v>1715046</v>
      </c>
    </row>
    <row r="23" spans="1:27" ht="13.5">
      <c r="A23" s="23" t="s">
        <v>49</v>
      </c>
      <c r="B23" s="17"/>
      <c r="C23" s="18">
        <v>317000</v>
      </c>
      <c r="D23" s="18">
        <v>317000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927373002</v>
      </c>
      <c r="D24" s="29">
        <f>SUM(D15:D23)</f>
        <v>927373002</v>
      </c>
      <c r="E24" s="36">
        <f t="shared" si="1"/>
        <v>1068923365</v>
      </c>
      <c r="F24" s="37">
        <f t="shared" si="1"/>
        <v>1068923365</v>
      </c>
      <c r="G24" s="37">
        <f t="shared" si="1"/>
        <v>1072562627</v>
      </c>
      <c r="H24" s="37">
        <f t="shared" si="1"/>
        <v>928140606</v>
      </c>
      <c r="I24" s="37">
        <f t="shared" si="1"/>
        <v>924514387</v>
      </c>
      <c r="J24" s="37">
        <f t="shared" si="1"/>
        <v>924514387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924514387</v>
      </c>
      <c r="X24" s="37">
        <f t="shared" si="1"/>
        <v>267230842</v>
      </c>
      <c r="Y24" s="37">
        <f t="shared" si="1"/>
        <v>657283545</v>
      </c>
      <c r="Z24" s="38">
        <f>+IF(X24&lt;&gt;0,+(Y24/X24)*100,0)</f>
        <v>245.96096022479324</v>
      </c>
      <c r="AA24" s="39">
        <f>SUM(AA15:AA23)</f>
        <v>1068923365</v>
      </c>
    </row>
    <row r="25" spans="1:27" ht="13.5">
      <c r="A25" s="27" t="s">
        <v>51</v>
      </c>
      <c r="B25" s="28"/>
      <c r="C25" s="29">
        <f aca="true" t="shared" si="2" ref="C25:Y25">+C12+C24</f>
        <v>1483420793</v>
      </c>
      <c r="D25" s="29">
        <f>+D12+D24</f>
        <v>1483420793</v>
      </c>
      <c r="E25" s="30">
        <f t="shared" si="2"/>
        <v>1297848600</v>
      </c>
      <c r="F25" s="31">
        <f t="shared" si="2"/>
        <v>1297848600</v>
      </c>
      <c r="G25" s="31">
        <f t="shared" si="2"/>
        <v>1743307112</v>
      </c>
      <c r="H25" s="31">
        <f t="shared" si="2"/>
        <v>1984040570</v>
      </c>
      <c r="I25" s="31">
        <f t="shared" si="2"/>
        <v>1990169900</v>
      </c>
      <c r="J25" s="31">
        <f t="shared" si="2"/>
        <v>1990169900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1990169900</v>
      </c>
      <c r="X25" s="31">
        <f t="shared" si="2"/>
        <v>324462151</v>
      </c>
      <c r="Y25" s="31">
        <f t="shared" si="2"/>
        <v>1665707749</v>
      </c>
      <c r="Z25" s="32">
        <f>+IF(X25&lt;&gt;0,+(Y25/X25)*100,0)</f>
        <v>513.3750558782433</v>
      </c>
      <c r="AA25" s="33">
        <f>+AA12+AA24</f>
        <v>1297848600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2040256</v>
      </c>
      <c r="D31" s="18">
        <v>2040256</v>
      </c>
      <c r="E31" s="19">
        <v>3060000</v>
      </c>
      <c r="F31" s="20">
        <v>3060000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765000</v>
      </c>
      <c r="Y31" s="20">
        <v>-765000</v>
      </c>
      <c r="Z31" s="21">
        <v>-100</v>
      </c>
      <c r="AA31" s="22">
        <v>3060000</v>
      </c>
    </row>
    <row r="32" spans="1:27" ht="13.5">
      <c r="A32" s="23" t="s">
        <v>57</v>
      </c>
      <c r="B32" s="17"/>
      <c r="C32" s="18">
        <v>100447832</v>
      </c>
      <c r="D32" s="18">
        <v>100447832</v>
      </c>
      <c r="E32" s="19"/>
      <c r="F32" s="20"/>
      <c r="G32" s="20">
        <v>18012637</v>
      </c>
      <c r="H32" s="20">
        <v>21766035</v>
      </c>
      <c r="I32" s="20">
        <v>24199976</v>
      </c>
      <c r="J32" s="20">
        <v>24199976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24199976</v>
      </c>
      <c r="X32" s="20"/>
      <c r="Y32" s="20">
        <v>24199976</v>
      </c>
      <c r="Z32" s="21"/>
      <c r="AA32" s="22"/>
    </row>
    <row r="33" spans="1:27" ht="13.5">
      <c r="A33" s="23" t="s">
        <v>58</v>
      </c>
      <c r="B33" s="17"/>
      <c r="C33" s="18">
        <v>20897611</v>
      </c>
      <c r="D33" s="18">
        <v>20897611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123385699</v>
      </c>
      <c r="D34" s="29">
        <f>SUM(D29:D33)</f>
        <v>123385699</v>
      </c>
      <c r="E34" s="30">
        <f t="shared" si="3"/>
        <v>3060000</v>
      </c>
      <c r="F34" s="31">
        <f t="shared" si="3"/>
        <v>3060000</v>
      </c>
      <c r="G34" s="31">
        <f t="shared" si="3"/>
        <v>18012637</v>
      </c>
      <c r="H34" s="31">
        <f t="shared" si="3"/>
        <v>21766035</v>
      </c>
      <c r="I34" s="31">
        <f t="shared" si="3"/>
        <v>24199976</v>
      </c>
      <c r="J34" s="31">
        <f t="shared" si="3"/>
        <v>24199976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24199976</v>
      </c>
      <c r="X34" s="31">
        <f t="shared" si="3"/>
        <v>765000</v>
      </c>
      <c r="Y34" s="31">
        <f t="shared" si="3"/>
        <v>23434976</v>
      </c>
      <c r="Z34" s="32">
        <f>+IF(X34&lt;&gt;0,+(Y34/X34)*100,0)</f>
        <v>3063.3955555555553</v>
      </c>
      <c r="AA34" s="33">
        <f>SUM(AA29:AA33)</f>
        <v>3060000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28000000</v>
      </c>
      <c r="F37" s="20">
        <v>28000000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7000000</v>
      </c>
      <c r="Y37" s="20">
        <v>-7000000</v>
      </c>
      <c r="Z37" s="21">
        <v>-100</v>
      </c>
      <c r="AA37" s="22">
        <v>28000000</v>
      </c>
    </row>
    <row r="38" spans="1:27" ht="13.5">
      <c r="A38" s="23" t="s">
        <v>58</v>
      </c>
      <c r="B38" s="17"/>
      <c r="C38" s="18">
        <v>215050447</v>
      </c>
      <c r="D38" s="18">
        <v>215050447</v>
      </c>
      <c r="E38" s="19">
        <v>15000000</v>
      </c>
      <c r="F38" s="20">
        <v>15000000</v>
      </c>
      <c r="G38" s="20"/>
      <c r="H38" s="20">
        <v>215050447</v>
      </c>
      <c r="I38" s="20">
        <v>215050447</v>
      </c>
      <c r="J38" s="20">
        <v>215050447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215050447</v>
      </c>
      <c r="X38" s="20">
        <v>3750000</v>
      </c>
      <c r="Y38" s="20">
        <v>211300447</v>
      </c>
      <c r="Z38" s="21">
        <v>5634.68</v>
      </c>
      <c r="AA38" s="22">
        <v>15000000</v>
      </c>
    </row>
    <row r="39" spans="1:27" ht="13.5">
      <c r="A39" s="27" t="s">
        <v>61</v>
      </c>
      <c r="B39" s="35"/>
      <c r="C39" s="29">
        <f aca="true" t="shared" si="4" ref="C39:Y39">SUM(C37:C38)</f>
        <v>215050447</v>
      </c>
      <c r="D39" s="29">
        <f>SUM(D37:D38)</f>
        <v>215050447</v>
      </c>
      <c r="E39" s="36">
        <f t="shared" si="4"/>
        <v>43000000</v>
      </c>
      <c r="F39" s="37">
        <f t="shared" si="4"/>
        <v>43000000</v>
      </c>
      <c r="G39" s="37">
        <f t="shared" si="4"/>
        <v>0</v>
      </c>
      <c r="H39" s="37">
        <f t="shared" si="4"/>
        <v>215050447</v>
      </c>
      <c r="I39" s="37">
        <f t="shared" si="4"/>
        <v>215050447</v>
      </c>
      <c r="J39" s="37">
        <f t="shared" si="4"/>
        <v>215050447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215050447</v>
      </c>
      <c r="X39" s="37">
        <f t="shared" si="4"/>
        <v>10750000</v>
      </c>
      <c r="Y39" s="37">
        <f t="shared" si="4"/>
        <v>204300447</v>
      </c>
      <c r="Z39" s="38">
        <f>+IF(X39&lt;&gt;0,+(Y39/X39)*100,0)</f>
        <v>1900.4692744186048</v>
      </c>
      <c r="AA39" s="39">
        <f>SUM(AA37:AA38)</f>
        <v>43000000</v>
      </c>
    </row>
    <row r="40" spans="1:27" ht="13.5">
      <c r="A40" s="27" t="s">
        <v>62</v>
      </c>
      <c r="B40" s="28"/>
      <c r="C40" s="29">
        <f aca="true" t="shared" si="5" ref="C40:Y40">+C34+C39</f>
        <v>338436146</v>
      </c>
      <c r="D40" s="29">
        <f>+D34+D39</f>
        <v>338436146</v>
      </c>
      <c r="E40" s="30">
        <f t="shared" si="5"/>
        <v>46060000</v>
      </c>
      <c r="F40" s="31">
        <f t="shared" si="5"/>
        <v>46060000</v>
      </c>
      <c r="G40" s="31">
        <f t="shared" si="5"/>
        <v>18012637</v>
      </c>
      <c r="H40" s="31">
        <f t="shared" si="5"/>
        <v>236816482</v>
      </c>
      <c r="I40" s="31">
        <f t="shared" si="5"/>
        <v>239250423</v>
      </c>
      <c r="J40" s="31">
        <f t="shared" si="5"/>
        <v>239250423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239250423</v>
      </c>
      <c r="X40" s="31">
        <f t="shared" si="5"/>
        <v>11515000</v>
      </c>
      <c r="Y40" s="31">
        <f t="shared" si="5"/>
        <v>227735423</v>
      </c>
      <c r="Z40" s="32">
        <f>+IF(X40&lt;&gt;0,+(Y40/X40)*100,0)</f>
        <v>1977.728380373426</v>
      </c>
      <c r="AA40" s="33">
        <f>+AA34+AA39</f>
        <v>46060000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1144984647</v>
      </c>
      <c r="D42" s="43">
        <f>+D25-D40</f>
        <v>1144984647</v>
      </c>
      <c r="E42" s="44">
        <f t="shared" si="6"/>
        <v>1251788600</v>
      </c>
      <c r="F42" s="45">
        <f t="shared" si="6"/>
        <v>1251788600</v>
      </c>
      <c r="G42" s="45">
        <f t="shared" si="6"/>
        <v>1725294475</v>
      </c>
      <c r="H42" s="45">
        <f t="shared" si="6"/>
        <v>1747224088</v>
      </c>
      <c r="I42" s="45">
        <f t="shared" si="6"/>
        <v>1750919477</v>
      </c>
      <c r="J42" s="45">
        <f t="shared" si="6"/>
        <v>1750919477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1750919477</v>
      </c>
      <c r="X42" s="45">
        <f t="shared" si="6"/>
        <v>312947151</v>
      </c>
      <c r="Y42" s="45">
        <f t="shared" si="6"/>
        <v>1437972326</v>
      </c>
      <c r="Z42" s="46">
        <f>+IF(X42&lt;&gt;0,+(Y42/X42)*100,0)</f>
        <v>459.49366255773964</v>
      </c>
      <c r="AA42" s="47">
        <f>+AA25-AA40</f>
        <v>1251788600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1090203946</v>
      </c>
      <c r="D45" s="18">
        <v>1090203946</v>
      </c>
      <c r="E45" s="19">
        <v>1251788600</v>
      </c>
      <c r="F45" s="20">
        <v>1251788600</v>
      </c>
      <c r="G45" s="20">
        <v>1725294473</v>
      </c>
      <c r="H45" s="20">
        <v>1747224088</v>
      </c>
      <c r="I45" s="20">
        <v>1750919477</v>
      </c>
      <c r="J45" s="20">
        <v>1750919477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1750919477</v>
      </c>
      <c r="X45" s="20">
        <v>312947150</v>
      </c>
      <c r="Y45" s="20">
        <v>1437972327</v>
      </c>
      <c r="Z45" s="48">
        <v>459.49</v>
      </c>
      <c r="AA45" s="22">
        <v>1251788600</v>
      </c>
    </row>
    <row r="46" spans="1:27" ht="13.5">
      <c r="A46" s="23" t="s">
        <v>67</v>
      </c>
      <c r="B46" s="17"/>
      <c r="C46" s="18">
        <v>54780701</v>
      </c>
      <c r="D46" s="18">
        <v>54780701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1144984647</v>
      </c>
      <c r="D48" s="51">
        <f>SUM(D45:D47)</f>
        <v>1144984647</v>
      </c>
      <c r="E48" s="52">
        <f t="shared" si="7"/>
        <v>1251788600</v>
      </c>
      <c r="F48" s="53">
        <f t="shared" si="7"/>
        <v>1251788600</v>
      </c>
      <c r="G48" s="53">
        <f t="shared" si="7"/>
        <v>1725294473</v>
      </c>
      <c r="H48" s="53">
        <f t="shared" si="7"/>
        <v>1747224088</v>
      </c>
      <c r="I48" s="53">
        <f t="shared" si="7"/>
        <v>1750919477</v>
      </c>
      <c r="J48" s="53">
        <f t="shared" si="7"/>
        <v>1750919477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1750919477</v>
      </c>
      <c r="X48" s="53">
        <f t="shared" si="7"/>
        <v>312947150</v>
      </c>
      <c r="Y48" s="53">
        <f t="shared" si="7"/>
        <v>1437972327</v>
      </c>
      <c r="Z48" s="54">
        <f>+IF(X48&lt;&gt;0,+(Y48/X48)*100,0)</f>
        <v>459.4936643455612</v>
      </c>
      <c r="AA48" s="55">
        <f>SUM(AA45:AA47)</f>
        <v>1251788600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14675819</v>
      </c>
      <c r="D6" s="18">
        <v>14675819</v>
      </c>
      <c r="E6" s="19">
        <v>10381740</v>
      </c>
      <c r="F6" s="20">
        <v>10381740</v>
      </c>
      <c r="G6" s="20">
        <v>57590795</v>
      </c>
      <c r="H6" s="20">
        <v>19591088</v>
      </c>
      <c r="I6" s="20">
        <v>8263367</v>
      </c>
      <c r="J6" s="20">
        <v>8263367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8263367</v>
      </c>
      <c r="X6" s="20">
        <v>2595435</v>
      </c>
      <c r="Y6" s="20">
        <v>5667932</v>
      </c>
      <c r="Z6" s="21">
        <v>218.38</v>
      </c>
      <c r="AA6" s="22">
        <v>10381740</v>
      </c>
    </row>
    <row r="7" spans="1:27" ht="13.5">
      <c r="A7" s="23" t="s">
        <v>34</v>
      </c>
      <c r="B7" s="17"/>
      <c r="C7" s="18">
        <v>74867019</v>
      </c>
      <c r="D7" s="18">
        <v>74867019</v>
      </c>
      <c r="E7" s="19">
        <v>52000000</v>
      </c>
      <c r="F7" s="20">
        <v>52000000</v>
      </c>
      <c r="G7" s="20">
        <v>75288692</v>
      </c>
      <c r="H7" s="20">
        <v>105808105</v>
      </c>
      <c r="I7" s="20">
        <v>106373381</v>
      </c>
      <c r="J7" s="20">
        <v>106373381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106373381</v>
      </c>
      <c r="X7" s="20">
        <v>13000000</v>
      </c>
      <c r="Y7" s="20">
        <v>93373381</v>
      </c>
      <c r="Z7" s="21">
        <v>718.26</v>
      </c>
      <c r="AA7" s="22">
        <v>52000000</v>
      </c>
    </row>
    <row r="8" spans="1:27" ht="13.5">
      <c r="A8" s="23" t="s">
        <v>35</v>
      </c>
      <c r="B8" s="17"/>
      <c r="C8" s="18">
        <v>4253217</v>
      </c>
      <c r="D8" s="18">
        <v>4253217</v>
      </c>
      <c r="E8" s="19">
        <v>7100000</v>
      </c>
      <c r="F8" s="20">
        <v>7100000</v>
      </c>
      <c r="G8" s="20">
        <v>7190370</v>
      </c>
      <c r="H8" s="20">
        <v>11977066</v>
      </c>
      <c r="I8" s="20">
        <v>12809736</v>
      </c>
      <c r="J8" s="20">
        <v>12809736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12809736</v>
      </c>
      <c r="X8" s="20">
        <v>1775000</v>
      </c>
      <c r="Y8" s="20">
        <v>11034736</v>
      </c>
      <c r="Z8" s="21">
        <v>621.68</v>
      </c>
      <c r="AA8" s="22">
        <v>7100000</v>
      </c>
    </row>
    <row r="9" spans="1:27" ht="13.5">
      <c r="A9" s="23" t="s">
        <v>36</v>
      </c>
      <c r="B9" s="17"/>
      <c r="C9" s="18">
        <v>19368569</v>
      </c>
      <c r="D9" s="18">
        <v>19368569</v>
      </c>
      <c r="E9" s="19">
        <v>8950000</v>
      </c>
      <c r="F9" s="20">
        <v>8950000</v>
      </c>
      <c r="G9" s="20">
        <v>17739969</v>
      </c>
      <c r="H9" s="20">
        <v>19368569</v>
      </c>
      <c r="I9" s="20">
        <v>26883983</v>
      </c>
      <c r="J9" s="20">
        <v>26883983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26883983</v>
      </c>
      <c r="X9" s="20">
        <v>2237500</v>
      </c>
      <c r="Y9" s="20">
        <v>24646483</v>
      </c>
      <c r="Z9" s="21">
        <v>1101.52</v>
      </c>
      <c r="AA9" s="22">
        <v>8950000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49153</v>
      </c>
      <c r="D11" s="18">
        <v>49153</v>
      </c>
      <c r="E11" s="19">
        <v>86700</v>
      </c>
      <c r="F11" s="20">
        <v>86700</v>
      </c>
      <c r="G11" s="20">
        <v>66533</v>
      </c>
      <c r="H11" s="20">
        <v>49153</v>
      </c>
      <c r="I11" s="20">
        <v>49153</v>
      </c>
      <c r="J11" s="20">
        <v>49153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49153</v>
      </c>
      <c r="X11" s="20">
        <v>21675</v>
      </c>
      <c r="Y11" s="20">
        <v>27478</v>
      </c>
      <c r="Z11" s="21">
        <v>126.77</v>
      </c>
      <c r="AA11" s="22">
        <v>86700</v>
      </c>
    </row>
    <row r="12" spans="1:27" ht="13.5">
      <c r="A12" s="27" t="s">
        <v>39</v>
      </c>
      <c r="B12" s="28"/>
      <c r="C12" s="29">
        <f aca="true" t="shared" si="0" ref="C12:Y12">SUM(C6:C11)</f>
        <v>113213777</v>
      </c>
      <c r="D12" s="29">
        <f>SUM(D6:D11)</f>
        <v>113213777</v>
      </c>
      <c r="E12" s="30">
        <f t="shared" si="0"/>
        <v>78518440</v>
      </c>
      <c r="F12" s="31">
        <f t="shared" si="0"/>
        <v>78518440</v>
      </c>
      <c r="G12" s="31">
        <f t="shared" si="0"/>
        <v>157876359</v>
      </c>
      <c r="H12" s="31">
        <f t="shared" si="0"/>
        <v>156793981</v>
      </c>
      <c r="I12" s="31">
        <f t="shared" si="0"/>
        <v>154379620</v>
      </c>
      <c r="J12" s="31">
        <f t="shared" si="0"/>
        <v>154379620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154379620</v>
      </c>
      <c r="X12" s="31">
        <f t="shared" si="0"/>
        <v>19629610</v>
      </c>
      <c r="Y12" s="31">
        <f t="shared" si="0"/>
        <v>134750010</v>
      </c>
      <c r="Z12" s="32">
        <f>+IF(X12&lt;&gt;0,+(Y12/X12)*100,0)</f>
        <v>686.4630015573412</v>
      </c>
      <c r="AA12" s="33">
        <f>SUM(AA6:AA11)</f>
        <v>78518440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4425836</v>
      </c>
      <c r="D17" s="18">
        <v>4425836</v>
      </c>
      <c r="E17" s="19">
        <v>4183574</v>
      </c>
      <c r="F17" s="20">
        <v>4183574</v>
      </c>
      <c r="G17" s="20">
        <v>3930854</v>
      </c>
      <c r="H17" s="20">
        <v>4425836</v>
      </c>
      <c r="I17" s="20">
        <v>4425836</v>
      </c>
      <c r="J17" s="20">
        <v>4425836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4425836</v>
      </c>
      <c r="X17" s="20">
        <v>1045894</v>
      </c>
      <c r="Y17" s="20">
        <v>3379942</v>
      </c>
      <c r="Z17" s="21">
        <v>323.16</v>
      </c>
      <c r="AA17" s="22">
        <v>4183574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307050881</v>
      </c>
      <c r="D19" s="18">
        <v>307050881</v>
      </c>
      <c r="E19" s="19">
        <v>337992854</v>
      </c>
      <c r="F19" s="20">
        <v>337992854</v>
      </c>
      <c r="G19" s="20">
        <v>344665619</v>
      </c>
      <c r="H19" s="20">
        <v>317143374</v>
      </c>
      <c r="I19" s="20">
        <v>321942107</v>
      </c>
      <c r="J19" s="20">
        <v>321942107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321942107</v>
      </c>
      <c r="X19" s="20">
        <v>84498214</v>
      </c>
      <c r="Y19" s="20">
        <v>237443893</v>
      </c>
      <c r="Z19" s="21">
        <v>281</v>
      </c>
      <c r="AA19" s="22">
        <v>337992854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924760</v>
      </c>
      <c r="D22" s="18">
        <v>924760</v>
      </c>
      <c r="E22" s="19">
        <v>740066</v>
      </c>
      <c r="F22" s="20">
        <v>740066</v>
      </c>
      <c r="G22" s="20">
        <v>773486</v>
      </c>
      <c r="H22" s="20">
        <v>924760</v>
      </c>
      <c r="I22" s="20">
        <v>924760</v>
      </c>
      <c r="J22" s="20">
        <v>924760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924760</v>
      </c>
      <c r="X22" s="20">
        <v>185017</v>
      </c>
      <c r="Y22" s="20">
        <v>739743</v>
      </c>
      <c r="Z22" s="21">
        <v>399.82</v>
      </c>
      <c r="AA22" s="22">
        <v>740066</v>
      </c>
    </row>
    <row r="23" spans="1:27" ht="13.5">
      <c r="A23" s="23" t="s">
        <v>49</v>
      </c>
      <c r="B23" s="17"/>
      <c r="C23" s="18">
        <v>216000</v>
      </c>
      <c r="D23" s="18">
        <v>216000</v>
      </c>
      <c r="E23" s="19"/>
      <c r="F23" s="20"/>
      <c r="G23" s="24"/>
      <c r="H23" s="24">
        <v>216000</v>
      </c>
      <c r="I23" s="24">
        <v>216000</v>
      </c>
      <c r="J23" s="20">
        <v>216000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216000</v>
      </c>
      <c r="X23" s="20"/>
      <c r="Y23" s="24">
        <v>216000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312617477</v>
      </c>
      <c r="D24" s="29">
        <f>SUM(D15:D23)</f>
        <v>312617477</v>
      </c>
      <c r="E24" s="36">
        <f t="shared" si="1"/>
        <v>342916494</v>
      </c>
      <c r="F24" s="37">
        <f t="shared" si="1"/>
        <v>342916494</v>
      </c>
      <c r="G24" s="37">
        <f t="shared" si="1"/>
        <v>349369959</v>
      </c>
      <c r="H24" s="37">
        <f t="shared" si="1"/>
        <v>322709970</v>
      </c>
      <c r="I24" s="37">
        <f t="shared" si="1"/>
        <v>327508703</v>
      </c>
      <c r="J24" s="37">
        <f t="shared" si="1"/>
        <v>327508703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327508703</v>
      </c>
      <c r="X24" s="37">
        <f t="shared" si="1"/>
        <v>85729125</v>
      </c>
      <c r="Y24" s="37">
        <f t="shared" si="1"/>
        <v>241779578</v>
      </c>
      <c r="Z24" s="38">
        <f>+IF(X24&lt;&gt;0,+(Y24/X24)*100,0)</f>
        <v>282.0273483486505</v>
      </c>
      <c r="AA24" s="39">
        <f>SUM(AA15:AA23)</f>
        <v>342916494</v>
      </c>
    </row>
    <row r="25" spans="1:27" ht="13.5">
      <c r="A25" s="27" t="s">
        <v>51</v>
      </c>
      <c r="B25" s="28"/>
      <c r="C25" s="29">
        <f aca="true" t="shared" si="2" ref="C25:Y25">+C12+C24</f>
        <v>425831254</v>
      </c>
      <c r="D25" s="29">
        <f>+D12+D24</f>
        <v>425831254</v>
      </c>
      <c r="E25" s="30">
        <f t="shared" si="2"/>
        <v>421434934</v>
      </c>
      <c r="F25" s="31">
        <f t="shared" si="2"/>
        <v>421434934</v>
      </c>
      <c r="G25" s="31">
        <f t="shared" si="2"/>
        <v>507246318</v>
      </c>
      <c r="H25" s="31">
        <f t="shared" si="2"/>
        <v>479503951</v>
      </c>
      <c r="I25" s="31">
        <f t="shared" si="2"/>
        <v>481888323</v>
      </c>
      <c r="J25" s="31">
        <f t="shared" si="2"/>
        <v>481888323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481888323</v>
      </c>
      <c r="X25" s="31">
        <f t="shared" si="2"/>
        <v>105358735</v>
      </c>
      <c r="Y25" s="31">
        <f t="shared" si="2"/>
        <v>376529588</v>
      </c>
      <c r="Z25" s="32">
        <f>+IF(X25&lt;&gt;0,+(Y25/X25)*100,0)</f>
        <v>357.3786150716407</v>
      </c>
      <c r="AA25" s="33">
        <f>+AA12+AA24</f>
        <v>421434934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37913152</v>
      </c>
      <c r="D32" s="18">
        <v>37913152</v>
      </c>
      <c r="E32" s="19">
        <v>12932410</v>
      </c>
      <c r="F32" s="20">
        <v>12932410</v>
      </c>
      <c r="G32" s="20">
        <v>46488769</v>
      </c>
      <c r="H32" s="20">
        <v>59742213</v>
      </c>
      <c r="I32" s="20">
        <v>37532973</v>
      </c>
      <c r="J32" s="20">
        <v>37532973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37532973</v>
      </c>
      <c r="X32" s="20">
        <v>3233103</v>
      </c>
      <c r="Y32" s="20">
        <v>34299870</v>
      </c>
      <c r="Z32" s="21">
        <v>1060.9</v>
      </c>
      <c r="AA32" s="22">
        <v>12932410</v>
      </c>
    </row>
    <row r="33" spans="1:27" ht="13.5">
      <c r="A33" s="23" t="s">
        <v>58</v>
      </c>
      <c r="B33" s="17"/>
      <c r="C33" s="18">
        <v>4504785</v>
      </c>
      <c r="D33" s="18">
        <v>4504785</v>
      </c>
      <c r="E33" s="19">
        <v>3310000</v>
      </c>
      <c r="F33" s="20">
        <v>3310000</v>
      </c>
      <c r="G33" s="20">
        <v>3328650</v>
      </c>
      <c r="H33" s="20">
        <v>4504785</v>
      </c>
      <c r="I33" s="20">
        <v>4294777</v>
      </c>
      <c r="J33" s="20">
        <v>4294777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4294777</v>
      </c>
      <c r="X33" s="20">
        <v>827500</v>
      </c>
      <c r="Y33" s="20">
        <v>3467277</v>
      </c>
      <c r="Z33" s="21">
        <v>419.01</v>
      </c>
      <c r="AA33" s="22">
        <v>3310000</v>
      </c>
    </row>
    <row r="34" spans="1:27" ht="13.5">
      <c r="A34" s="27" t="s">
        <v>59</v>
      </c>
      <c r="B34" s="28"/>
      <c r="C34" s="29">
        <f aca="true" t="shared" si="3" ref="C34:Y34">SUM(C29:C33)</f>
        <v>42417937</v>
      </c>
      <c r="D34" s="29">
        <f>SUM(D29:D33)</f>
        <v>42417937</v>
      </c>
      <c r="E34" s="30">
        <f t="shared" si="3"/>
        <v>16242410</v>
      </c>
      <c r="F34" s="31">
        <f t="shared" si="3"/>
        <v>16242410</v>
      </c>
      <c r="G34" s="31">
        <f t="shared" si="3"/>
        <v>49817419</v>
      </c>
      <c r="H34" s="31">
        <f t="shared" si="3"/>
        <v>64246998</v>
      </c>
      <c r="I34" s="31">
        <f t="shared" si="3"/>
        <v>41827750</v>
      </c>
      <c r="J34" s="31">
        <f t="shared" si="3"/>
        <v>41827750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41827750</v>
      </c>
      <c r="X34" s="31">
        <f t="shared" si="3"/>
        <v>4060603</v>
      </c>
      <c r="Y34" s="31">
        <f t="shared" si="3"/>
        <v>37767147</v>
      </c>
      <c r="Z34" s="32">
        <f>+IF(X34&lt;&gt;0,+(Y34/X34)*100,0)</f>
        <v>930.0871570059915</v>
      </c>
      <c r="AA34" s="33">
        <f>SUM(AA29:AA33)</f>
        <v>16242410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7241073</v>
      </c>
      <c r="D38" s="18">
        <v>7241073</v>
      </c>
      <c r="E38" s="19">
        <v>6678000</v>
      </c>
      <c r="F38" s="20">
        <v>6678000</v>
      </c>
      <c r="G38" s="20">
        <v>5902394</v>
      </c>
      <c r="H38" s="20">
        <v>7241073</v>
      </c>
      <c r="I38" s="20">
        <v>7065558</v>
      </c>
      <c r="J38" s="20">
        <v>7065558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7065558</v>
      </c>
      <c r="X38" s="20">
        <v>1669500</v>
      </c>
      <c r="Y38" s="20">
        <v>5396058</v>
      </c>
      <c r="Z38" s="21">
        <v>323.21</v>
      </c>
      <c r="AA38" s="22">
        <v>6678000</v>
      </c>
    </row>
    <row r="39" spans="1:27" ht="13.5">
      <c r="A39" s="27" t="s">
        <v>61</v>
      </c>
      <c r="B39" s="35"/>
      <c r="C39" s="29">
        <f aca="true" t="shared" si="4" ref="C39:Y39">SUM(C37:C38)</f>
        <v>7241073</v>
      </c>
      <c r="D39" s="29">
        <f>SUM(D37:D38)</f>
        <v>7241073</v>
      </c>
      <c r="E39" s="36">
        <f t="shared" si="4"/>
        <v>6678000</v>
      </c>
      <c r="F39" s="37">
        <f t="shared" si="4"/>
        <v>6678000</v>
      </c>
      <c r="G39" s="37">
        <f t="shared" si="4"/>
        <v>5902394</v>
      </c>
      <c r="H39" s="37">
        <f t="shared" si="4"/>
        <v>7241073</v>
      </c>
      <c r="I39" s="37">
        <f t="shared" si="4"/>
        <v>7065558</v>
      </c>
      <c r="J39" s="37">
        <f t="shared" si="4"/>
        <v>7065558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7065558</v>
      </c>
      <c r="X39" s="37">
        <f t="shared" si="4"/>
        <v>1669500</v>
      </c>
      <c r="Y39" s="37">
        <f t="shared" si="4"/>
        <v>5396058</v>
      </c>
      <c r="Z39" s="38">
        <f>+IF(X39&lt;&gt;0,+(Y39/X39)*100,0)</f>
        <v>323.2140161725067</v>
      </c>
      <c r="AA39" s="39">
        <f>SUM(AA37:AA38)</f>
        <v>6678000</v>
      </c>
    </row>
    <row r="40" spans="1:27" ht="13.5">
      <c r="A40" s="27" t="s">
        <v>62</v>
      </c>
      <c r="B40" s="28"/>
      <c r="C40" s="29">
        <f aca="true" t="shared" si="5" ref="C40:Y40">+C34+C39</f>
        <v>49659010</v>
      </c>
      <c r="D40" s="29">
        <f>+D34+D39</f>
        <v>49659010</v>
      </c>
      <c r="E40" s="30">
        <f t="shared" si="5"/>
        <v>22920410</v>
      </c>
      <c r="F40" s="31">
        <f t="shared" si="5"/>
        <v>22920410</v>
      </c>
      <c r="G40" s="31">
        <f t="shared" si="5"/>
        <v>55719813</v>
      </c>
      <c r="H40" s="31">
        <f t="shared" si="5"/>
        <v>71488071</v>
      </c>
      <c r="I40" s="31">
        <f t="shared" si="5"/>
        <v>48893308</v>
      </c>
      <c r="J40" s="31">
        <f t="shared" si="5"/>
        <v>48893308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48893308</v>
      </c>
      <c r="X40" s="31">
        <f t="shared" si="5"/>
        <v>5730103</v>
      </c>
      <c r="Y40" s="31">
        <f t="shared" si="5"/>
        <v>43163205</v>
      </c>
      <c r="Z40" s="32">
        <f>+IF(X40&lt;&gt;0,+(Y40/X40)*100,0)</f>
        <v>753.2710145000884</v>
      </c>
      <c r="AA40" s="33">
        <f>+AA34+AA39</f>
        <v>22920410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376172244</v>
      </c>
      <c r="D42" s="43">
        <f>+D25-D40</f>
        <v>376172244</v>
      </c>
      <c r="E42" s="44">
        <f t="shared" si="6"/>
        <v>398514524</v>
      </c>
      <c r="F42" s="45">
        <f t="shared" si="6"/>
        <v>398514524</v>
      </c>
      <c r="G42" s="45">
        <f t="shared" si="6"/>
        <v>451526505</v>
      </c>
      <c r="H42" s="45">
        <f t="shared" si="6"/>
        <v>408015880</v>
      </c>
      <c r="I42" s="45">
        <f t="shared" si="6"/>
        <v>432995015</v>
      </c>
      <c r="J42" s="45">
        <f t="shared" si="6"/>
        <v>432995015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432995015</v>
      </c>
      <c r="X42" s="45">
        <f t="shared" si="6"/>
        <v>99628632</v>
      </c>
      <c r="Y42" s="45">
        <f t="shared" si="6"/>
        <v>333366383</v>
      </c>
      <c r="Z42" s="46">
        <f>+IF(X42&lt;&gt;0,+(Y42/X42)*100,0)</f>
        <v>334.6090138023776</v>
      </c>
      <c r="AA42" s="47">
        <f>+AA25-AA40</f>
        <v>398514524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376172243</v>
      </c>
      <c r="D45" s="18">
        <v>376172243</v>
      </c>
      <c r="E45" s="19">
        <v>398514525</v>
      </c>
      <c r="F45" s="20">
        <v>398514525</v>
      </c>
      <c r="G45" s="20">
        <v>451526505</v>
      </c>
      <c r="H45" s="20">
        <v>408015879</v>
      </c>
      <c r="I45" s="20">
        <v>432995014</v>
      </c>
      <c r="J45" s="20">
        <v>432995014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432995014</v>
      </c>
      <c r="X45" s="20">
        <v>99628631</v>
      </c>
      <c r="Y45" s="20">
        <v>333366383</v>
      </c>
      <c r="Z45" s="48">
        <v>334.61</v>
      </c>
      <c r="AA45" s="22">
        <v>398514525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376172243</v>
      </c>
      <c r="D48" s="51">
        <f>SUM(D45:D47)</f>
        <v>376172243</v>
      </c>
      <c r="E48" s="52">
        <f t="shared" si="7"/>
        <v>398514525</v>
      </c>
      <c r="F48" s="53">
        <f t="shared" si="7"/>
        <v>398514525</v>
      </c>
      <c r="G48" s="53">
        <f t="shared" si="7"/>
        <v>451526505</v>
      </c>
      <c r="H48" s="53">
        <f t="shared" si="7"/>
        <v>408015879</v>
      </c>
      <c r="I48" s="53">
        <f t="shared" si="7"/>
        <v>432995014</v>
      </c>
      <c r="J48" s="53">
        <f t="shared" si="7"/>
        <v>432995014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432995014</v>
      </c>
      <c r="X48" s="53">
        <f t="shared" si="7"/>
        <v>99628631</v>
      </c>
      <c r="Y48" s="53">
        <f t="shared" si="7"/>
        <v>333366383</v>
      </c>
      <c r="Z48" s="54">
        <f>+IF(X48&lt;&gt;0,+(Y48/X48)*100,0)</f>
        <v>334.6090171609404</v>
      </c>
      <c r="AA48" s="55">
        <f>SUM(AA45:AA47)</f>
        <v>398514525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16545000</v>
      </c>
      <c r="F6" s="20">
        <v>16545000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4136250</v>
      </c>
      <c r="Y6" s="20">
        <v>-4136250</v>
      </c>
      <c r="Z6" s="21">
        <v>-100</v>
      </c>
      <c r="AA6" s="22">
        <v>16545000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298578682</v>
      </c>
      <c r="F8" s="20">
        <v>298578682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74644671</v>
      </c>
      <c r="Y8" s="20">
        <v>-74644671</v>
      </c>
      <c r="Z8" s="21">
        <v>-100</v>
      </c>
      <c r="AA8" s="22">
        <v>298578682</v>
      </c>
    </row>
    <row r="9" spans="1:27" ht="13.5">
      <c r="A9" s="23" t="s">
        <v>36</v>
      </c>
      <c r="B9" s="17"/>
      <c r="C9" s="18"/>
      <c r="D9" s="18"/>
      <c r="E9" s="19">
        <v>338752968</v>
      </c>
      <c r="F9" s="20">
        <v>338752968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84688242</v>
      </c>
      <c r="Y9" s="20">
        <v>-84688242</v>
      </c>
      <c r="Z9" s="21">
        <v>-100</v>
      </c>
      <c r="AA9" s="22">
        <v>338752968</v>
      </c>
    </row>
    <row r="10" spans="1:27" ht="13.5">
      <c r="A10" s="23" t="s">
        <v>37</v>
      </c>
      <c r="B10" s="17"/>
      <c r="C10" s="18"/>
      <c r="D10" s="18"/>
      <c r="E10" s="19">
        <v>11303986</v>
      </c>
      <c r="F10" s="20">
        <v>11303986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2825997</v>
      </c>
      <c r="Y10" s="24">
        <v>-2825997</v>
      </c>
      <c r="Z10" s="25">
        <v>-100</v>
      </c>
      <c r="AA10" s="26">
        <v>11303986</v>
      </c>
    </row>
    <row r="11" spans="1:27" ht="13.5">
      <c r="A11" s="23" t="s">
        <v>38</v>
      </c>
      <c r="B11" s="17"/>
      <c r="C11" s="18"/>
      <c r="D11" s="18"/>
      <c r="E11" s="19">
        <v>15548740</v>
      </c>
      <c r="F11" s="20">
        <v>15548740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3887185</v>
      </c>
      <c r="Y11" s="20">
        <v>-3887185</v>
      </c>
      <c r="Z11" s="21">
        <v>-100</v>
      </c>
      <c r="AA11" s="22">
        <v>15548740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680729376</v>
      </c>
      <c r="F12" s="31">
        <f t="shared" si="0"/>
        <v>680729376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170182345</v>
      </c>
      <c r="Y12" s="31">
        <f t="shared" si="0"/>
        <v>-170182345</v>
      </c>
      <c r="Z12" s="32">
        <f>+IF(X12&lt;&gt;0,+(Y12/X12)*100,0)</f>
        <v>-100</v>
      </c>
      <c r="AA12" s="33">
        <f>SUM(AA6:AA11)</f>
        <v>680729376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4802348242</v>
      </c>
      <c r="F19" s="20">
        <v>4802348242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1200587061</v>
      </c>
      <c r="Y19" s="20">
        <v>-1200587061</v>
      </c>
      <c r="Z19" s="21">
        <v>-100</v>
      </c>
      <c r="AA19" s="22">
        <v>4802348242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10241957</v>
      </c>
      <c r="F22" s="20">
        <v>10241957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2560489</v>
      </c>
      <c r="Y22" s="20">
        <v>-2560489</v>
      </c>
      <c r="Z22" s="21">
        <v>-100</v>
      </c>
      <c r="AA22" s="22">
        <v>10241957</v>
      </c>
    </row>
    <row r="23" spans="1:27" ht="13.5">
      <c r="A23" s="23" t="s">
        <v>49</v>
      </c>
      <c r="B23" s="17"/>
      <c r="C23" s="18"/>
      <c r="D23" s="18"/>
      <c r="E23" s="19">
        <v>432000</v>
      </c>
      <c r="F23" s="20">
        <v>432000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108000</v>
      </c>
      <c r="Y23" s="24">
        <v>-108000</v>
      </c>
      <c r="Z23" s="25">
        <v>-100</v>
      </c>
      <c r="AA23" s="26">
        <v>432000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4813022199</v>
      </c>
      <c r="F24" s="37">
        <f t="shared" si="1"/>
        <v>4813022199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1203255550</v>
      </c>
      <c r="Y24" s="37">
        <f t="shared" si="1"/>
        <v>-1203255550</v>
      </c>
      <c r="Z24" s="38">
        <f>+IF(X24&lt;&gt;0,+(Y24/X24)*100,0)</f>
        <v>-100</v>
      </c>
      <c r="AA24" s="39">
        <f>SUM(AA15:AA23)</f>
        <v>4813022199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5493751575</v>
      </c>
      <c r="F25" s="31">
        <f t="shared" si="2"/>
        <v>5493751575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1373437895</v>
      </c>
      <c r="Y25" s="31">
        <f t="shared" si="2"/>
        <v>-1373437895</v>
      </c>
      <c r="Z25" s="32">
        <f>+IF(X25&lt;&gt;0,+(Y25/X25)*100,0)</f>
        <v>-100</v>
      </c>
      <c r="AA25" s="33">
        <f>+AA12+AA24</f>
        <v>5493751575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1061084</v>
      </c>
      <c r="F30" s="20">
        <v>1061084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265271</v>
      </c>
      <c r="Y30" s="20">
        <v>-265271</v>
      </c>
      <c r="Z30" s="21">
        <v>-100</v>
      </c>
      <c r="AA30" s="22">
        <v>1061084</v>
      </c>
    </row>
    <row r="31" spans="1:27" ht="13.5">
      <c r="A31" s="23" t="s">
        <v>56</v>
      </c>
      <c r="B31" s="17"/>
      <c r="C31" s="18"/>
      <c r="D31" s="18"/>
      <c r="E31" s="19">
        <v>4674666</v>
      </c>
      <c r="F31" s="20">
        <v>4674666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1168667</v>
      </c>
      <c r="Y31" s="20">
        <v>-1168667</v>
      </c>
      <c r="Z31" s="21">
        <v>-100</v>
      </c>
      <c r="AA31" s="22">
        <v>4674666</v>
      </c>
    </row>
    <row r="32" spans="1:27" ht="13.5">
      <c r="A32" s="23" t="s">
        <v>57</v>
      </c>
      <c r="B32" s="17"/>
      <c r="C32" s="18"/>
      <c r="D32" s="18"/>
      <c r="E32" s="19">
        <v>531127376</v>
      </c>
      <c r="F32" s="20">
        <v>531127376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132781844</v>
      </c>
      <c r="Y32" s="20">
        <v>-132781844</v>
      </c>
      <c r="Z32" s="21">
        <v>-100</v>
      </c>
      <c r="AA32" s="22">
        <v>531127376</v>
      </c>
    </row>
    <row r="33" spans="1:27" ht="13.5">
      <c r="A33" s="23" t="s">
        <v>58</v>
      </c>
      <c r="B33" s="17"/>
      <c r="C33" s="18"/>
      <c r="D33" s="18"/>
      <c r="E33" s="19">
        <v>5588304</v>
      </c>
      <c r="F33" s="20">
        <v>5588304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1397076</v>
      </c>
      <c r="Y33" s="20">
        <v>-1397076</v>
      </c>
      <c r="Z33" s="21">
        <v>-100</v>
      </c>
      <c r="AA33" s="22">
        <v>5588304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542451430</v>
      </c>
      <c r="F34" s="31">
        <f t="shared" si="3"/>
        <v>542451430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135612858</v>
      </c>
      <c r="Y34" s="31">
        <f t="shared" si="3"/>
        <v>-135612858</v>
      </c>
      <c r="Z34" s="32">
        <f>+IF(X34&lt;&gt;0,+(Y34/X34)*100,0)</f>
        <v>-100</v>
      </c>
      <c r="AA34" s="33">
        <f>SUM(AA29:AA33)</f>
        <v>542451430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57936758</v>
      </c>
      <c r="F38" s="20">
        <v>57936758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14484190</v>
      </c>
      <c r="Y38" s="20">
        <v>-14484190</v>
      </c>
      <c r="Z38" s="21">
        <v>-100</v>
      </c>
      <c r="AA38" s="22">
        <v>57936758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57936758</v>
      </c>
      <c r="F39" s="37">
        <f t="shared" si="4"/>
        <v>57936758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14484190</v>
      </c>
      <c r="Y39" s="37">
        <f t="shared" si="4"/>
        <v>-14484190</v>
      </c>
      <c r="Z39" s="38">
        <f>+IF(X39&lt;&gt;0,+(Y39/X39)*100,0)</f>
        <v>-100</v>
      </c>
      <c r="AA39" s="39">
        <f>SUM(AA37:AA38)</f>
        <v>57936758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600388188</v>
      </c>
      <c r="F40" s="31">
        <f t="shared" si="5"/>
        <v>600388188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150097048</v>
      </c>
      <c r="Y40" s="31">
        <f t="shared" si="5"/>
        <v>-150097048</v>
      </c>
      <c r="Z40" s="32">
        <f>+IF(X40&lt;&gt;0,+(Y40/X40)*100,0)</f>
        <v>-100</v>
      </c>
      <c r="AA40" s="33">
        <f>+AA34+AA39</f>
        <v>600388188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4893363387</v>
      </c>
      <c r="F42" s="45">
        <f t="shared" si="6"/>
        <v>4893363387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1223340847</v>
      </c>
      <c r="Y42" s="45">
        <f t="shared" si="6"/>
        <v>-1223340847</v>
      </c>
      <c r="Z42" s="46">
        <f>+IF(X42&lt;&gt;0,+(Y42/X42)*100,0)</f>
        <v>-100</v>
      </c>
      <c r="AA42" s="47">
        <f>+AA25-AA40</f>
        <v>4893363387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4893363387</v>
      </c>
      <c r="F45" s="20">
        <v>4893363387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1223340847</v>
      </c>
      <c r="Y45" s="20">
        <v>-1223340847</v>
      </c>
      <c r="Z45" s="48">
        <v>-100</v>
      </c>
      <c r="AA45" s="22">
        <v>4893363387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4893363387</v>
      </c>
      <c r="F48" s="53">
        <f t="shared" si="7"/>
        <v>4893363387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1223340847</v>
      </c>
      <c r="Y48" s="53">
        <f t="shared" si="7"/>
        <v>-1223340847</v>
      </c>
      <c r="Z48" s="54">
        <f>+IF(X48&lt;&gt;0,+(Y48/X48)*100,0)</f>
        <v>-100</v>
      </c>
      <c r="AA48" s="55">
        <f>SUM(AA45:AA47)</f>
        <v>4893363387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784897</v>
      </c>
      <c r="D6" s="18">
        <v>784897</v>
      </c>
      <c r="E6" s="19">
        <v>-2561000</v>
      </c>
      <c r="F6" s="20">
        <v>-2561000</v>
      </c>
      <c r="G6" s="20">
        <v>2373470</v>
      </c>
      <c r="H6" s="20">
        <v>2373470</v>
      </c>
      <c r="I6" s="20"/>
      <c r="J6" s="20">
        <v>2373470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2373470</v>
      </c>
      <c r="X6" s="20">
        <v>-640250</v>
      </c>
      <c r="Y6" s="20">
        <v>3013720</v>
      </c>
      <c r="Z6" s="21">
        <v>-470.71</v>
      </c>
      <c r="AA6" s="22">
        <v>-2561000</v>
      </c>
    </row>
    <row r="7" spans="1:27" ht="13.5">
      <c r="A7" s="23" t="s">
        <v>34</v>
      </c>
      <c r="B7" s="17"/>
      <c r="C7" s="18">
        <v>11676375</v>
      </c>
      <c r="D7" s="18">
        <v>11676375</v>
      </c>
      <c r="E7" s="19">
        <v>11936963</v>
      </c>
      <c r="F7" s="20">
        <v>11936963</v>
      </c>
      <c r="G7" s="20">
        <v>12533811</v>
      </c>
      <c r="H7" s="20">
        <v>12533811</v>
      </c>
      <c r="I7" s="20"/>
      <c r="J7" s="20">
        <v>12533811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12533811</v>
      </c>
      <c r="X7" s="20">
        <v>2984241</v>
      </c>
      <c r="Y7" s="20">
        <v>9549570</v>
      </c>
      <c r="Z7" s="21">
        <v>320</v>
      </c>
      <c r="AA7" s="22">
        <v>11936963</v>
      </c>
    </row>
    <row r="8" spans="1:27" ht="13.5">
      <c r="A8" s="23" t="s">
        <v>35</v>
      </c>
      <c r="B8" s="17"/>
      <c r="C8" s="18">
        <v>8358112</v>
      </c>
      <c r="D8" s="18">
        <v>8358112</v>
      </c>
      <c r="E8" s="19">
        <v>11867000</v>
      </c>
      <c r="F8" s="20">
        <v>11867000</v>
      </c>
      <c r="G8" s="20">
        <v>5782964</v>
      </c>
      <c r="H8" s="20">
        <v>5782964</v>
      </c>
      <c r="I8" s="20"/>
      <c r="J8" s="20">
        <v>5782964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5782964</v>
      </c>
      <c r="X8" s="20">
        <v>2966750</v>
      </c>
      <c r="Y8" s="20">
        <v>2816214</v>
      </c>
      <c r="Z8" s="21">
        <v>94.93</v>
      </c>
      <c r="AA8" s="22">
        <v>11867000</v>
      </c>
    </row>
    <row r="9" spans="1:27" ht="13.5">
      <c r="A9" s="23" t="s">
        <v>36</v>
      </c>
      <c r="B9" s="17"/>
      <c r="C9" s="18">
        <v>140956826</v>
      </c>
      <c r="D9" s="18">
        <v>140956826</v>
      </c>
      <c r="E9" s="19">
        <v>40469000</v>
      </c>
      <c r="F9" s="20">
        <v>40469000</v>
      </c>
      <c r="G9" s="20">
        <v>113593607</v>
      </c>
      <c r="H9" s="20">
        <v>113593607</v>
      </c>
      <c r="I9" s="20"/>
      <c r="J9" s="20">
        <v>113593607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113593607</v>
      </c>
      <c r="X9" s="20">
        <v>10117250</v>
      </c>
      <c r="Y9" s="20">
        <v>103476357</v>
      </c>
      <c r="Z9" s="21">
        <v>1022.77</v>
      </c>
      <c r="AA9" s="22">
        <v>40469000</v>
      </c>
    </row>
    <row r="10" spans="1:27" ht="13.5">
      <c r="A10" s="23" t="s">
        <v>37</v>
      </c>
      <c r="B10" s="17"/>
      <c r="C10" s="18">
        <v>6192280</v>
      </c>
      <c r="D10" s="18">
        <v>6192280</v>
      </c>
      <c r="E10" s="19"/>
      <c r="F10" s="20"/>
      <c r="G10" s="24">
        <v>2318918</v>
      </c>
      <c r="H10" s="24">
        <v>2318918</v>
      </c>
      <c r="I10" s="24"/>
      <c r="J10" s="20">
        <v>2318918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2318918</v>
      </c>
      <c r="X10" s="20"/>
      <c r="Y10" s="24">
        <v>2318918</v>
      </c>
      <c r="Z10" s="25"/>
      <c r="AA10" s="26"/>
    </row>
    <row r="11" spans="1:27" ht="13.5">
      <c r="A11" s="23" t="s">
        <v>38</v>
      </c>
      <c r="B11" s="17"/>
      <c r="C11" s="18">
        <v>41579432</v>
      </c>
      <c r="D11" s="18">
        <v>41579432</v>
      </c>
      <c r="E11" s="19">
        <v>60816000</v>
      </c>
      <c r="F11" s="20">
        <v>60816000</v>
      </c>
      <c r="G11" s="20">
        <v>54512554</v>
      </c>
      <c r="H11" s="20">
        <v>54512554</v>
      </c>
      <c r="I11" s="20"/>
      <c r="J11" s="20">
        <v>54512554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54512554</v>
      </c>
      <c r="X11" s="20">
        <v>15204000</v>
      </c>
      <c r="Y11" s="20">
        <v>39308554</v>
      </c>
      <c r="Z11" s="21">
        <v>258.54</v>
      </c>
      <c r="AA11" s="22">
        <v>60816000</v>
      </c>
    </row>
    <row r="12" spans="1:27" ht="13.5">
      <c r="A12" s="27" t="s">
        <v>39</v>
      </c>
      <c r="B12" s="28"/>
      <c r="C12" s="29">
        <f aca="true" t="shared" si="0" ref="C12:Y12">SUM(C6:C11)</f>
        <v>209547922</v>
      </c>
      <c r="D12" s="29">
        <f>SUM(D6:D11)</f>
        <v>209547922</v>
      </c>
      <c r="E12" s="30">
        <f t="shared" si="0"/>
        <v>122527963</v>
      </c>
      <c r="F12" s="31">
        <f t="shared" si="0"/>
        <v>122527963</v>
      </c>
      <c r="G12" s="31">
        <f t="shared" si="0"/>
        <v>191115324</v>
      </c>
      <c r="H12" s="31">
        <f t="shared" si="0"/>
        <v>191115324</v>
      </c>
      <c r="I12" s="31">
        <f t="shared" si="0"/>
        <v>0</v>
      </c>
      <c r="J12" s="31">
        <f t="shared" si="0"/>
        <v>191115324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191115324</v>
      </c>
      <c r="X12" s="31">
        <f t="shared" si="0"/>
        <v>30631991</v>
      </c>
      <c r="Y12" s="31">
        <f t="shared" si="0"/>
        <v>160483333</v>
      </c>
      <c r="Z12" s="32">
        <f>+IF(X12&lt;&gt;0,+(Y12/X12)*100,0)</f>
        <v>523.9076134489593</v>
      </c>
      <c r="AA12" s="33">
        <f>SUM(AA6:AA11)</f>
        <v>122527963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174506201</v>
      </c>
      <c r="D17" s="18">
        <v>174506201</v>
      </c>
      <c r="E17" s="19">
        <v>148264000</v>
      </c>
      <c r="F17" s="20">
        <v>148264000</v>
      </c>
      <c r="G17" s="20">
        <v>184154565</v>
      </c>
      <c r="H17" s="20">
        <v>184154565</v>
      </c>
      <c r="I17" s="20"/>
      <c r="J17" s="20">
        <v>184154565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184154565</v>
      </c>
      <c r="X17" s="20">
        <v>37066000</v>
      </c>
      <c r="Y17" s="20">
        <v>147088565</v>
      </c>
      <c r="Z17" s="21">
        <v>396.83</v>
      </c>
      <c r="AA17" s="22">
        <v>148264000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262297691</v>
      </c>
      <c r="D19" s="18">
        <v>262297691</v>
      </c>
      <c r="E19" s="19">
        <v>361883000</v>
      </c>
      <c r="F19" s="20">
        <v>361883000</v>
      </c>
      <c r="G19" s="20">
        <v>307559067</v>
      </c>
      <c r="H19" s="20">
        <v>307559067</v>
      </c>
      <c r="I19" s="20"/>
      <c r="J19" s="20">
        <v>307559067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307559067</v>
      </c>
      <c r="X19" s="20">
        <v>90470750</v>
      </c>
      <c r="Y19" s="20">
        <v>217088317</v>
      </c>
      <c r="Z19" s="21">
        <v>239.95</v>
      </c>
      <c r="AA19" s="22">
        <v>361883000</v>
      </c>
    </row>
    <row r="20" spans="1:27" ht="13.5">
      <c r="A20" s="23" t="s">
        <v>46</v>
      </c>
      <c r="B20" s="17"/>
      <c r="C20" s="18">
        <v>78910</v>
      </c>
      <c r="D20" s="18">
        <v>78910</v>
      </c>
      <c r="E20" s="19"/>
      <c r="F20" s="20"/>
      <c r="G20" s="20">
        <v>82856</v>
      </c>
      <c r="H20" s="20">
        <v>82856</v>
      </c>
      <c r="I20" s="20"/>
      <c r="J20" s="20">
        <v>82856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82856</v>
      </c>
      <c r="X20" s="20"/>
      <c r="Y20" s="20">
        <v>82856</v>
      </c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62043</v>
      </c>
      <c r="D22" s="18">
        <v>62043</v>
      </c>
      <c r="E22" s="19">
        <v>323000</v>
      </c>
      <c r="F22" s="20">
        <v>323000</v>
      </c>
      <c r="G22" s="20">
        <v>97710</v>
      </c>
      <c r="H22" s="20">
        <v>97710</v>
      </c>
      <c r="I22" s="20"/>
      <c r="J22" s="20">
        <v>97710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97710</v>
      </c>
      <c r="X22" s="20">
        <v>80750</v>
      </c>
      <c r="Y22" s="20">
        <v>16960</v>
      </c>
      <c r="Z22" s="21">
        <v>21</v>
      </c>
      <c r="AA22" s="22">
        <v>323000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436944845</v>
      </c>
      <c r="D24" s="29">
        <f>SUM(D15:D23)</f>
        <v>436944845</v>
      </c>
      <c r="E24" s="36">
        <f t="shared" si="1"/>
        <v>510470000</v>
      </c>
      <c r="F24" s="37">
        <f t="shared" si="1"/>
        <v>510470000</v>
      </c>
      <c r="G24" s="37">
        <f t="shared" si="1"/>
        <v>491894198</v>
      </c>
      <c r="H24" s="37">
        <f t="shared" si="1"/>
        <v>491894198</v>
      </c>
      <c r="I24" s="37">
        <f t="shared" si="1"/>
        <v>0</v>
      </c>
      <c r="J24" s="37">
        <f t="shared" si="1"/>
        <v>491894198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491894198</v>
      </c>
      <c r="X24" s="37">
        <f t="shared" si="1"/>
        <v>127617500</v>
      </c>
      <c r="Y24" s="37">
        <f t="shared" si="1"/>
        <v>364276698</v>
      </c>
      <c r="Z24" s="38">
        <f>+IF(X24&lt;&gt;0,+(Y24/X24)*100,0)</f>
        <v>285.4441577369875</v>
      </c>
      <c r="AA24" s="39">
        <f>SUM(AA15:AA23)</f>
        <v>510470000</v>
      </c>
    </row>
    <row r="25" spans="1:27" ht="13.5">
      <c r="A25" s="27" t="s">
        <v>51</v>
      </c>
      <c r="B25" s="28"/>
      <c r="C25" s="29">
        <f aca="true" t="shared" si="2" ref="C25:Y25">+C12+C24</f>
        <v>646492767</v>
      </c>
      <c r="D25" s="29">
        <f>+D12+D24</f>
        <v>646492767</v>
      </c>
      <c r="E25" s="30">
        <f t="shared" si="2"/>
        <v>632997963</v>
      </c>
      <c r="F25" s="31">
        <f t="shared" si="2"/>
        <v>632997963</v>
      </c>
      <c r="G25" s="31">
        <f t="shared" si="2"/>
        <v>683009522</v>
      </c>
      <c r="H25" s="31">
        <f t="shared" si="2"/>
        <v>683009522</v>
      </c>
      <c r="I25" s="31">
        <f t="shared" si="2"/>
        <v>0</v>
      </c>
      <c r="J25" s="31">
        <f t="shared" si="2"/>
        <v>683009522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683009522</v>
      </c>
      <c r="X25" s="31">
        <f t="shared" si="2"/>
        <v>158249491</v>
      </c>
      <c r="Y25" s="31">
        <f t="shared" si="2"/>
        <v>524760031</v>
      </c>
      <c r="Z25" s="32">
        <f>+IF(X25&lt;&gt;0,+(Y25/X25)*100,0)</f>
        <v>331.60298190153424</v>
      </c>
      <c r="AA25" s="33">
        <f>+AA12+AA24</f>
        <v>632997963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34604</v>
      </c>
      <c r="D29" s="18">
        <v>34604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6167559</v>
      </c>
      <c r="D30" s="18">
        <v>6167559</v>
      </c>
      <c r="E30" s="19">
        <v>4647000</v>
      </c>
      <c r="F30" s="20">
        <v>4647000</v>
      </c>
      <c r="G30" s="20">
        <v>5923830</v>
      </c>
      <c r="H30" s="20">
        <v>5923830</v>
      </c>
      <c r="I30" s="20"/>
      <c r="J30" s="20">
        <v>5923830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5923830</v>
      </c>
      <c r="X30" s="20">
        <v>1161750</v>
      </c>
      <c r="Y30" s="20">
        <v>4762080</v>
      </c>
      <c r="Z30" s="21">
        <v>409.91</v>
      </c>
      <c r="AA30" s="22">
        <v>4647000</v>
      </c>
    </row>
    <row r="31" spans="1:27" ht="13.5">
      <c r="A31" s="23" t="s">
        <v>56</v>
      </c>
      <c r="B31" s="17"/>
      <c r="C31" s="18">
        <v>4496302</v>
      </c>
      <c r="D31" s="18">
        <v>4496302</v>
      </c>
      <c r="E31" s="19"/>
      <c r="F31" s="20"/>
      <c r="G31" s="20">
        <v>5508881</v>
      </c>
      <c r="H31" s="20">
        <v>5508881</v>
      </c>
      <c r="I31" s="20"/>
      <c r="J31" s="20">
        <v>5508881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5508881</v>
      </c>
      <c r="X31" s="20"/>
      <c r="Y31" s="20">
        <v>5508881</v>
      </c>
      <c r="Z31" s="21"/>
      <c r="AA31" s="22"/>
    </row>
    <row r="32" spans="1:27" ht="13.5">
      <c r="A32" s="23" t="s">
        <v>57</v>
      </c>
      <c r="B32" s="17"/>
      <c r="C32" s="18">
        <v>326324829</v>
      </c>
      <c r="D32" s="18">
        <v>326324829</v>
      </c>
      <c r="E32" s="19">
        <v>103217000</v>
      </c>
      <c r="F32" s="20">
        <v>103217000</v>
      </c>
      <c r="G32" s="20">
        <v>214654650</v>
      </c>
      <c r="H32" s="20">
        <v>214654650</v>
      </c>
      <c r="I32" s="20"/>
      <c r="J32" s="20">
        <v>214654650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214654650</v>
      </c>
      <c r="X32" s="20">
        <v>25804250</v>
      </c>
      <c r="Y32" s="20">
        <v>188850400</v>
      </c>
      <c r="Z32" s="21">
        <v>731.86</v>
      </c>
      <c r="AA32" s="22">
        <v>103217000</v>
      </c>
    </row>
    <row r="33" spans="1:27" ht="13.5">
      <c r="A33" s="23" t="s">
        <v>58</v>
      </c>
      <c r="B33" s="17"/>
      <c r="C33" s="18">
        <v>3418024</v>
      </c>
      <c r="D33" s="18">
        <v>3418024</v>
      </c>
      <c r="E33" s="19"/>
      <c r="F33" s="20"/>
      <c r="G33" s="20">
        <v>7563150</v>
      </c>
      <c r="H33" s="20">
        <v>7563150</v>
      </c>
      <c r="I33" s="20"/>
      <c r="J33" s="20">
        <v>7563150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7563150</v>
      </c>
      <c r="X33" s="20"/>
      <c r="Y33" s="20">
        <v>7563150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340441318</v>
      </c>
      <c r="D34" s="29">
        <f>SUM(D29:D33)</f>
        <v>340441318</v>
      </c>
      <c r="E34" s="30">
        <f t="shared" si="3"/>
        <v>107864000</v>
      </c>
      <c r="F34" s="31">
        <f t="shared" si="3"/>
        <v>107864000</v>
      </c>
      <c r="G34" s="31">
        <f t="shared" si="3"/>
        <v>233650511</v>
      </c>
      <c r="H34" s="31">
        <f t="shared" si="3"/>
        <v>233650511</v>
      </c>
      <c r="I34" s="31">
        <f t="shared" si="3"/>
        <v>0</v>
      </c>
      <c r="J34" s="31">
        <f t="shared" si="3"/>
        <v>233650511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233650511</v>
      </c>
      <c r="X34" s="31">
        <f t="shared" si="3"/>
        <v>26966000</v>
      </c>
      <c r="Y34" s="31">
        <f t="shared" si="3"/>
        <v>206684511</v>
      </c>
      <c r="Z34" s="32">
        <f>+IF(X34&lt;&gt;0,+(Y34/X34)*100,0)</f>
        <v>766.4633649781206</v>
      </c>
      <c r="AA34" s="33">
        <f>SUM(AA29:AA33)</f>
        <v>107864000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16108505</v>
      </c>
      <c r="D37" s="18">
        <v>16108505</v>
      </c>
      <c r="E37" s="19">
        <v>27059000</v>
      </c>
      <c r="F37" s="20">
        <v>27059000</v>
      </c>
      <c r="G37" s="20">
        <v>19025595</v>
      </c>
      <c r="H37" s="20">
        <v>19025595</v>
      </c>
      <c r="I37" s="20"/>
      <c r="J37" s="20">
        <v>19025595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19025595</v>
      </c>
      <c r="X37" s="20">
        <v>6764750</v>
      </c>
      <c r="Y37" s="20">
        <v>12260845</v>
      </c>
      <c r="Z37" s="21">
        <v>181.25</v>
      </c>
      <c r="AA37" s="22">
        <v>27059000</v>
      </c>
    </row>
    <row r="38" spans="1:27" ht="13.5">
      <c r="A38" s="23" t="s">
        <v>58</v>
      </c>
      <c r="B38" s="17"/>
      <c r="C38" s="18">
        <v>25357920</v>
      </c>
      <c r="D38" s="18">
        <v>25357920</v>
      </c>
      <c r="E38" s="19">
        <v>1658000</v>
      </c>
      <c r="F38" s="20">
        <v>1658000</v>
      </c>
      <c r="G38" s="20">
        <v>22374450</v>
      </c>
      <c r="H38" s="20">
        <v>22374450</v>
      </c>
      <c r="I38" s="20"/>
      <c r="J38" s="20">
        <v>22374450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22374450</v>
      </c>
      <c r="X38" s="20">
        <v>414500</v>
      </c>
      <c r="Y38" s="20">
        <v>21959950</v>
      </c>
      <c r="Z38" s="21">
        <v>5297.94</v>
      </c>
      <c r="AA38" s="22">
        <v>1658000</v>
      </c>
    </row>
    <row r="39" spans="1:27" ht="13.5">
      <c r="A39" s="27" t="s">
        <v>61</v>
      </c>
      <c r="B39" s="35"/>
      <c r="C39" s="29">
        <f aca="true" t="shared" si="4" ref="C39:Y39">SUM(C37:C38)</f>
        <v>41466425</v>
      </c>
      <c r="D39" s="29">
        <f>SUM(D37:D38)</f>
        <v>41466425</v>
      </c>
      <c r="E39" s="36">
        <f t="shared" si="4"/>
        <v>28717000</v>
      </c>
      <c r="F39" s="37">
        <f t="shared" si="4"/>
        <v>28717000</v>
      </c>
      <c r="G39" s="37">
        <f t="shared" si="4"/>
        <v>41400045</v>
      </c>
      <c r="H39" s="37">
        <f t="shared" si="4"/>
        <v>41400045</v>
      </c>
      <c r="I39" s="37">
        <f t="shared" si="4"/>
        <v>0</v>
      </c>
      <c r="J39" s="37">
        <f t="shared" si="4"/>
        <v>41400045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41400045</v>
      </c>
      <c r="X39" s="37">
        <f t="shared" si="4"/>
        <v>7179250</v>
      </c>
      <c r="Y39" s="37">
        <f t="shared" si="4"/>
        <v>34220795</v>
      </c>
      <c r="Z39" s="38">
        <f>+IF(X39&lt;&gt;0,+(Y39/X39)*100,0)</f>
        <v>476.66253438729666</v>
      </c>
      <c r="AA39" s="39">
        <f>SUM(AA37:AA38)</f>
        <v>28717000</v>
      </c>
    </row>
    <row r="40" spans="1:27" ht="13.5">
      <c r="A40" s="27" t="s">
        <v>62</v>
      </c>
      <c r="B40" s="28"/>
      <c r="C40" s="29">
        <f aca="true" t="shared" si="5" ref="C40:Y40">+C34+C39</f>
        <v>381907743</v>
      </c>
      <c r="D40" s="29">
        <f>+D34+D39</f>
        <v>381907743</v>
      </c>
      <c r="E40" s="30">
        <f t="shared" si="5"/>
        <v>136581000</v>
      </c>
      <c r="F40" s="31">
        <f t="shared" si="5"/>
        <v>136581000</v>
      </c>
      <c r="G40" s="31">
        <f t="shared" si="5"/>
        <v>275050556</v>
      </c>
      <c r="H40" s="31">
        <f t="shared" si="5"/>
        <v>275050556</v>
      </c>
      <c r="I40" s="31">
        <f t="shared" si="5"/>
        <v>0</v>
      </c>
      <c r="J40" s="31">
        <f t="shared" si="5"/>
        <v>275050556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275050556</v>
      </c>
      <c r="X40" s="31">
        <f t="shared" si="5"/>
        <v>34145250</v>
      </c>
      <c r="Y40" s="31">
        <f t="shared" si="5"/>
        <v>240905306</v>
      </c>
      <c r="Z40" s="32">
        <f>+IF(X40&lt;&gt;0,+(Y40/X40)*100,0)</f>
        <v>705.5309479356572</v>
      </c>
      <c r="AA40" s="33">
        <f>+AA34+AA39</f>
        <v>136581000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264585024</v>
      </c>
      <c r="D42" s="43">
        <f>+D25-D40</f>
        <v>264585024</v>
      </c>
      <c r="E42" s="44">
        <f t="shared" si="6"/>
        <v>496416963</v>
      </c>
      <c r="F42" s="45">
        <f t="shared" si="6"/>
        <v>496416963</v>
      </c>
      <c r="G42" s="45">
        <f t="shared" si="6"/>
        <v>407958966</v>
      </c>
      <c r="H42" s="45">
        <f t="shared" si="6"/>
        <v>407958966</v>
      </c>
      <c r="I42" s="45">
        <f t="shared" si="6"/>
        <v>0</v>
      </c>
      <c r="J42" s="45">
        <f t="shared" si="6"/>
        <v>407958966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407958966</v>
      </c>
      <c r="X42" s="45">
        <f t="shared" si="6"/>
        <v>124104241</v>
      </c>
      <c r="Y42" s="45">
        <f t="shared" si="6"/>
        <v>283854725</v>
      </c>
      <c r="Z42" s="46">
        <f>+IF(X42&lt;&gt;0,+(Y42/X42)*100,0)</f>
        <v>228.7228242264501</v>
      </c>
      <c r="AA42" s="47">
        <f>+AA25-AA40</f>
        <v>496416963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264585024</v>
      </c>
      <c r="D45" s="18">
        <v>264585024</v>
      </c>
      <c r="E45" s="19">
        <v>496337963</v>
      </c>
      <c r="F45" s="20">
        <v>496337963</v>
      </c>
      <c r="G45" s="20">
        <v>407880056</v>
      </c>
      <c r="H45" s="20">
        <v>407880056</v>
      </c>
      <c r="I45" s="20"/>
      <c r="J45" s="20">
        <v>407880056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407880056</v>
      </c>
      <c r="X45" s="20">
        <v>124084491</v>
      </c>
      <c r="Y45" s="20">
        <v>283795565</v>
      </c>
      <c r="Z45" s="48">
        <v>228.71</v>
      </c>
      <c r="AA45" s="22">
        <v>496337963</v>
      </c>
    </row>
    <row r="46" spans="1:27" ht="13.5">
      <c r="A46" s="23" t="s">
        <v>67</v>
      </c>
      <c r="B46" s="17"/>
      <c r="C46" s="18"/>
      <c r="D46" s="18"/>
      <c r="E46" s="19">
        <v>79000</v>
      </c>
      <c r="F46" s="20">
        <v>79000</v>
      </c>
      <c r="G46" s="20">
        <v>78910</v>
      </c>
      <c r="H46" s="20">
        <v>78910</v>
      </c>
      <c r="I46" s="20"/>
      <c r="J46" s="20">
        <v>78910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78910</v>
      </c>
      <c r="X46" s="20">
        <v>19750</v>
      </c>
      <c r="Y46" s="20">
        <v>59160</v>
      </c>
      <c r="Z46" s="48">
        <v>299.54</v>
      </c>
      <c r="AA46" s="22">
        <v>79000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264585024</v>
      </c>
      <c r="D48" s="51">
        <f>SUM(D45:D47)</f>
        <v>264585024</v>
      </c>
      <c r="E48" s="52">
        <f t="shared" si="7"/>
        <v>496416963</v>
      </c>
      <c r="F48" s="53">
        <f t="shared" si="7"/>
        <v>496416963</v>
      </c>
      <c r="G48" s="53">
        <f t="shared" si="7"/>
        <v>407958966</v>
      </c>
      <c r="H48" s="53">
        <f t="shared" si="7"/>
        <v>407958966</v>
      </c>
      <c r="I48" s="53">
        <f t="shared" si="7"/>
        <v>0</v>
      </c>
      <c r="J48" s="53">
        <f t="shared" si="7"/>
        <v>407958966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407958966</v>
      </c>
      <c r="X48" s="53">
        <f t="shared" si="7"/>
        <v>124104241</v>
      </c>
      <c r="Y48" s="53">
        <f t="shared" si="7"/>
        <v>283854725</v>
      </c>
      <c r="Z48" s="54">
        <f>+IF(X48&lt;&gt;0,+(Y48/X48)*100,0)</f>
        <v>228.7228242264501</v>
      </c>
      <c r="AA48" s="55">
        <f>SUM(AA45:AA47)</f>
        <v>496416963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431422340</v>
      </c>
      <c r="D6" s="18">
        <v>431422340</v>
      </c>
      <c r="E6" s="19">
        <v>383472550</v>
      </c>
      <c r="F6" s="20">
        <v>383472550</v>
      </c>
      <c r="G6" s="20">
        <v>449452491</v>
      </c>
      <c r="H6" s="20">
        <v>509976744</v>
      </c>
      <c r="I6" s="20">
        <v>454444549</v>
      </c>
      <c r="J6" s="20">
        <v>454444549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454444549</v>
      </c>
      <c r="X6" s="20">
        <v>95868138</v>
      </c>
      <c r="Y6" s="20">
        <v>358576411</v>
      </c>
      <c r="Z6" s="21">
        <v>374.03</v>
      </c>
      <c r="AA6" s="22">
        <v>383472550</v>
      </c>
    </row>
    <row r="7" spans="1:27" ht="13.5">
      <c r="A7" s="23" t="s">
        <v>34</v>
      </c>
      <c r="B7" s="17"/>
      <c r="C7" s="18">
        <v>22908872</v>
      </c>
      <c r="D7" s="18">
        <v>22908872</v>
      </c>
      <c r="E7" s="19">
        <v>100000000</v>
      </c>
      <c r="F7" s="20">
        <v>100000000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25000000</v>
      </c>
      <c r="Y7" s="20">
        <v>-25000000</v>
      </c>
      <c r="Z7" s="21">
        <v>-100</v>
      </c>
      <c r="AA7" s="22">
        <v>100000000</v>
      </c>
    </row>
    <row r="8" spans="1:27" ht="13.5">
      <c r="A8" s="23" t="s">
        <v>35</v>
      </c>
      <c r="B8" s="17"/>
      <c r="C8" s="18"/>
      <c r="D8" s="18"/>
      <c r="E8" s="19">
        <v>256719000</v>
      </c>
      <c r="F8" s="20">
        <v>256719000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64179750</v>
      </c>
      <c r="Y8" s="20">
        <v>-64179750</v>
      </c>
      <c r="Z8" s="21">
        <v>-100</v>
      </c>
      <c r="AA8" s="22">
        <v>256719000</v>
      </c>
    </row>
    <row r="9" spans="1:27" ht="13.5">
      <c r="A9" s="23" t="s">
        <v>36</v>
      </c>
      <c r="B9" s="17"/>
      <c r="C9" s="18">
        <v>18993832</v>
      </c>
      <c r="D9" s="18">
        <v>18993832</v>
      </c>
      <c r="E9" s="19">
        <v>95000000</v>
      </c>
      <c r="F9" s="20">
        <v>95000000</v>
      </c>
      <c r="G9" s="20">
        <v>670346503</v>
      </c>
      <c r="H9" s="20">
        <v>75273569</v>
      </c>
      <c r="I9" s="20">
        <v>467233807</v>
      </c>
      <c r="J9" s="20">
        <v>467233807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467233807</v>
      </c>
      <c r="X9" s="20">
        <v>23750000</v>
      </c>
      <c r="Y9" s="20">
        <v>443483807</v>
      </c>
      <c r="Z9" s="21">
        <v>1867.3</v>
      </c>
      <c r="AA9" s="22">
        <v>95000000</v>
      </c>
    </row>
    <row r="10" spans="1:27" ht="13.5">
      <c r="A10" s="23" t="s">
        <v>37</v>
      </c>
      <c r="B10" s="17"/>
      <c r="C10" s="18">
        <v>138997</v>
      </c>
      <c r="D10" s="18">
        <v>138997</v>
      </c>
      <c r="E10" s="19">
        <v>699000</v>
      </c>
      <c r="F10" s="20">
        <v>699000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174750</v>
      </c>
      <c r="Y10" s="24">
        <v>-174750</v>
      </c>
      <c r="Z10" s="25">
        <v>-100</v>
      </c>
      <c r="AA10" s="26">
        <v>699000</v>
      </c>
    </row>
    <row r="11" spans="1:27" ht="13.5">
      <c r="A11" s="23" t="s">
        <v>38</v>
      </c>
      <c r="B11" s="17"/>
      <c r="C11" s="18">
        <v>52545577</v>
      </c>
      <c r="D11" s="18">
        <v>52545577</v>
      </c>
      <c r="E11" s="19">
        <v>40000000</v>
      </c>
      <c r="F11" s="20">
        <v>40000000</v>
      </c>
      <c r="G11" s="20">
        <v>52673770</v>
      </c>
      <c r="H11" s="20">
        <v>54154158</v>
      </c>
      <c r="I11" s="20">
        <v>54433690</v>
      </c>
      <c r="J11" s="20">
        <v>54433690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54433690</v>
      </c>
      <c r="X11" s="20">
        <v>10000000</v>
      </c>
      <c r="Y11" s="20">
        <v>44433690</v>
      </c>
      <c r="Z11" s="21">
        <v>444.34</v>
      </c>
      <c r="AA11" s="22">
        <v>40000000</v>
      </c>
    </row>
    <row r="12" spans="1:27" ht="13.5">
      <c r="A12" s="27" t="s">
        <v>39</v>
      </c>
      <c r="B12" s="28"/>
      <c r="C12" s="29">
        <f aca="true" t="shared" si="0" ref="C12:Y12">SUM(C6:C11)</f>
        <v>526009618</v>
      </c>
      <c r="D12" s="29">
        <f>SUM(D6:D11)</f>
        <v>526009618</v>
      </c>
      <c r="E12" s="30">
        <f t="shared" si="0"/>
        <v>875890550</v>
      </c>
      <c r="F12" s="31">
        <f t="shared" si="0"/>
        <v>875890550</v>
      </c>
      <c r="G12" s="31">
        <f t="shared" si="0"/>
        <v>1172472764</v>
      </c>
      <c r="H12" s="31">
        <f t="shared" si="0"/>
        <v>639404471</v>
      </c>
      <c r="I12" s="31">
        <f t="shared" si="0"/>
        <v>976112046</v>
      </c>
      <c r="J12" s="31">
        <f t="shared" si="0"/>
        <v>976112046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976112046</v>
      </c>
      <c r="X12" s="31">
        <f t="shared" si="0"/>
        <v>218972638</v>
      </c>
      <c r="Y12" s="31">
        <f t="shared" si="0"/>
        <v>757139408</v>
      </c>
      <c r="Z12" s="32">
        <f>+IF(X12&lt;&gt;0,+(Y12/X12)*100,0)</f>
        <v>345.76895767223664</v>
      </c>
      <c r="AA12" s="33">
        <f>SUM(AA6:AA11)</f>
        <v>875890550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400000</v>
      </c>
      <c r="F15" s="20">
        <v>400000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100000</v>
      </c>
      <c r="Y15" s="20">
        <v>-100000</v>
      </c>
      <c r="Z15" s="21">
        <v>-100</v>
      </c>
      <c r="AA15" s="22">
        <v>400000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3385829383</v>
      </c>
      <c r="D19" s="18">
        <v>3385829383</v>
      </c>
      <c r="E19" s="19">
        <v>1139226000</v>
      </c>
      <c r="F19" s="20">
        <v>1139226000</v>
      </c>
      <c r="G19" s="20">
        <v>1864825210</v>
      </c>
      <c r="H19" s="20">
        <v>3401611258</v>
      </c>
      <c r="I19" s="20">
        <v>3425761701</v>
      </c>
      <c r="J19" s="20">
        <v>3425761701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3425761701</v>
      </c>
      <c r="X19" s="20">
        <v>284806500</v>
      </c>
      <c r="Y19" s="20">
        <v>3140955201</v>
      </c>
      <c r="Z19" s="21">
        <v>1102.84</v>
      </c>
      <c r="AA19" s="22">
        <v>1139226000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1072103</v>
      </c>
      <c r="D22" s="18">
        <v>1072103</v>
      </c>
      <c r="E22" s="19">
        <v>2500000</v>
      </c>
      <c r="F22" s="20">
        <v>2500000</v>
      </c>
      <c r="G22" s="20">
        <v>1297522</v>
      </c>
      <c r="H22" s="20">
        <v>1072108</v>
      </c>
      <c r="I22" s="20">
        <v>1072108</v>
      </c>
      <c r="J22" s="20">
        <v>1072108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1072108</v>
      </c>
      <c r="X22" s="20">
        <v>625000</v>
      </c>
      <c r="Y22" s="20">
        <v>447108</v>
      </c>
      <c r="Z22" s="21">
        <v>71.54</v>
      </c>
      <c r="AA22" s="22">
        <v>2500000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3386901486</v>
      </c>
      <c r="D24" s="29">
        <f>SUM(D15:D23)</f>
        <v>3386901486</v>
      </c>
      <c r="E24" s="36">
        <f t="shared" si="1"/>
        <v>1142126000</v>
      </c>
      <c r="F24" s="37">
        <f t="shared" si="1"/>
        <v>1142126000</v>
      </c>
      <c r="G24" s="37">
        <f t="shared" si="1"/>
        <v>1866122732</v>
      </c>
      <c r="H24" s="37">
        <f t="shared" si="1"/>
        <v>3402683366</v>
      </c>
      <c r="I24" s="37">
        <f t="shared" si="1"/>
        <v>3426833809</v>
      </c>
      <c r="J24" s="37">
        <f t="shared" si="1"/>
        <v>3426833809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3426833809</v>
      </c>
      <c r="X24" s="37">
        <f t="shared" si="1"/>
        <v>285531500</v>
      </c>
      <c r="Y24" s="37">
        <f t="shared" si="1"/>
        <v>3141302309</v>
      </c>
      <c r="Z24" s="38">
        <f>+IF(X24&lt;&gt;0,+(Y24/X24)*100,0)</f>
        <v>1100.1596352766683</v>
      </c>
      <c r="AA24" s="39">
        <f>SUM(AA15:AA23)</f>
        <v>1142126000</v>
      </c>
    </row>
    <row r="25" spans="1:27" ht="13.5">
      <c r="A25" s="27" t="s">
        <v>51</v>
      </c>
      <c r="B25" s="28"/>
      <c r="C25" s="29">
        <f aca="true" t="shared" si="2" ref="C25:Y25">+C12+C24</f>
        <v>3912911104</v>
      </c>
      <c r="D25" s="29">
        <f>+D12+D24</f>
        <v>3912911104</v>
      </c>
      <c r="E25" s="30">
        <f t="shared" si="2"/>
        <v>2018016550</v>
      </c>
      <c r="F25" s="31">
        <f t="shared" si="2"/>
        <v>2018016550</v>
      </c>
      <c r="G25" s="31">
        <f t="shared" si="2"/>
        <v>3038595496</v>
      </c>
      <c r="H25" s="31">
        <f t="shared" si="2"/>
        <v>4042087837</v>
      </c>
      <c r="I25" s="31">
        <f t="shared" si="2"/>
        <v>4402945855</v>
      </c>
      <c r="J25" s="31">
        <f t="shared" si="2"/>
        <v>4402945855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4402945855</v>
      </c>
      <c r="X25" s="31">
        <f t="shared" si="2"/>
        <v>504504138</v>
      </c>
      <c r="Y25" s="31">
        <f t="shared" si="2"/>
        <v>3898441717</v>
      </c>
      <c r="Z25" s="32">
        <f>+IF(X25&lt;&gt;0,+(Y25/X25)*100,0)</f>
        <v>772.7274016927885</v>
      </c>
      <c r="AA25" s="33">
        <f>+AA12+AA24</f>
        <v>2018016550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200000</v>
      </c>
      <c r="F31" s="20">
        <v>200000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50000</v>
      </c>
      <c r="Y31" s="20">
        <v>-50000</v>
      </c>
      <c r="Z31" s="21">
        <v>-100</v>
      </c>
      <c r="AA31" s="22">
        <v>200000</v>
      </c>
    </row>
    <row r="32" spans="1:27" ht="13.5">
      <c r="A32" s="23" t="s">
        <v>57</v>
      </c>
      <c r="B32" s="17"/>
      <c r="C32" s="18">
        <v>130866824</v>
      </c>
      <c r="D32" s="18">
        <v>130866824</v>
      </c>
      <c r="E32" s="19">
        <v>60000000</v>
      </c>
      <c r="F32" s="20">
        <v>60000000</v>
      </c>
      <c r="G32" s="20">
        <v>100029702</v>
      </c>
      <c r="H32" s="20">
        <v>107636283</v>
      </c>
      <c r="I32" s="20">
        <v>40865143</v>
      </c>
      <c r="J32" s="20">
        <v>40865143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40865143</v>
      </c>
      <c r="X32" s="20">
        <v>15000000</v>
      </c>
      <c r="Y32" s="20">
        <v>25865143</v>
      </c>
      <c r="Z32" s="21">
        <v>172.43</v>
      </c>
      <c r="AA32" s="22">
        <v>60000000</v>
      </c>
    </row>
    <row r="33" spans="1:27" ht="13.5">
      <c r="A33" s="23" t="s">
        <v>58</v>
      </c>
      <c r="B33" s="17"/>
      <c r="C33" s="18">
        <v>941139</v>
      </c>
      <c r="D33" s="18">
        <v>941139</v>
      </c>
      <c r="E33" s="19">
        <v>600000</v>
      </c>
      <c r="F33" s="20">
        <v>600000</v>
      </c>
      <c r="G33" s="20">
        <v>7422806</v>
      </c>
      <c r="H33" s="20"/>
      <c r="I33" s="20">
        <v>16703915</v>
      </c>
      <c r="J33" s="20">
        <v>16703915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16703915</v>
      </c>
      <c r="X33" s="20">
        <v>150000</v>
      </c>
      <c r="Y33" s="20">
        <v>16553915</v>
      </c>
      <c r="Z33" s="21">
        <v>11035.94</v>
      </c>
      <c r="AA33" s="22">
        <v>600000</v>
      </c>
    </row>
    <row r="34" spans="1:27" ht="13.5">
      <c r="A34" s="27" t="s">
        <v>59</v>
      </c>
      <c r="B34" s="28"/>
      <c r="C34" s="29">
        <f aca="true" t="shared" si="3" ref="C34:Y34">SUM(C29:C33)</f>
        <v>131807963</v>
      </c>
      <c r="D34" s="29">
        <f>SUM(D29:D33)</f>
        <v>131807963</v>
      </c>
      <c r="E34" s="30">
        <f t="shared" si="3"/>
        <v>60800000</v>
      </c>
      <c r="F34" s="31">
        <f t="shared" si="3"/>
        <v>60800000</v>
      </c>
      <c r="G34" s="31">
        <f t="shared" si="3"/>
        <v>107452508</v>
      </c>
      <c r="H34" s="31">
        <f t="shared" si="3"/>
        <v>107636283</v>
      </c>
      <c r="I34" s="31">
        <f t="shared" si="3"/>
        <v>57569058</v>
      </c>
      <c r="J34" s="31">
        <f t="shared" si="3"/>
        <v>57569058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57569058</v>
      </c>
      <c r="X34" s="31">
        <f t="shared" si="3"/>
        <v>15200000</v>
      </c>
      <c r="Y34" s="31">
        <f t="shared" si="3"/>
        <v>42369058</v>
      </c>
      <c r="Z34" s="32">
        <f>+IF(X34&lt;&gt;0,+(Y34/X34)*100,0)</f>
        <v>278.74380263157894</v>
      </c>
      <c r="AA34" s="33">
        <f>SUM(AA29:AA33)</f>
        <v>60800000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2073910</v>
      </c>
      <c r="D37" s="18">
        <v>2073910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21818595</v>
      </c>
      <c r="D38" s="18">
        <v>21818595</v>
      </c>
      <c r="E38" s="19">
        <v>25000000</v>
      </c>
      <c r="F38" s="20">
        <v>25000000</v>
      </c>
      <c r="G38" s="20"/>
      <c r="H38" s="20"/>
      <c r="I38" s="20">
        <v>3157399</v>
      </c>
      <c r="J38" s="20">
        <v>3157399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3157399</v>
      </c>
      <c r="X38" s="20">
        <v>6250000</v>
      </c>
      <c r="Y38" s="20">
        <v>-3092601</v>
      </c>
      <c r="Z38" s="21">
        <v>-49.48</v>
      </c>
      <c r="AA38" s="22">
        <v>25000000</v>
      </c>
    </row>
    <row r="39" spans="1:27" ht="13.5">
      <c r="A39" s="27" t="s">
        <v>61</v>
      </c>
      <c r="B39" s="35"/>
      <c r="C39" s="29">
        <f aca="true" t="shared" si="4" ref="C39:Y39">SUM(C37:C38)</f>
        <v>23892505</v>
      </c>
      <c r="D39" s="29">
        <f>SUM(D37:D38)</f>
        <v>23892505</v>
      </c>
      <c r="E39" s="36">
        <f t="shared" si="4"/>
        <v>25000000</v>
      </c>
      <c r="F39" s="37">
        <f t="shared" si="4"/>
        <v>25000000</v>
      </c>
      <c r="G39" s="37">
        <f t="shared" si="4"/>
        <v>0</v>
      </c>
      <c r="H39" s="37">
        <f t="shared" si="4"/>
        <v>0</v>
      </c>
      <c r="I39" s="37">
        <f t="shared" si="4"/>
        <v>3157399</v>
      </c>
      <c r="J39" s="37">
        <f t="shared" si="4"/>
        <v>3157399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3157399</v>
      </c>
      <c r="X39" s="37">
        <f t="shared" si="4"/>
        <v>6250000</v>
      </c>
      <c r="Y39" s="37">
        <f t="shared" si="4"/>
        <v>-3092601</v>
      </c>
      <c r="Z39" s="38">
        <f>+IF(X39&lt;&gt;0,+(Y39/X39)*100,0)</f>
        <v>-49.481616</v>
      </c>
      <c r="AA39" s="39">
        <f>SUM(AA37:AA38)</f>
        <v>25000000</v>
      </c>
    </row>
    <row r="40" spans="1:27" ht="13.5">
      <c r="A40" s="27" t="s">
        <v>62</v>
      </c>
      <c r="B40" s="28"/>
      <c r="C40" s="29">
        <f aca="true" t="shared" si="5" ref="C40:Y40">+C34+C39</f>
        <v>155700468</v>
      </c>
      <c r="D40" s="29">
        <f>+D34+D39</f>
        <v>155700468</v>
      </c>
      <c r="E40" s="30">
        <f t="shared" si="5"/>
        <v>85800000</v>
      </c>
      <c r="F40" s="31">
        <f t="shared" si="5"/>
        <v>85800000</v>
      </c>
      <c r="G40" s="31">
        <f t="shared" si="5"/>
        <v>107452508</v>
      </c>
      <c r="H40" s="31">
        <f t="shared" si="5"/>
        <v>107636283</v>
      </c>
      <c r="I40" s="31">
        <f t="shared" si="5"/>
        <v>60726457</v>
      </c>
      <c r="J40" s="31">
        <f t="shared" si="5"/>
        <v>60726457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60726457</v>
      </c>
      <c r="X40" s="31">
        <f t="shared" si="5"/>
        <v>21450000</v>
      </c>
      <c r="Y40" s="31">
        <f t="shared" si="5"/>
        <v>39276457</v>
      </c>
      <c r="Z40" s="32">
        <f>+IF(X40&lt;&gt;0,+(Y40/X40)*100,0)</f>
        <v>183.10702564102564</v>
      </c>
      <c r="AA40" s="33">
        <f>+AA34+AA39</f>
        <v>85800000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3757210636</v>
      </c>
      <c r="D42" s="43">
        <f>+D25-D40</f>
        <v>3757210636</v>
      </c>
      <c r="E42" s="44">
        <f t="shared" si="6"/>
        <v>1932216550</v>
      </c>
      <c r="F42" s="45">
        <f t="shared" si="6"/>
        <v>1932216550</v>
      </c>
      <c r="G42" s="45">
        <f t="shared" si="6"/>
        <v>2931142988</v>
      </c>
      <c r="H42" s="45">
        <f t="shared" si="6"/>
        <v>3934451554</v>
      </c>
      <c r="I42" s="45">
        <f t="shared" si="6"/>
        <v>4342219398</v>
      </c>
      <c r="J42" s="45">
        <f t="shared" si="6"/>
        <v>4342219398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4342219398</v>
      </c>
      <c r="X42" s="45">
        <f t="shared" si="6"/>
        <v>483054138</v>
      </c>
      <c r="Y42" s="45">
        <f t="shared" si="6"/>
        <v>3859165260</v>
      </c>
      <c r="Z42" s="46">
        <f>+IF(X42&lt;&gt;0,+(Y42/X42)*100,0)</f>
        <v>798.9094713023657</v>
      </c>
      <c r="AA42" s="47">
        <f>+AA25-AA40</f>
        <v>1932216550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3757210636</v>
      </c>
      <c r="D45" s="18">
        <v>3757210636</v>
      </c>
      <c r="E45" s="19">
        <v>1679497550</v>
      </c>
      <c r="F45" s="20">
        <v>1679497550</v>
      </c>
      <c r="G45" s="20">
        <v>2931142988</v>
      </c>
      <c r="H45" s="20">
        <v>3934451554</v>
      </c>
      <c r="I45" s="20">
        <v>4342219398</v>
      </c>
      <c r="J45" s="20">
        <v>4342219398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4342219398</v>
      </c>
      <c r="X45" s="20">
        <v>419874388</v>
      </c>
      <c r="Y45" s="20">
        <v>3922345010</v>
      </c>
      <c r="Z45" s="48">
        <v>934.17</v>
      </c>
      <c r="AA45" s="22">
        <v>1679497550</v>
      </c>
    </row>
    <row r="46" spans="1:27" ht="13.5">
      <c r="A46" s="23" t="s">
        <v>67</v>
      </c>
      <c r="B46" s="17"/>
      <c r="C46" s="18"/>
      <c r="D46" s="18"/>
      <c r="E46" s="19">
        <v>252719000</v>
      </c>
      <c r="F46" s="20">
        <v>252719000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63179750</v>
      </c>
      <c r="Y46" s="20">
        <v>-63179750</v>
      </c>
      <c r="Z46" s="48">
        <v>-100</v>
      </c>
      <c r="AA46" s="22">
        <v>252719000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3757210636</v>
      </c>
      <c r="D48" s="51">
        <f>SUM(D45:D47)</f>
        <v>3757210636</v>
      </c>
      <c r="E48" s="52">
        <f t="shared" si="7"/>
        <v>1932216550</v>
      </c>
      <c r="F48" s="53">
        <f t="shared" si="7"/>
        <v>1932216550</v>
      </c>
      <c r="G48" s="53">
        <f t="shared" si="7"/>
        <v>2931142988</v>
      </c>
      <c r="H48" s="53">
        <f t="shared" si="7"/>
        <v>3934451554</v>
      </c>
      <c r="I48" s="53">
        <f t="shared" si="7"/>
        <v>4342219398</v>
      </c>
      <c r="J48" s="53">
        <f t="shared" si="7"/>
        <v>4342219398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4342219398</v>
      </c>
      <c r="X48" s="53">
        <f t="shared" si="7"/>
        <v>483054138</v>
      </c>
      <c r="Y48" s="53">
        <f t="shared" si="7"/>
        <v>3859165260</v>
      </c>
      <c r="Z48" s="54">
        <f>+IF(X48&lt;&gt;0,+(Y48/X48)*100,0)</f>
        <v>798.9094713023657</v>
      </c>
      <c r="AA48" s="55">
        <f>SUM(AA45:AA47)</f>
        <v>1932216550</v>
      </c>
    </row>
    <row r="49" spans="1:27" ht="13.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2016-11-04T08:48:21Z</dcterms:created>
  <dcterms:modified xsi:type="dcterms:W3CDTF">2016-11-04T08:49:40Z</dcterms:modified>
  <cp:category/>
  <cp:version/>
  <cp:contentType/>
  <cp:contentStatus/>
</cp:coreProperties>
</file>