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'DC45'!$A$1:$AA$54</definedName>
    <definedName name="_xlnm.Print_Area" localSheetId="11">'DC6'!$A$1:$AA$54</definedName>
    <definedName name="_xlnm.Print_Area" localSheetId="20">'DC7'!$A$1:$AA$54</definedName>
    <definedName name="_xlnm.Print_Area" localSheetId="26">'DC8'!$A$1:$AA$54</definedName>
    <definedName name="_xlnm.Print_Area" localSheetId="31">'DC9'!$A$1:$AA$54</definedName>
    <definedName name="_xlnm.Print_Area" localSheetId="5">'NC061'!$A$1:$AA$54</definedName>
    <definedName name="_xlnm.Print_Area" localSheetId="6">'NC062'!$A$1:$AA$54</definedName>
    <definedName name="_xlnm.Print_Area" localSheetId="7">'NC064'!$A$1:$AA$54</definedName>
    <definedName name="_xlnm.Print_Area" localSheetId="8">'NC065'!$A$1:$AA$54</definedName>
    <definedName name="_xlnm.Print_Area" localSheetId="9">'NC066'!$A$1:$AA$54</definedName>
    <definedName name="_xlnm.Print_Area" localSheetId="10">'NC067'!$A$1:$AA$54</definedName>
    <definedName name="_xlnm.Print_Area" localSheetId="12">'NC071'!$A$1:$AA$54</definedName>
    <definedName name="_xlnm.Print_Area" localSheetId="13">'NC072'!$A$1:$AA$54</definedName>
    <definedName name="_xlnm.Print_Area" localSheetId="14">'NC073'!$A$1:$AA$54</definedName>
    <definedName name="_xlnm.Print_Area" localSheetId="15">'NC074'!$A$1:$AA$54</definedName>
    <definedName name="_xlnm.Print_Area" localSheetId="16">'NC075'!$A$1:$AA$54</definedName>
    <definedName name="_xlnm.Print_Area" localSheetId="17">'NC076'!$A$1:$AA$54</definedName>
    <definedName name="_xlnm.Print_Area" localSheetId="18">'NC077'!$A$1:$AA$54</definedName>
    <definedName name="_xlnm.Print_Area" localSheetId="19">'NC078'!$A$1:$AA$54</definedName>
    <definedName name="_xlnm.Print_Area" localSheetId="21">'NC082'!$A$1:$AA$54</definedName>
    <definedName name="_xlnm.Print_Area" localSheetId="22">'NC084'!$A$1:$AA$54</definedName>
    <definedName name="_xlnm.Print_Area" localSheetId="23">'NC085'!$A$1:$AA$54</definedName>
    <definedName name="_xlnm.Print_Area" localSheetId="24">'NC086'!$A$1:$AA$54</definedName>
    <definedName name="_xlnm.Print_Area" localSheetId="25">'NC087'!$A$1:$AA$54</definedName>
    <definedName name="_xlnm.Print_Area" localSheetId="27">'NC091'!$A$1:$AA$54</definedName>
    <definedName name="_xlnm.Print_Area" localSheetId="28">'NC092'!$A$1:$AA$54</definedName>
    <definedName name="_xlnm.Print_Area" localSheetId="29">'NC093'!$A$1:$AA$54</definedName>
    <definedName name="_xlnm.Print_Area" localSheetId="30">'NC094'!$A$1:$AA$54</definedName>
    <definedName name="_xlnm.Print_Area" localSheetId="1">'NC451'!$A$1:$AA$54</definedName>
    <definedName name="_xlnm.Print_Area" localSheetId="2">'NC452'!$A$1:$AA$54</definedName>
    <definedName name="_xlnm.Print_Area" localSheetId="3">'NC453'!$A$1:$AA$54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<sst xmlns="http://schemas.openxmlformats.org/spreadsheetml/2006/main" count="2496" uniqueCount="105">
  <si>
    <t>Northern Cape: Joe Morolong(NC451) - Table C6 Quarterly Budget Statement - Financial Position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</si>
  <si>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</si>
  <si>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</si>
  <si>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</si>
  <si>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</si>
  <si>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</si>
  <si>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</si>
  <si>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</si>
  <si>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</si>
  <si>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</si>
  <si>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</si>
  <si>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</si>
  <si>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</si>
  <si>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</si>
  <si>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</si>
  <si>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</si>
  <si>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</si>
  <si>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</si>
  <si>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</si>
  <si>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</si>
  <si>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</si>
  <si>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</si>
  <si>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</si>
  <si>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</si>
  <si>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</si>
  <si>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</si>
  <si>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</si>
  <si>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</si>
  <si>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</si>
  <si>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</si>
  <si>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</si>
  <si>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</si>
  <si>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</si>
  <si>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</si>
  <si>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</si>
  <si>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</si>
  <si>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</si>
  <si>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</si>
  <si>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</si>
  <si>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</si>
  <si>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</si>
  <si>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</si>
  <si>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</si>
  <si>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</si>
  <si>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</si>
  <si>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</si>
  <si>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</si>
  <si>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</si>
  <si>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</si>
  <si>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</si>
  <si>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</si>
  <si>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</si>
  <si>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</si>
  <si>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</si>
  <si>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</si>
  <si>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</si>
  <si>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</si>
  <si>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</si>
  <si>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</si>
  <si>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</si>
  <si>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</si>
  <si>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</si>
  <si>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</si>
  <si>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</si>
  <si>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</si>
  <si>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</si>
  <si>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</si>
  <si>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</si>
  <si>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</si>
  <si>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</si>
  <si>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Ga-Segonyana(NC452) - Table C6 Quarterly Budget Statement - Financial Position for 1st Quarter ended 30 September 2016 (Figures Finalised as at 2016/11/02)</t>
  </si>
  <si>
    <t>Northern Cape: Gamagara(NC453) - Table C6 Quarterly Budget Statement - Financial Position for 1st Quarter ended 30 September 2016 (Figures Finalised as at 2016/11/02)</t>
  </si>
  <si>
    <t>Northern Cape: John Taolo Gaetsewe(DC45) - Table C6 Quarterly Budget Statement - Financial Position for 1st Quarter ended 30 September 2016 (Figures Finalised as at 2016/11/02)</t>
  </si>
  <si>
    <t>Northern Cape: Richtersveld(NC061) - Table C6 Quarterly Budget Statement - Financial Position for 1st Quarter ended 30 September 2016 (Figures Finalised as at 2016/11/02)</t>
  </si>
  <si>
    <t>Northern Cape: Nama Khoi(NC062) - Table C6 Quarterly Budget Statement - Financial Position for 1st Quarter ended 30 September 2016 (Figures Finalised as at 2016/11/02)</t>
  </si>
  <si>
    <t>Northern Cape: Kamiesberg(NC064) - Table C6 Quarterly Budget Statement - Financial Position for 1st Quarter ended 30 September 2016 (Figures Finalised as at 2016/11/02)</t>
  </si>
  <si>
    <t>Northern Cape: Hantam(NC065) - Table C6 Quarterly Budget Statement - Financial Position for 1st Quarter ended 30 September 2016 (Figures Finalised as at 2016/11/02)</t>
  </si>
  <si>
    <t>Northern Cape: Karoo Hoogland(NC066) - Table C6 Quarterly Budget Statement - Financial Position for 1st Quarter ended 30 September 2016 (Figures Finalised as at 2016/11/02)</t>
  </si>
  <si>
    <t>Northern Cape: Khai-Ma(NC067) - Table C6 Quarterly Budget Statement - Financial Position for 1st Quarter ended 30 September 2016 (Figures Finalised as at 2016/11/02)</t>
  </si>
  <si>
    <t>Northern Cape: Namakwa(DC6) - Table C6 Quarterly Budget Statement - Financial Position for 1st Quarter ended 30 September 2016 (Figures Finalised as at 2016/11/02)</t>
  </si>
  <si>
    <t>Northern Cape: Ubuntu(NC071) - Table C6 Quarterly Budget Statement - Financial Position for 1st Quarter ended 30 September 2016 (Figures Finalised as at 2016/11/02)</t>
  </si>
  <si>
    <t>Northern Cape: Umsobomvu(NC072) - Table C6 Quarterly Budget Statement - Financial Position for 1st Quarter ended 30 September 2016 (Figures Finalised as at 2016/11/02)</t>
  </si>
  <si>
    <t>Northern Cape: Emthanjeni(NC073) - Table C6 Quarterly Budget Statement - Financial Position for 1st Quarter ended 30 September 2016 (Figures Finalised as at 2016/11/02)</t>
  </si>
  <si>
    <t>Northern Cape: Kareeberg(NC074) - Table C6 Quarterly Budget Statement - Financial Position for 1st Quarter ended 30 September 2016 (Figures Finalised as at 2016/11/02)</t>
  </si>
  <si>
    <t>Northern Cape: Renosterberg(NC075) - Table C6 Quarterly Budget Statement - Financial Position for 1st Quarter ended 30 September 2016 (Figures Finalised as at 2016/11/02)</t>
  </si>
  <si>
    <t>Northern Cape: Thembelihle(NC076) - Table C6 Quarterly Budget Statement - Financial Position for 1st Quarter ended 30 September 2016 (Figures Finalised as at 2016/11/02)</t>
  </si>
  <si>
    <t>Northern Cape: Siyathemba(NC077) - Table C6 Quarterly Budget Statement - Financial Position for 1st Quarter ended 30 September 2016 (Figures Finalised as at 2016/11/02)</t>
  </si>
  <si>
    <t>Northern Cape: Siyancuma(NC078) - Table C6 Quarterly Budget Statement - Financial Position for 1st Quarter ended 30 September 2016 (Figures Finalised as at 2016/11/02)</t>
  </si>
  <si>
    <t>Northern Cape: Pixley Ka Seme (Nc)(DC7) - Table C6 Quarterly Budget Statement - Financial Position for 1st Quarter ended 30 September 2016 (Figures Finalised as at 2016/11/02)</t>
  </si>
  <si>
    <t>Northern Cape: !Kai! Garib(NC082) - Table C6 Quarterly Budget Statement - Financial Position for 1st Quarter ended 30 September 2016 (Figures Finalised as at 2016/11/02)</t>
  </si>
  <si>
    <t>Northern Cape: !Kheis(NC084) - Table C6 Quarterly Budget Statement - Financial Position for 1st Quarter ended 30 September 2016 (Figures Finalised as at 2016/11/02)</t>
  </si>
  <si>
    <t>Northern Cape: Tsantsabane(NC085) - Table C6 Quarterly Budget Statement - Financial Position for 1st Quarter ended 30 September 2016 (Figures Finalised as at 2016/11/02)</t>
  </si>
  <si>
    <t>Northern Cape: Kgatelopele(NC086) - Table C6 Quarterly Budget Statement - Financial Position for 1st Quarter ended 30 September 2016 (Figures Finalised as at 2016/11/02)</t>
  </si>
  <si>
    <t>Northern Cape: Dawid Kruiper(NC087) - Table C6 Quarterly Budget Statement - Financial Position for 1st Quarter ended 30 September 2016 (Figures Finalised as at 2016/11/02)</t>
  </si>
  <si>
    <t>Northern Cape: Z F Mgcawu(DC8) - Table C6 Quarterly Budget Statement - Financial Position for 1st Quarter ended 30 September 2016 (Figures Finalised as at 2016/11/02)</t>
  </si>
  <si>
    <t>Northern Cape: Sol Plaatje(NC091) - Table C6 Quarterly Budget Statement - Financial Position for 1st Quarter ended 30 September 2016 (Figures Finalised as at 2016/11/02)</t>
  </si>
  <si>
    <t>Northern Cape: Dikgatlong(NC092) - Table C6 Quarterly Budget Statement - Financial Position for 1st Quarter ended 30 September 2016 (Figures Finalised as at 2016/11/02)</t>
  </si>
  <si>
    <t>Northern Cape: Magareng(NC093) - Table C6 Quarterly Budget Statement - Financial Position for 1st Quarter ended 30 September 2016 (Figures Finalised as at 2016/11/02)</t>
  </si>
  <si>
    <t>Northern Cape: Phokwane(NC094) - Table C6 Quarterly Budget Statement - Financial Position for 1st Quarter ended 30 September 2016 (Figures Finalised as at 2016/11/02)</t>
  </si>
  <si>
    <t>Northern Cape: Frances Baard(DC9) - Table C6 Quarterly Budget Statement - Financial Position for 1st Quarter ended 30 September 2016 (Figures Finalised as at 2016/11/02)</t>
  </si>
  <si>
    <t>Summary - Table C6 Quarterly Budget Statement - Financial Position for 1st Quarter ended 30 September 2016 (Figures Finalised as at 2016/11/02)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</si>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</sst>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111121550</v>
      </c>
      <c r="D6" s="18"/>
      <c r="E6" s="19">
        <v>120036310</v>
      </c>
      <c r="F6" s="20">
        <v>120036310</v>
      </c>
      <c r="G6" s="20">
        <v>202170936</v>
      </c>
      <c r="H6" s="20">
        <v>85558118</v>
      </c>
      <c r="I6" s="20">
        <v>60927386</v>
      </c>
      <c r="J6" s="20">
        <v>80849610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80849610</v>
      </c>
      <c r="X6" s="20">
        <v>30009080</v>
      </c>
      <c r="Y6" s="20">
        <v>50840530</v>
      </c>
      <c r="Z6" s="21">
        <v>169.42</v>
      </c>
      <c r="AA6" s="22">
        <v>120036310</v>
      </c>
    </row>
    <row r="7" spans="1:27" ht="13.5">
      <c r="A7" s="23" t="s">
        <v>34</v>
      </c>
      <c r="B7" s="17"/>
      <c r="C7" s="18">
        <v>378259948</v>
      </c>
      <c r="D7" s="18"/>
      <c r="E7" s="19">
        <v>380843686</v>
      </c>
      <c r="F7" s="20">
        <v>380843686</v>
      </c>
      <c r="G7" s="20">
        <v>475060478</v>
      </c>
      <c r="H7" s="20">
        <v>517413301</v>
      </c>
      <c r="I7" s="20">
        <v>449189449</v>
      </c>
      <c r="J7" s="20">
        <v>499721725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499721725</v>
      </c>
      <c r="X7" s="20">
        <v>95210924</v>
      </c>
      <c r="Y7" s="20">
        <v>404510801</v>
      </c>
      <c r="Z7" s="21">
        <v>424.86</v>
      </c>
      <c r="AA7" s="22">
        <v>380843686</v>
      </c>
    </row>
    <row r="8" spans="1:27" ht="13.5">
      <c r="A8" s="23" t="s">
        <v>35</v>
      </c>
      <c r="B8" s="17"/>
      <c r="C8" s="18">
        <v>1332962465</v>
      </c>
      <c r="D8" s="18"/>
      <c r="E8" s="19">
        <v>1527888074</v>
      </c>
      <c r="F8" s="20">
        <v>1527888074</v>
      </c>
      <c r="G8" s="20">
        <v>1317672088</v>
      </c>
      <c r="H8" s="20">
        <v>1726589336</v>
      </c>
      <c r="I8" s="20">
        <v>1953294040</v>
      </c>
      <c r="J8" s="20">
        <v>1969710514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1969710514</v>
      </c>
      <c r="X8" s="20">
        <v>381972021</v>
      </c>
      <c r="Y8" s="20">
        <v>1587738493</v>
      </c>
      <c r="Z8" s="21">
        <v>415.67</v>
      </c>
      <c r="AA8" s="22">
        <v>1527888074</v>
      </c>
    </row>
    <row r="9" spans="1:27" ht="13.5">
      <c r="A9" s="23" t="s">
        <v>36</v>
      </c>
      <c r="B9" s="17"/>
      <c r="C9" s="18">
        <v>689053591</v>
      </c>
      <c r="D9" s="18"/>
      <c r="E9" s="19">
        <v>602562413</v>
      </c>
      <c r="F9" s="20">
        <v>602562413</v>
      </c>
      <c r="G9" s="20">
        <v>828969916</v>
      </c>
      <c r="H9" s="20">
        <v>881168364</v>
      </c>
      <c r="I9" s="20">
        <v>813419949</v>
      </c>
      <c r="J9" s="20">
        <v>814528983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814528983</v>
      </c>
      <c r="X9" s="20">
        <v>150640606</v>
      </c>
      <c r="Y9" s="20">
        <v>663888377</v>
      </c>
      <c r="Z9" s="21">
        <v>440.71</v>
      </c>
      <c r="AA9" s="22">
        <v>602562413</v>
      </c>
    </row>
    <row r="10" spans="1:27" ht="13.5">
      <c r="A10" s="23" t="s">
        <v>37</v>
      </c>
      <c r="B10" s="17"/>
      <c r="C10" s="18">
        <v>9606751</v>
      </c>
      <c r="D10" s="18"/>
      <c r="E10" s="19">
        <v>1833918</v>
      </c>
      <c r="F10" s="20">
        <v>1833918</v>
      </c>
      <c r="G10" s="24">
        <v>3678574</v>
      </c>
      <c r="H10" s="24">
        <v>3078247</v>
      </c>
      <c r="I10" s="24">
        <v>3071905</v>
      </c>
      <c r="J10" s="20">
        <v>3078247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3078247</v>
      </c>
      <c r="X10" s="20">
        <v>458481</v>
      </c>
      <c r="Y10" s="24">
        <v>2619766</v>
      </c>
      <c r="Z10" s="25">
        <v>571.4</v>
      </c>
      <c r="AA10" s="26">
        <v>1833918</v>
      </c>
    </row>
    <row r="11" spans="1:27" ht="13.5">
      <c r="A11" s="23" t="s">
        <v>38</v>
      </c>
      <c r="B11" s="17"/>
      <c r="C11" s="18">
        <v>133975388</v>
      </c>
      <c r="D11" s="18"/>
      <c r="E11" s="19">
        <v>206280042</v>
      </c>
      <c r="F11" s="20">
        <v>206280042</v>
      </c>
      <c r="G11" s="20">
        <v>107854699</v>
      </c>
      <c r="H11" s="20">
        <v>118182772</v>
      </c>
      <c r="I11" s="20">
        <v>115197584</v>
      </c>
      <c r="J11" s="20">
        <v>119801320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119801320</v>
      </c>
      <c r="X11" s="20">
        <v>51570012</v>
      </c>
      <c r="Y11" s="20">
        <v>68231308</v>
      </c>
      <c r="Z11" s="21">
        <v>132.31</v>
      </c>
      <c r="AA11" s="22">
        <v>206280042</v>
      </c>
    </row>
    <row r="12" spans="1:27" ht="13.5">
      <c r="A12" s="27" t="s">
        <v>39</v>
      </c>
      <c r="B12" s="28"/>
      <c r="C12" s="29">
        <f aca="true" t="shared" si="0" ref="C12:Y12">SUM(C6:C11)</f>
        <v>2654979693</v>
      </c>
      <c r="D12" s="29">
        <f>SUM(D6:D11)</f>
        <v>0</v>
      </c>
      <c r="E12" s="30">
        <f t="shared" si="0"/>
        <v>2839444443</v>
      </c>
      <c r="F12" s="31">
        <f t="shared" si="0"/>
        <v>2839444443</v>
      </c>
      <c r="G12" s="31">
        <f t="shared" si="0"/>
        <v>2935406691</v>
      </c>
      <c r="H12" s="31">
        <f t="shared" si="0"/>
        <v>3331990138</v>
      </c>
      <c r="I12" s="31">
        <f t="shared" si="0"/>
        <v>3395100313</v>
      </c>
      <c r="J12" s="31">
        <f t="shared" si="0"/>
        <v>3487690399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3487690399</v>
      </c>
      <c r="X12" s="31">
        <f t="shared" si="0"/>
        <v>709861124</v>
      </c>
      <c r="Y12" s="31">
        <f t="shared" si="0"/>
        <v>2777829275</v>
      </c>
      <c r="Z12" s="32">
        <f>+IF(X12&lt;&gt;0,+(Y12/X12)*100,0)</f>
        <v>391.32010207112</v>
      </c>
      <c r="AA12" s="33">
        <f>SUM(AA6:AA11)</f>
        <v>2839444443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12426068</v>
      </c>
      <c r="D15" s="18"/>
      <c r="E15" s="19">
        <v>23484353</v>
      </c>
      <c r="F15" s="20">
        <v>23484353</v>
      </c>
      <c r="G15" s="20">
        <v>11148634</v>
      </c>
      <c r="H15" s="20">
        <v>10277781</v>
      </c>
      <c r="I15" s="20">
        <v>10066870</v>
      </c>
      <c r="J15" s="20">
        <v>10101070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10101070</v>
      </c>
      <c r="X15" s="20">
        <v>5871089</v>
      </c>
      <c r="Y15" s="20">
        <v>4229981</v>
      </c>
      <c r="Z15" s="21">
        <v>72.05</v>
      </c>
      <c r="AA15" s="22">
        <v>23484353</v>
      </c>
    </row>
    <row r="16" spans="1:27" ht="13.5">
      <c r="A16" s="23" t="s">
        <v>42</v>
      </c>
      <c r="B16" s="17"/>
      <c r="C16" s="18">
        <v>5577266</v>
      </c>
      <c r="D16" s="18"/>
      <c r="E16" s="19">
        <v>5279785</v>
      </c>
      <c r="F16" s="20">
        <v>5279785</v>
      </c>
      <c r="G16" s="24">
        <v>5576120</v>
      </c>
      <c r="H16" s="24">
        <v>5576120</v>
      </c>
      <c r="I16" s="24">
        <v>5576120</v>
      </c>
      <c r="J16" s="20">
        <v>5576120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5576120</v>
      </c>
      <c r="X16" s="20">
        <v>1319947</v>
      </c>
      <c r="Y16" s="24">
        <v>4256173</v>
      </c>
      <c r="Z16" s="25">
        <v>322.45</v>
      </c>
      <c r="AA16" s="26">
        <v>5279785</v>
      </c>
    </row>
    <row r="17" spans="1:27" ht="13.5">
      <c r="A17" s="23" t="s">
        <v>43</v>
      </c>
      <c r="B17" s="17"/>
      <c r="C17" s="18">
        <v>617220893</v>
      </c>
      <c r="D17" s="18"/>
      <c r="E17" s="19">
        <v>768964087</v>
      </c>
      <c r="F17" s="20">
        <v>768964087</v>
      </c>
      <c r="G17" s="20">
        <v>424958290</v>
      </c>
      <c r="H17" s="20">
        <v>654752778</v>
      </c>
      <c r="I17" s="20">
        <v>678367018</v>
      </c>
      <c r="J17" s="20">
        <v>701278047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701278047</v>
      </c>
      <c r="X17" s="20">
        <v>192241022</v>
      </c>
      <c r="Y17" s="20">
        <v>509037025</v>
      </c>
      <c r="Z17" s="21">
        <v>264.79</v>
      </c>
      <c r="AA17" s="22">
        <v>768964087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5826429</v>
      </c>
      <c r="H18" s="20">
        <v>31001146</v>
      </c>
      <c r="I18" s="20">
        <v>3011146</v>
      </c>
      <c r="J18" s="20">
        <v>3011146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3011146</v>
      </c>
      <c r="X18" s="20"/>
      <c r="Y18" s="20">
        <v>3011146</v>
      </c>
      <c r="Z18" s="21"/>
      <c r="AA18" s="22"/>
    </row>
    <row r="19" spans="1:27" ht="13.5">
      <c r="A19" s="23" t="s">
        <v>45</v>
      </c>
      <c r="B19" s="17"/>
      <c r="C19" s="18">
        <v>9984475347</v>
      </c>
      <c r="D19" s="18"/>
      <c r="E19" s="19">
        <v>14601246553</v>
      </c>
      <c r="F19" s="20">
        <v>14601246553</v>
      </c>
      <c r="G19" s="20">
        <v>9045765950</v>
      </c>
      <c r="H19" s="20">
        <v>10683028154</v>
      </c>
      <c r="I19" s="20">
        <v>7715430244</v>
      </c>
      <c r="J19" s="20">
        <v>7892123651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7892123651</v>
      </c>
      <c r="X19" s="20">
        <v>3650311641</v>
      </c>
      <c r="Y19" s="20">
        <v>4241812010</v>
      </c>
      <c r="Z19" s="21">
        <v>116.2</v>
      </c>
      <c r="AA19" s="22">
        <v>14601246553</v>
      </c>
    </row>
    <row r="20" spans="1:27" ht="13.5">
      <c r="A20" s="23" t="s">
        <v>46</v>
      </c>
      <c r="B20" s="17"/>
      <c r="C20" s="18">
        <v>1774500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321298</v>
      </c>
      <c r="D21" s="18"/>
      <c r="E21" s="19">
        <v>5152630</v>
      </c>
      <c r="F21" s="20">
        <v>5152630</v>
      </c>
      <c r="G21" s="20">
        <v>5785943</v>
      </c>
      <c r="H21" s="20">
        <v>5785943</v>
      </c>
      <c r="I21" s="20">
        <v>690803</v>
      </c>
      <c r="J21" s="20">
        <v>5785943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5785943</v>
      </c>
      <c r="X21" s="20">
        <v>1288158</v>
      </c>
      <c r="Y21" s="20">
        <v>4497785</v>
      </c>
      <c r="Z21" s="21">
        <v>349.16</v>
      </c>
      <c r="AA21" s="22">
        <v>5152630</v>
      </c>
    </row>
    <row r="22" spans="1:27" ht="13.5">
      <c r="A22" s="23" t="s">
        <v>48</v>
      </c>
      <c r="B22" s="17"/>
      <c r="C22" s="18">
        <v>14936619</v>
      </c>
      <c r="D22" s="18"/>
      <c r="E22" s="19">
        <v>19047278</v>
      </c>
      <c r="F22" s="20">
        <v>19047278</v>
      </c>
      <c r="G22" s="20">
        <v>11432030</v>
      </c>
      <c r="H22" s="20">
        <v>15217377</v>
      </c>
      <c r="I22" s="20">
        <v>14867307</v>
      </c>
      <c r="J22" s="20">
        <v>15248107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15248107</v>
      </c>
      <c r="X22" s="20">
        <v>4761821</v>
      </c>
      <c r="Y22" s="20">
        <v>10486286</v>
      </c>
      <c r="Z22" s="21">
        <v>220.22</v>
      </c>
      <c r="AA22" s="22">
        <v>19047278</v>
      </c>
    </row>
    <row r="23" spans="1:27" ht="13.5">
      <c r="A23" s="23" t="s">
        <v>49</v>
      </c>
      <c r="B23" s="17"/>
      <c r="C23" s="18">
        <v>13503707</v>
      </c>
      <c r="D23" s="18"/>
      <c r="E23" s="19">
        <v>15506558</v>
      </c>
      <c r="F23" s="20">
        <v>15506558</v>
      </c>
      <c r="G23" s="24">
        <v>19476407</v>
      </c>
      <c r="H23" s="24">
        <v>19972659</v>
      </c>
      <c r="I23" s="24">
        <v>21862060</v>
      </c>
      <c r="J23" s="20">
        <v>24217547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24217547</v>
      </c>
      <c r="X23" s="20">
        <v>3876639</v>
      </c>
      <c r="Y23" s="24">
        <v>20340908</v>
      </c>
      <c r="Z23" s="25">
        <v>524.7</v>
      </c>
      <c r="AA23" s="26">
        <v>15506558</v>
      </c>
    </row>
    <row r="24" spans="1:27" ht="13.5">
      <c r="A24" s="27" t="s">
        <v>50</v>
      </c>
      <c r="B24" s="35"/>
      <c r="C24" s="29">
        <f aca="true" t="shared" si="1" ref="C24:Y24">SUM(C15:C23)</f>
        <v>10650235698</v>
      </c>
      <c r="D24" s="29">
        <f>SUM(D15:D23)</f>
        <v>0</v>
      </c>
      <c r="E24" s="36">
        <f t="shared" si="1"/>
        <v>15438681244</v>
      </c>
      <c r="F24" s="37">
        <f t="shared" si="1"/>
        <v>15438681244</v>
      </c>
      <c r="G24" s="37">
        <f t="shared" si="1"/>
        <v>9529969803</v>
      </c>
      <c r="H24" s="37">
        <f t="shared" si="1"/>
        <v>11425611958</v>
      </c>
      <c r="I24" s="37">
        <f t="shared" si="1"/>
        <v>8449871568</v>
      </c>
      <c r="J24" s="37">
        <f t="shared" si="1"/>
        <v>8657341631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8657341631</v>
      </c>
      <c r="X24" s="37">
        <f t="shared" si="1"/>
        <v>3859670317</v>
      </c>
      <c r="Y24" s="37">
        <f t="shared" si="1"/>
        <v>4797671314</v>
      </c>
      <c r="Z24" s="38">
        <f>+IF(X24&lt;&gt;0,+(Y24/X24)*100,0)</f>
        <v>124.30261965299354</v>
      </c>
      <c r="AA24" s="39">
        <f>SUM(AA15:AA23)</f>
        <v>15438681244</v>
      </c>
    </row>
    <row r="25" spans="1:27" ht="13.5">
      <c r="A25" s="27" t="s">
        <v>51</v>
      </c>
      <c r="B25" s="28"/>
      <c r="C25" s="29">
        <f aca="true" t="shared" si="2" ref="C25:Y25">+C12+C24</f>
        <v>13305215391</v>
      </c>
      <c r="D25" s="29">
        <f>+D12+D24</f>
        <v>0</v>
      </c>
      <c r="E25" s="30">
        <f t="shared" si="2"/>
        <v>18278125687</v>
      </c>
      <c r="F25" s="31">
        <f t="shared" si="2"/>
        <v>18278125687</v>
      </c>
      <c r="G25" s="31">
        <f t="shared" si="2"/>
        <v>12465376494</v>
      </c>
      <c r="H25" s="31">
        <f t="shared" si="2"/>
        <v>14757602096</v>
      </c>
      <c r="I25" s="31">
        <f t="shared" si="2"/>
        <v>11844971881</v>
      </c>
      <c r="J25" s="31">
        <f t="shared" si="2"/>
        <v>12145032030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12145032030</v>
      </c>
      <c r="X25" s="31">
        <f t="shared" si="2"/>
        <v>4569531441</v>
      </c>
      <c r="Y25" s="31">
        <f t="shared" si="2"/>
        <v>7575500589</v>
      </c>
      <c r="Z25" s="32">
        <f>+IF(X25&lt;&gt;0,+(Y25/X25)*100,0)</f>
        <v>165.7828748267059</v>
      </c>
      <c r="AA25" s="33">
        <f>+AA12+AA24</f>
        <v>18278125687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21973892</v>
      </c>
      <c r="D29" s="18"/>
      <c r="E29" s="19">
        <v>69833571</v>
      </c>
      <c r="F29" s="20">
        <v>69833571</v>
      </c>
      <c r="G29" s="20">
        <v>9795715</v>
      </c>
      <c r="H29" s="20">
        <v>14121393</v>
      </c>
      <c r="I29" s="20">
        <v>32835921</v>
      </c>
      <c r="J29" s="20">
        <v>32835921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32835921</v>
      </c>
      <c r="X29" s="20">
        <v>17458393</v>
      </c>
      <c r="Y29" s="20">
        <v>15377528</v>
      </c>
      <c r="Z29" s="21">
        <v>88.08</v>
      </c>
      <c r="AA29" s="22">
        <v>69833571</v>
      </c>
    </row>
    <row r="30" spans="1:27" ht="13.5">
      <c r="A30" s="23" t="s">
        <v>55</v>
      </c>
      <c r="B30" s="17"/>
      <c r="C30" s="18">
        <v>39478792</v>
      </c>
      <c r="D30" s="18"/>
      <c r="E30" s="19">
        <v>37893810</v>
      </c>
      <c r="F30" s="20">
        <v>37893810</v>
      </c>
      <c r="G30" s="20">
        <v>16533176</v>
      </c>
      <c r="H30" s="20">
        <v>34973978</v>
      </c>
      <c r="I30" s="20">
        <v>36062470</v>
      </c>
      <c r="J30" s="20">
        <v>36781530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36781530</v>
      </c>
      <c r="X30" s="20">
        <v>9473455</v>
      </c>
      <c r="Y30" s="20">
        <v>27308075</v>
      </c>
      <c r="Z30" s="21">
        <v>288.26</v>
      </c>
      <c r="AA30" s="22">
        <v>37893810</v>
      </c>
    </row>
    <row r="31" spans="1:27" ht="13.5">
      <c r="A31" s="23" t="s">
        <v>56</v>
      </c>
      <c r="B31" s="17"/>
      <c r="C31" s="18">
        <v>51672032</v>
      </c>
      <c r="D31" s="18"/>
      <c r="E31" s="19">
        <v>64767010</v>
      </c>
      <c r="F31" s="20">
        <v>64767010</v>
      </c>
      <c r="G31" s="20">
        <v>58038281</v>
      </c>
      <c r="H31" s="20">
        <v>78283280</v>
      </c>
      <c r="I31" s="20">
        <v>78926415</v>
      </c>
      <c r="J31" s="20">
        <v>79247424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79247424</v>
      </c>
      <c r="X31" s="20">
        <v>16191754</v>
      </c>
      <c r="Y31" s="20">
        <v>63055670</v>
      </c>
      <c r="Z31" s="21">
        <v>389.43</v>
      </c>
      <c r="AA31" s="22">
        <v>64767010</v>
      </c>
    </row>
    <row r="32" spans="1:27" ht="13.5">
      <c r="A32" s="23" t="s">
        <v>57</v>
      </c>
      <c r="B32" s="17"/>
      <c r="C32" s="18">
        <v>1322586263</v>
      </c>
      <c r="D32" s="18"/>
      <c r="E32" s="19">
        <v>1030528917</v>
      </c>
      <c r="F32" s="20">
        <v>1030528917</v>
      </c>
      <c r="G32" s="20">
        <v>715973149</v>
      </c>
      <c r="H32" s="20">
        <v>919736920</v>
      </c>
      <c r="I32" s="20">
        <v>936751748</v>
      </c>
      <c r="J32" s="20">
        <v>956656948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956656948</v>
      </c>
      <c r="X32" s="20">
        <v>257632231</v>
      </c>
      <c r="Y32" s="20">
        <v>699024717</v>
      </c>
      <c r="Z32" s="21">
        <v>271.33</v>
      </c>
      <c r="AA32" s="22">
        <v>1030528917</v>
      </c>
    </row>
    <row r="33" spans="1:27" ht="13.5">
      <c r="A33" s="23" t="s">
        <v>58</v>
      </c>
      <c r="B33" s="17"/>
      <c r="C33" s="18">
        <v>119763237</v>
      </c>
      <c r="D33" s="18"/>
      <c r="E33" s="19">
        <v>117823807</v>
      </c>
      <c r="F33" s="20">
        <v>117823807</v>
      </c>
      <c r="G33" s="20">
        <v>114608167</v>
      </c>
      <c r="H33" s="20">
        <v>115875344</v>
      </c>
      <c r="I33" s="20">
        <v>91066930</v>
      </c>
      <c r="J33" s="20">
        <v>99604678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99604678</v>
      </c>
      <c r="X33" s="20">
        <v>29455952</v>
      </c>
      <c r="Y33" s="20">
        <v>70148726</v>
      </c>
      <c r="Z33" s="21">
        <v>238.15</v>
      </c>
      <c r="AA33" s="22">
        <v>117823807</v>
      </c>
    </row>
    <row r="34" spans="1:27" ht="13.5">
      <c r="A34" s="27" t="s">
        <v>59</v>
      </c>
      <c r="B34" s="28"/>
      <c r="C34" s="29">
        <f aca="true" t="shared" si="3" ref="C34:Y34">SUM(C29:C33)</f>
        <v>1555474216</v>
      </c>
      <c r="D34" s="29">
        <f>SUM(D29:D33)</f>
        <v>0</v>
      </c>
      <c r="E34" s="30">
        <f t="shared" si="3"/>
        <v>1320847115</v>
      </c>
      <c r="F34" s="31">
        <f t="shared" si="3"/>
        <v>1320847115</v>
      </c>
      <c r="G34" s="31">
        <f t="shared" si="3"/>
        <v>914948488</v>
      </c>
      <c r="H34" s="31">
        <f t="shared" si="3"/>
        <v>1162990915</v>
      </c>
      <c r="I34" s="31">
        <f t="shared" si="3"/>
        <v>1175643484</v>
      </c>
      <c r="J34" s="31">
        <f t="shared" si="3"/>
        <v>1205126501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1205126501</v>
      </c>
      <c r="X34" s="31">
        <f t="shared" si="3"/>
        <v>330211785</v>
      </c>
      <c r="Y34" s="31">
        <f t="shared" si="3"/>
        <v>874914716</v>
      </c>
      <c r="Z34" s="32">
        <f>+IF(X34&lt;&gt;0,+(Y34/X34)*100,0)</f>
        <v>264.9556302177404</v>
      </c>
      <c r="AA34" s="33">
        <f>SUM(AA29:AA33)</f>
        <v>1320847115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318171541</v>
      </c>
      <c r="D37" s="18"/>
      <c r="E37" s="19">
        <v>370349022</v>
      </c>
      <c r="F37" s="20">
        <v>370349022</v>
      </c>
      <c r="G37" s="20">
        <v>273301815</v>
      </c>
      <c r="H37" s="20">
        <v>383190117</v>
      </c>
      <c r="I37" s="20">
        <v>381914850</v>
      </c>
      <c r="J37" s="20">
        <v>383682951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383682951</v>
      </c>
      <c r="X37" s="20">
        <v>92587257</v>
      </c>
      <c r="Y37" s="20">
        <v>291095694</v>
      </c>
      <c r="Z37" s="21">
        <v>314.4</v>
      </c>
      <c r="AA37" s="22">
        <v>370349022</v>
      </c>
    </row>
    <row r="38" spans="1:27" ht="13.5">
      <c r="A38" s="23" t="s">
        <v>58</v>
      </c>
      <c r="B38" s="17"/>
      <c r="C38" s="18">
        <v>718585604</v>
      </c>
      <c r="D38" s="18"/>
      <c r="E38" s="19">
        <v>879262894</v>
      </c>
      <c r="F38" s="20">
        <v>879262894</v>
      </c>
      <c r="G38" s="20">
        <v>531878425</v>
      </c>
      <c r="H38" s="20">
        <v>680259439</v>
      </c>
      <c r="I38" s="20">
        <v>660262587</v>
      </c>
      <c r="J38" s="20">
        <v>715347922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715347922</v>
      </c>
      <c r="X38" s="20">
        <v>219815725</v>
      </c>
      <c r="Y38" s="20">
        <v>495532197</v>
      </c>
      <c r="Z38" s="21">
        <v>225.43</v>
      </c>
      <c r="AA38" s="22">
        <v>879262894</v>
      </c>
    </row>
    <row r="39" spans="1:27" ht="13.5">
      <c r="A39" s="27" t="s">
        <v>61</v>
      </c>
      <c r="B39" s="35"/>
      <c r="C39" s="29">
        <f aca="true" t="shared" si="4" ref="C39:Y39">SUM(C37:C38)</f>
        <v>1036757145</v>
      </c>
      <c r="D39" s="29">
        <f>SUM(D37:D38)</f>
        <v>0</v>
      </c>
      <c r="E39" s="36">
        <f t="shared" si="4"/>
        <v>1249611916</v>
      </c>
      <c r="F39" s="37">
        <f t="shared" si="4"/>
        <v>1249611916</v>
      </c>
      <c r="G39" s="37">
        <f t="shared" si="4"/>
        <v>805180240</v>
      </c>
      <c r="H39" s="37">
        <f t="shared" si="4"/>
        <v>1063449556</v>
      </c>
      <c r="I39" s="37">
        <f t="shared" si="4"/>
        <v>1042177437</v>
      </c>
      <c r="J39" s="37">
        <f t="shared" si="4"/>
        <v>1099030873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1099030873</v>
      </c>
      <c r="X39" s="37">
        <f t="shared" si="4"/>
        <v>312402982</v>
      </c>
      <c r="Y39" s="37">
        <f t="shared" si="4"/>
        <v>786627891</v>
      </c>
      <c r="Z39" s="38">
        <f>+IF(X39&lt;&gt;0,+(Y39/X39)*100,0)</f>
        <v>251.79909806366703</v>
      </c>
      <c r="AA39" s="39">
        <f>SUM(AA37:AA38)</f>
        <v>1249611916</v>
      </c>
    </row>
    <row r="40" spans="1:27" ht="13.5">
      <c r="A40" s="27" t="s">
        <v>62</v>
      </c>
      <c r="B40" s="28"/>
      <c r="C40" s="29">
        <f aca="true" t="shared" si="5" ref="C40:Y40">+C34+C39</f>
        <v>2592231361</v>
      </c>
      <c r="D40" s="29">
        <f>+D34+D39</f>
        <v>0</v>
      </c>
      <c r="E40" s="30">
        <f t="shared" si="5"/>
        <v>2570459031</v>
      </c>
      <c r="F40" s="31">
        <f t="shared" si="5"/>
        <v>2570459031</v>
      </c>
      <c r="G40" s="31">
        <f t="shared" si="5"/>
        <v>1720128728</v>
      </c>
      <c r="H40" s="31">
        <f t="shared" si="5"/>
        <v>2226440471</v>
      </c>
      <c r="I40" s="31">
        <f t="shared" si="5"/>
        <v>2217820921</v>
      </c>
      <c r="J40" s="31">
        <f t="shared" si="5"/>
        <v>2304157374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2304157374</v>
      </c>
      <c r="X40" s="31">
        <f t="shared" si="5"/>
        <v>642614767</v>
      </c>
      <c r="Y40" s="31">
        <f t="shared" si="5"/>
        <v>1661542607</v>
      </c>
      <c r="Z40" s="32">
        <f>+IF(X40&lt;&gt;0,+(Y40/X40)*100,0)</f>
        <v>258.55966783284333</v>
      </c>
      <c r="AA40" s="33">
        <f>+AA34+AA39</f>
        <v>2570459031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10712984030</v>
      </c>
      <c r="D42" s="43">
        <f>+D25-D40</f>
        <v>0</v>
      </c>
      <c r="E42" s="44">
        <f t="shared" si="6"/>
        <v>15707666656</v>
      </c>
      <c r="F42" s="45">
        <f t="shared" si="6"/>
        <v>15707666656</v>
      </c>
      <c r="G42" s="45">
        <f t="shared" si="6"/>
        <v>10745247766</v>
      </c>
      <c r="H42" s="45">
        <f t="shared" si="6"/>
        <v>12531161625</v>
      </c>
      <c r="I42" s="45">
        <f t="shared" si="6"/>
        <v>9627150960</v>
      </c>
      <c r="J42" s="45">
        <f t="shared" si="6"/>
        <v>9840874656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9840874656</v>
      </c>
      <c r="X42" s="45">
        <f t="shared" si="6"/>
        <v>3926916674</v>
      </c>
      <c r="Y42" s="45">
        <f t="shared" si="6"/>
        <v>5913957982</v>
      </c>
      <c r="Z42" s="46">
        <f>+IF(X42&lt;&gt;0,+(Y42/X42)*100,0)</f>
        <v>150.60054676372795</v>
      </c>
      <c r="AA42" s="47">
        <f>+AA25-AA40</f>
        <v>15707666656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10395404090</v>
      </c>
      <c r="D45" s="18"/>
      <c r="E45" s="19">
        <v>15496010645</v>
      </c>
      <c r="F45" s="20">
        <v>15496010645</v>
      </c>
      <c r="G45" s="20">
        <v>10515951528</v>
      </c>
      <c r="H45" s="20">
        <v>12284077145</v>
      </c>
      <c r="I45" s="20">
        <v>9433379252</v>
      </c>
      <c r="J45" s="20">
        <v>9593743919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9593743919</v>
      </c>
      <c r="X45" s="20">
        <v>3874002665</v>
      </c>
      <c r="Y45" s="20">
        <v>5719741254</v>
      </c>
      <c r="Z45" s="48">
        <v>147.64</v>
      </c>
      <c r="AA45" s="22">
        <v>15496010645</v>
      </c>
    </row>
    <row r="46" spans="1:27" ht="13.5">
      <c r="A46" s="23" t="s">
        <v>67</v>
      </c>
      <c r="B46" s="17"/>
      <c r="C46" s="18">
        <v>317579940</v>
      </c>
      <c r="D46" s="18"/>
      <c r="E46" s="19">
        <v>211656015</v>
      </c>
      <c r="F46" s="20">
        <v>211656015</v>
      </c>
      <c r="G46" s="20">
        <v>229296236</v>
      </c>
      <c r="H46" s="20">
        <v>247084480</v>
      </c>
      <c r="I46" s="20">
        <v>193771707</v>
      </c>
      <c r="J46" s="20">
        <v>247130736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247130736</v>
      </c>
      <c r="X46" s="20">
        <v>52914004</v>
      </c>
      <c r="Y46" s="20">
        <v>194216732</v>
      </c>
      <c r="Z46" s="48">
        <v>367.04</v>
      </c>
      <c r="AA46" s="22">
        <v>211656015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10712984030</v>
      </c>
      <c r="D48" s="51">
        <f>SUM(D45:D47)</f>
        <v>0</v>
      </c>
      <c r="E48" s="52">
        <f t="shared" si="7"/>
        <v>15707666660</v>
      </c>
      <c r="F48" s="53">
        <f t="shared" si="7"/>
        <v>15707666660</v>
      </c>
      <c r="G48" s="53">
        <f t="shared" si="7"/>
        <v>10745247764</v>
      </c>
      <c r="H48" s="53">
        <f t="shared" si="7"/>
        <v>12531161625</v>
      </c>
      <c r="I48" s="53">
        <f t="shared" si="7"/>
        <v>9627150959</v>
      </c>
      <c r="J48" s="53">
        <f t="shared" si="7"/>
        <v>9840874655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9840874655</v>
      </c>
      <c r="X48" s="53">
        <f t="shared" si="7"/>
        <v>3926916669</v>
      </c>
      <c r="Y48" s="53">
        <f t="shared" si="7"/>
        <v>5913957986</v>
      </c>
      <c r="Z48" s="54">
        <f>+IF(X48&lt;&gt;0,+(Y48/X48)*100,0)</f>
        <v>150.60054705734322</v>
      </c>
      <c r="AA48" s="55">
        <f>SUM(AA45:AA47)</f>
        <v>15707666660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6503433</v>
      </c>
      <c r="D6" s="18">
        <v>6503433</v>
      </c>
      <c r="E6" s="19">
        <v>1250000</v>
      </c>
      <c r="F6" s="20">
        <v>1250000</v>
      </c>
      <c r="G6" s="20">
        <v>8496000</v>
      </c>
      <c r="H6" s="20">
        <v>-4549349</v>
      </c>
      <c r="I6" s="20">
        <v>1526357</v>
      </c>
      <c r="J6" s="20">
        <v>1526357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1526357</v>
      </c>
      <c r="X6" s="20">
        <v>312500</v>
      </c>
      <c r="Y6" s="20">
        <v>1213857</v>
      </c>
      <c r="Z6" s="21">
        <v>388.43</v>
      </c>
      <c r="AA6" s="22">
        <v>1250000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3973394</v>
      </c>
      <c r="D8" s="18">
        <v>3973394</v>
      </c>
      <c r="E8" s="19">
        <v>8186208</v>
      </c>
      <c r="F8" s="20">
        <v>8186208</v>
      </c>
      <c r="G8" s="20">
        <v>411186</v>
      </c>
      <c r="H8" s="20">
        <v>42895</v>
      </c>
      <c r="I8" s="20">
        <v>317118</v>
      </c>
      <c r="J8" s="20">
        <v>317118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317118</v>
      </c>
      <c r="X8" s="20">
        <v>2046552</v>
      </c>
      <c r="Y8" s="20">
        <v>-1729434</v>
      </c>
      <c r="Z8" s="21">
        <v>-84.5</v>
      </c>
      <c r="AA8" s="22">
        <v>8186208</v>
      </c>
    </row>
    <row r="9" spans="1:27" ht="13.5">
      <c r="A9" s="23" t="s">
        <v>36</v>
      </c>
      <c r="B9" s="17"/>
      <c r="C9" s="18">
        <v>475014</v>
      </c>
      <c r="D9" s="18">
        <v>475014</v>
      </c>
      <c r="E9" s="19">
        <v>287000</v>
      </c>
      <c r="F9" s="20">
        <v>287000</v>
      </c>
      <c r="G9" s="20">
        <v>4663922</v>
      </c>
      <c r="H9" s="20">
        <v>-456519</v>
      </c>
      <c r="I9" s="20">
        <v>-881319</v>
      </c>
      <c r="J9" s="20">
        <v>-881319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-881319</v>
      </c>
      <c r="X9" s="20">
        <v>71750</v>
      </c>
      <c r="Y9" s="20">
        <v>-953069</v>
      </c>
      <c r="Z9" s="21">
        <v>-1328.32</v>
      </c>
      <c r="AA9" s="22">
        <v>287000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385417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14555</v>
      </c>
      <c r="D11" s="18">
        <v>14555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10966396</v>
      </c>
      <c r="D12" s="29">
        <f>SUM(D6:D11)</f>
        <v>10966396</v>
      </c>
      <c r="E12" s="30">
        <f t="shared" si="0"/>
        <v>9723208</v>
      </c>
      <c r="F12" s="31">
        <f t="shared" si="0"/>
        <v>9723208</v>
      </c>
      <c r="G12" s="31">
        <f t="shared" si="0"/>
        <v>13956525</v>
      </c>
      <c r="H12" s="31">
        <f t="shared" si="0"/>
        <v>-4962973</v>
      </c>
      <c r="I12" s="31">
        <f t="shared" si="0"/>
        <v>962156</v>
      </c>
      <c r="J12" s="31">
        <f t="shared" si="0"/>
        <v>962156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962156</v>
      </c>
      <c r="X12" s="31">
        <f t="shared" si="0"/>
        <v>2430802</v>
      </c>
      <c r="Y12" s="31">
        <f t="shared" si="0"/>
        <v>-1468646</v>
      </c>
      <c r="Z12" s="32">
        <f>+IF(X12&lt;&gt;0,+(Y12/X12)*100,0)</f>
        <v>-60.41816651459065</v>
      </c>
      <c r="AA12" s="33">
        <f>SUM(AA6:AA11)</f>
        <v>9723208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48548</v>
      </c>
      <c r="D15" s="18">
        <v>48548</v>
      </c>
      <c r="E15" s="19">
        <v>3739100</v>
      </c>
      <c r="F15" s="20">
        <v>3739100</v>
      </c>
      <c r="G15" s="20">
        <v>3258</v>
      </c>
      <c r="H15" s="20">
        <v>-10206</v>
      </c>
      <c r="I15" s="20">
        <v>-36430</v>
      </c>
      <c r="J15" s="20">
        <v>-36430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-36430</v>
      </c>
      <c r="X15" s="20">
        <v>934775</v>
      </c>
      <c r="Y15" s="20">
        <v>-971205</v>
      </c>
      <c r="Z15" s="21">
        <v>-103.9</v>
      </c>
      <c r="AA15" s="22">
        <v>3739100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24901710</v>
      </c>
      <c r="D17" s="18">
        <v>24901710</v>
      </c>
      <c r="E17" s="19">
        <v>37436400</v>
      </c>
      <c r="F17" s="20">
        <v>37436400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9359100</v>
      </c>
      <c r="Y17" s="20">
        <v>-9359100</v>
      </c>
      <c r="Z17" s="21">
        <v>-100</v>
      </c>
      <c r="AA17" s="22">
        <v>37436400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195076754</v>
      </c>
      <c r="D19" s="18">
        <v>195076754</v>
      </c>
      <c r="E19" s="19">
        <v>179865000</v>
      </c>
      <c r="F19" s="20">
        <v>179865000</v>
      </c>
      <c r="G19" s="20"/>
      <c r="H19" s="20">
        <v>3562</v>
      </c>
      <c r="I19" s="20">
        <v>13170</v>
      </c>
      <c r="J19" s="20">
        <v>13170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13170</v>
      </c>
      <c r="X19" s="20">
        <v>44966250</v>
      </c>
      <c r="Y19" s="20">
        <v>-44953080</v>
      </c>
      <c r="Z19" s="21">
        <v>-99.97</v>
      </c>
      <c r="AA19" s="22">
        <v>179865000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285218</v>
      </c>
      <c r="D22" s="18">
        <v>285218</v>
      </c>
      <c r="E22" s="19">
        <v>757000</v>
      </c>
      <c r="F22" s="20">
        <v>757000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189250</v>
      </c>
      <c r="Y22" s="20">
        <v>-189250</v>
      </c>
      <c r="Z22" s="21">
        <v>-100</v>
      </c>
      <c r="AA22" s="22">
        <v>757000</v>
      </c>
    </row>
    <row r="23" spans="1:27" ht="13.5">
      <c r="A23" s="23" t="s">
        <v>49</v>
      </c>
      <c r="B23" s="17"/>
      <c r="C23" s="18">
        <v>26983</v>
      </c>
      <c r="D23" s="18">
        <v>26983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220339213</v>
      </c>
      <c r="D24" s="29">
        <f>SUM(D15:D23)</f>
        <v>220339213</v>
      </c>
      <c r="E24" s="36">
        <f t="shared" si="1"/>
        <v>221797500</v>
      </c>
      <c r="F24" s="37">
        <f t="shared" si="1"/>
        <v>221797500</v>
      </c>
      <c r="G24" s="37">
        <f t="shared" si="1"/>
        <v>3258</v>
      </c>
      <c r="H24" s="37">
        <f t="shared" si="1"/>
        <v>-6644</v>
      </c>
      <c r="I24" s="37">
        <f t="shared" si="1"/>
        <v>-23260</v>
      </c>
      <c r="J24" s="37">
        <f t="shared" si="1"/>
        <v>-23260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-23260</v>
      </c>
      <c r="X24" s="37">
        <f t="shared" si="1"/>
        <v>55449375</v>
      </c>
      <c r="Y24" s="37">
        <f t="shared" si="1"/>
        <v>-55472635</v>
      </c>
      <c r="Z24" s="38">
        <f>+IF(X24&lt;&gt;0,+(Y24/X24)*100,0)</f>
        <v>-100.0419481734465</v>
      </c>
      <c r="AA24" s="39">
        <f>SUM(AA15:AA23)</f>
        <v>221797500</v>
      </c>
    </row>
    <row r="25" spans="1:27" ht="13.5">
      <c r="A25" s="27" t="s">
        <v>51</v>
      </c>
      <c r="B25" s="28"/>
      <c r="C25" s="29">
        <f aca="true" t="shared" si="2" ref="C25:Y25">+C12+C24</f>
        <v>231305609</v>
      </c>
      <c r="D25" s="29">
        <f>+D12+D24</f>
        <v>231305609</v>
      </c>
      <c r="E25" s="30">
        <f t="shared" si="2"/>
        <v>231520708</v>
      </c>
      <c r="F25" s="31">
        <f t="shared" si="2"/>
        <v>231520708</v>
      </c>
      <c r="G25" s="31">
        <f t="shared" si="2"/>
        <v>13959783</v>
      </c>
      <c r="H25" s="31">
        <f t="shared" si="2"/>
        <v>-4969617</v>
      </c>
      <c r="I25" s="31">
        <f t="shared" si="2"/>
        <v>938896</v>
      </c>
      <c r="J25" s="31">
        <f t="shared" si="2"/>
        <v>938896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938896</v>
      </c>
      <c r="X25" s="31">
        <f t="shared" si="2"/>
        <v>57880177</v>
      </c>
      <c r="Y25" s="31">
        <f t="shared" si="2"/>
        <v>-56941281</v>
      </c>
      <c r="Z25" s="32">
        <f>+IF(X25&lt;&gt;0,+(Y25/X25)*100,0)</f>
        <v>-98.37786259706843</v>
      </c>
      <c r="AA25" s="33">
        <f>+AA12+AA24</f>
        <v>231520708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346875</v>
      </c>
      <c r="D30" s="18">
        <v>346875</v>
      </c>
      <c r="E30" s="19">
        <v>305000</v>
      </c>
      <c r="F30" s="20">
        <v>305000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76250</v>
      </c>
      <c r="Y30" s="20">
        <v>-76250</v>
      </c>
      <c r="Z30" s="21">
        <v>-100</v>
      </c>
      <c r="AA30" s="22">
        <v>305000</v>
      </c>
    </row>
    <row r="31" spans="1:27" ht="13.5">
      <c r="A31" s="23" t="s">
        <v>56</v>
      </c>
      <c r="B31" s="17"/>
      <c r="C31" s="18">
        <v>167508</v>
      </c>
      <c r="D31" s="18">
        <v>167508</v>
      </c>
      <c r="E31" s="19">
        <v>317420</v>
      </c>
      <c r="F31" s="20">
        <v>317420</v>
      </c>
      <c r="G31" s="20">
        <v>-381</v>
      </c>
      <c r="H31" s="20">
        <v>-13</v>
      </c>
      <c r="I31" s="20">
        <v>-10</v>
      </c>
      <c r="J31" s="20">
        <v>-10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-10</v>
      </c>
      <c r="X31" s="20">
        <v>79355</v>
      </c>
      <c r="Y31" s="20">
        <v>-79365</v>
      </c>
      <c r="Z31" s="21">
        <v>-100.01</v>
      </c>
      <c r="AA31" s="22">
        <v>317420</v>
      </c>
    </row>
    <row r="32" spans="1:27" ht="13.5">
      <c r="A32" s="23" t="s">
        <v>57</v>
      </c>
      <c r="B32" s="17"/>
      <c r="C32" s="18">
        <v>11179161</v>
      </c>
      <c r="D32" s="18">
        <v>11179161</v>
      </c>
      <c r="E32" s="19">
        <v>7969932</v>
      </c>
      <c r="F32" s="20">
        <v>7969932</v>
      </c>
      <c r="G32" s="20">
        <v>1586748</v>
      </c>
      <c r="H32" s="20">
        <v>-7353472</v>
      </c>
      <c r="I32" s="20">
        <v>180567</v>
      </c>
      <c r="J32" s="20">
        <v>180567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180567</v>
      </c>
      <c r="X32" s="20">
        <v>1992483</v>
      </c>
      <c r="Y32" s="20">
        <v>-1811916</v>
      </c>
      <c r="Z32" s="21">
        <v>-90.94</v>
      </c>
      <c r="AA32" s="22">
        <v>7969932</v>
      </c>
    </row>
    <row r="33" spans="1:27" ht="13.5">
      <c r="A33" s="23" t="s">
        <v>58</v>
      </c>
      <c r="B33" s="17"/>
      <c r="C33" s="18">
        <v>29866936</v>
      </c>
      <c r="D33" s="18">
        <v>29866936</v>
      </c>
      <c r="E33" s="19">
        <v>2517840</v>
      </c>
      <c r="F33" s="20">
        <v>2517840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629460</v>
      </c>
      <c r="Y33" s="20">
        <v>-629460</v>
      </c>
      <c r="Z33" s="21">
        <v>-100</v>
      </c>
      <c r="AA33" s="22">
        <v>2517840</v>
      </c>
    </row>
    <row r="34" spans="1:27" ht="13.5">
      <c r="A34" s="27" t="s">
        <v>59</v>
      </c>
      <c r="B34" s="28"/>
      <c r="C34" s="29">
        <f aca="true" t="shared" si="3" ref="C34:Y34">SUM(C29:C33)</f>
        <v>41560480</v>
      </c>
      <c r="D34" s="29">
        <f>SUM(D29:D33)</f>
        <v>41560480</v>
      </c>
      <c r="E34" s="30">
        <f t="shared" si="3"/>
        <v>11110192</v>
      </c>
      <c r="F34" s="31">
        <f t="shared" si="3"/>
        <v>11110192</v>
      </c>
      <c r="G34" s="31">
        <f t="shared" si="3"/>
        <v>1586367</v>
      </c>
      <c r="H34" s="31">
        <f t="shared" si="3"/>
        <v>-7353485</v>
      </c>
      <c r="I34" s="31">
        <f t="shared" si="3"/>
        <v>180557</v>
      </c>
      <c r="J34" s="31">
        <f t="shared" si="3"/>
        <v>180557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180557</v>
      </c>
      <c r="X34" s="31">
        <f t="shared" si="3"/>
        <v>2777548</v>
      </c>
      <c r="Y34" s="31">
        <f t="shared" si="3"/>
        <v>-2596991</v>
      </c>
      <c r="Z34" s="32">
        <f>+IF(X34&lt;&gt;0,+(Y34/X34)*100,0)</f>
        <v>-93.49941027121763</v>
      </c>
      <c r="AA34" s="33">
        <f>SUM(AA29:AA33)</f>
        <v>11110192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2404563</v>
      </c>
      <c r="D37" s="18">
        <v>2404563</v>
      </c>
      <c r="E37" s="19">
        <v>2271845</v>
      </c>
      <c r="F37" s="20">
        <v>2271845</v>
      </c>
      <c r="G37" s="20"/>
      <c r="H37" s="20"/>
      <c r="I37" s="20">
        <v>-14396</v>
      </c>
      <c r="J37" s="20">
        <v>-14396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-14396</v>
      </c>
      <c r="X37" s="20">
        <v>567961</v>
      </c>
      <c r="Y37" s="20">
        <v>-582357</v>
      </c>
      <c r="Z37" s="21">
        <v>-102.53</v>
      </c>
      <c r="AA37" s="22">
        <v>2271845</v>
      </c>
    </row>
    <row r="38" spans="1:27" ht="13.5">
      <c r="A38" s="23" t="s">
        <v>58</v>
      </c>
      <c r="B38" s="17"/>
      <c r="C38" s="18">
        <v>12032618</v>
      </c>
      <c r="D38" s="18">
        <v>12032618</v>
      </c>
      <c r="E38" s="19">
        <v>1200000</v>
      </c>
      <c r="F38" s="20">
        <v>1200000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300000</v>
      </c>
      <c r="Y38" s="20">
        <v>-300000</v>
      </c>
      <c r="Z38" s="21">
        <v>-100</v>
      </c>
      <c r="AA38" s="22">
        <v>1200000</v>
      </c>
    </row>
    <row r="39" spans="1:27" ht="13.5">
      <c r="A39" s="27" t="s">
        <v>61</v>
      </c>
      <c r="B39" s="35"/>
      <c r="C39" s="29">
        <f aca="true" t="shared" si="4" ref="C39:Y39">SUM(C37:C38)</f>
        <v>14437181</v>
      </c>
      <c r="D39" s="29">
        <f>SUM(D37:D38)</f>
        <v>14437181</v>
      </c>
      <c r="E39" s="36">
        <f t="shared" si="4"/>
        <v>3471845</v>
      </c>
      <c r="F39" s="37">
        <f t="shared" si="4"/>
        <v>3471845</v>
      </c>
      <c r="G39" s="37">
        <f t="shared" si="4"/>
        <v>0</v>
      </c>
      <c r="H39" s="37">
        <f t="shared" si="4"/>
        <v>0</v>
      </c>
      <c r="I39" s="37">
        <f t="shared" si="4"/>
        <v>-14396</v>
      </c>
      <c r="J39" s="37">
        <f t="shared" si="4"/>
        <v>-14396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-14396</v>
      </c>
      <c r="X39" s="37">
        <f t="shared" si="4"/>
        <v>867961</v>
      </c>
      <c r="Y39" s="37">
        <f t="shared" si="4"/>
        <v>-882357</v>
      </c>
      <c r="Z39" s="38">
        <f>+IF(X39&lt;&gt;0,+(Y39/X39)*100,0)</f>
        <v>-101.65859986796642</v>
      </c>
      <c r="AA39" s="39">
        <f>SUM(AA37:AA38)</f>
        <v>3471845</v>
      </c>
    </row>
    <row r="40" spans="1:27" ht="13.5">
      <c r="A40" s="27" t="s">
        <v>62</v>
      </c>
      <c r="B40" s="28"/>
      <c r="C40" s="29">
        <f aca="true" t="shared" si="5" ref="C40:Y40">+C34+C39</f>
        <v>55997661</v>
      </c>
      <c r="D40" s="29">
        <f>+D34+D39</f>
        <v>55997661</v>
      </c>
      <c r="E40" s="30">
        <f t="shared" si="5"/>
        <v>14582037</v>
      </c>
      <c r="F40" s="31">
        <f t="shared" si="5"/>
        <v>14582037</v>
      </c>
      <c r="G40" s="31">
        <f t="shared" si="5"/>
        <v>1586367</v>
      </c>
      <c r="H40" s="31">
        <f t="shared" si="5"/>
        <v>-7353485</v>
      </c>
      <c r="I40" s="31">
        <f t="shared" si="5"/>
        <v>166161</v>
      </c>
      <c r="J40" s="31">
        <f t="shared" si="5"/>
        <v>166161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166161</v>
      </c>
      <c r="X40" s="31">
        <f t="shared" si="5"/>
        <v>3645509</v>
      </c>
      <c r="Y40" s="31">
        <f t="shared" si="5"/>
        <v>-3479348</v>
      </c>
      <c r="Z40" s="32">
        <f>+IF(X40&lt;&gt;0,+(Y40/X40)*100,0)</f>
        <v>-95.44203566635002</v>
      </c>
      <c r="AA40" s="33">
        <f>+AA34+AA39</f>
        <v>14582037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175307948</v>
      </c>
      <c r="D42" s="43">
        <f>+D25-D40</f>
        <v>175307948</v>
      </c>
      <c r="E42" s="44">
        <f t="shared" si="6"/>
        <v>216938671</v>
      </c>
      <c r="F42" s="45">
        <f t="shared" si="6"/>
        <v>216938671</v>
      </c>
      <c r="G42" s="45">
        <f t="shared" si="6"/>
        <v>12373416</v>
      </c>
      <c r="H42" s="45">
        <f t="shared" si="6"/>
        <v>2383868</v>
      </c>
      <c r="I42" s="45">
        <f t="shared" si="6"/>
        <v>772735</v>
      </c>
      <c r="J42" s="45">
        <f t="shared" si="6"/>
        <v>772735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772735</v>
      </c>
      <c r="X42" s="45">
        <f t="shared" si="6"/>
        <v>54234668</v>
      </c>
      <c r="Y42" s="45">
        <f t="shared" si="6"/>
        <v>-53461933</v>
      </c>
      <c r="Z42" s="46">
        <f>+IF(X42&lt;&gt;0,+(Y42/X42)*100,0)</f>
        <v>-98.57520101349196</v>
      </c>
      <c r="AA42" s="47">
        <f>+AA25-AA40</f>
        <v>216938671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175307948</v>
      </c>
      <c r="D45" s="18">
        <v>175307948</v>
      </c>
      <c r="E45" s="19">
        <v>216938671</v>
      </c>
      <c r="F45" s="20">
        <v>216938671</v>
      </c>
      <c r="G45" s="20">
        <v>12373416</v>
      </c>
      <c r="H45" s="20">
        <v>2383868</v>
      </c>
      <c r="I45" s="20">
        <v>772735</v>
      </c>
      <c r="J45" s="20">
        <v>772735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772735</v>
      </c>
      <c r="X45" s="20">
        <v>54234668</v>
      </c>
      <c r="Y45" s="20">
        <v>-53461933</v>
      </c>
      <c r="Z45" s="48">
        <v>-98.58</v>
      </c>
      <c r="AA45" s="22">
        <v>216938671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175307948</v>
      </c>
      <c r="D48" s="51">
        <f>SUM(D45:D47)</f>
        <v>175307948</v>
      </c>
      <c r="E48" s="52">
        <f t="shared" si="7"/>
        <v>216938671</v>
      </c>
      <c r="F48" s="53">
        <f t="shared" si="7"/>
        <v>216938671</v>
      </c>
      <c r="G48" s="53">
        <f t="shared" si="7"/>
        <v>12373416</v>
      </c>
      <c r="H48" s="53">
        <f t="shared" si="7"/>
        <v>2383868</v>
      </c>
      <c r="I48" s="53">
        <f t="shared" si="7"/>
        <v>772735</v>
      </c>
      <c r="J48" s="53">
        <f t="shared" si="7"/>
        <v>772735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772735</v>
      </c>
      <c r="X48" s="53">
        <f t="shared" si="7"/>
        <v>54234668</v>
      </c>
      <c r="Y48" s="53">
        <f t="shared" si="7"/>
        <v>-53461933</v>
      </c>
      <c r="Z48" s="54">
        <f>+IF(X48&lt;&gt;0,+(Y48/X48)*100,0)</f>
        <v>-98.57520101349196</v>
      </c>
      <c r="AA48" s="55">
        <f>SUM(AA45:AA47)</f>
        <v>216938671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1530543</v>
      </c>
      <c r="D6" s="18">
        <v>1530543</v>
      </c>
      <c r="E6" s="19">
        <v>7538048</v>
      </c>
      <c r="F6" s="20">
        <v>7538048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1884512</v>
      </c>
      <c r="Y6" s="20">
        <v>-1884512</v>
      </c>
      <c r="Z6" s="21">
        <v>-100</v>
      </c>
      <c r="AA6" s="22">
        <v>7538048</v>
      </c>
    </row>
    <row r="7" spans="1:27" ht="13.5">
      <c r="A7" s="23" t="s">
        <v>34</v>
      </c>
      <c r="B7" s="17"/>
      <c r="C7" s="18"/>
      <c r="D7" s="18"/>
      <c r="E7" s="19">
        <v>400000</v>
      </c>
      <c r="F7" s="20">
        <v>400000</v>
      </c>
      <c r="G7" s="20">
        <v>9099937</v>
      </c>
      <c r="H7" s="20">
        <v>9432904</v>
      </c>
      <c r="I7" s="20">
        <v>6769737</v>
      </c>
      <c r="J7" s="20">
        <v>6769737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6769737</v>
      </c>
      <c r="X7" s="20">
        <v>100000</v>
      </c>
      <c r="Y7" s="20">
        <v>6669737</v>
      </c>
      <c r="Z7" s="21">
        <v>6669.74</v>
      </c>
      <c r="AA7" s="22">
        <v>400000</v>
      </c>
    </row>
    <row r="8" spans="1:27" ht="13.5">
      <c r="A8" s="23" t="s">
        <v>35</v>
      </c>
      <c r="B8" s="17"/>
      <c r="C8" s="18">
        <v>1962905</v>
      </c>
      <c r="D8" s="18">
        <v>1962905</v>
      </c>
      <c r="E8" s="19">
        <v>2437827</v>
      </c>
      <c r="F8" s="20">
        <v>2437827</v>
      </c>
      <c r="G8" s="20">
        <v>5500748</v>
      </c>
      <c r="H8" s="20">
        <v>7732328</v>
      </c>
      <c r="I8" s="20">
        <v>8702501</v>
      </c>
      <c r="J8" s="20">
        <v>8702501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8702501</v>
      </c>
      <c r="X8" s="20">
        <v>609457</v>
      </c>
      <c r="Y8" s="20">
        <v>8093044</v>
      </c>
      <c r="Z8" s="21">
        <v>1327.91</v>
      </c>
      <c r="AA8" s="22">
        <v>2437827</v>
      </c>
    </row>
    <row r="9" spans="1:27" ht="13.5">
      <c r="A9" s="23" t="s">
        <v>36</v>
      </c>
      <c r="B9" s="17"/>
      <c r="C9" s="18">
        <v>2335385</v>
      </c>
      <c r="D9" s="18">
        <v>2335385</v>
      </c>
      <c r="E9" s="19">
        <v>90049</v>
      </c>
      <c r="F9" s="20">
        <v>90049</v>
      </c>
      <c r="G9" s="20">
        <v>2190417</v>
      </c>
      <c r="H9" s="20">
        <v>373663</v>
      </c>
      <c r="I9" s="20">
        <v>378157</v>
      </c>
      <c r="J9" s="20">
        <v>378157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378157</v>
      </c>
      <c r="X9" s="20">
        <v>22512</v>
      </c>
      <c r="Y9" s="20">
        <v>355645</v>
      </c>
      <c r="Z9" s="21">
        <v>1579.8</v>
      </c>
      <c r="AA9" s="22">
        <v>90049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456198</v>
      </c>
      <c r="D11" s="18">
        <v>456198</v>
      </c>
      <c r="E11" s="19">
        <v>28998</v>
      </c>
      <c r="F11" s="20">
        <v>28998</v>
      </c>
      <c r="G11" s="20">
        <v>456199</v>
      </c>
      <c r="H11" s="20">
        <v>456199</v>
      </c>
      <c r="I11" s="20">
        <v>456199</v>
      </c>
      <c r="J11" s="20">
        <v>456199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456199</v>
      </c>
      <c r="X11" s="20">
        <v>7250</v>
      </c>
      <c r="Y11" s="20">
        <v>448949</v>
      </c>
      <c r="Z11" s="21">
        <v>6192.4</v>
      </c>
      <c r="AA11" s="22">
        <v>28998</v>
      </c>
    </row>
    <row r="12" spans="1:27" ht="13.5">
      <c r="A12" s="27" t="s">
        <v>39</v>
      </c>
      <c r="B12" s="28"/>
      <c r="C12" s="29">
        <f aca="true" t="shared" si="0" ref="C12:Y12">SUM(C6:C11)</f>
        <v>6285031</v>
      </c>
      <c r="D12" s="29">
        <f>SUM(D6:D11)</f>
        <v>6285031</v>
      </c>
      <c r="E12" s="30">
        <f t="shared" si="0"/>
        <v>10494922</v>
      </c>
      <c r="F12" s="31">
        <f t="shared" si="0"/>
        <v>10494922</v>
      </c>
      <c r="G12" s="31">
        <f t="shared" si="0"/>
        <v>17247301</v>
      </c>
      <c r="H12" s="31">
        <f t="shared" si="0"/>
        <v>17995094</v>
      </c>
      <c r="I12" s="31">
        <f t="shared" si="0"/>
        <v>16306594</v>
      </c>
      <c r="J12" s="31">
        <f t="shared" si="0"/>
        <v>16306594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16306594</v>
      </c>
      <c r="X12" s="31">
        <f t="shared" si="0"/>
        <v>2623731</v>
      </c>
      <c r="Y12" s="31">
        <f t="shared" si="0"/>
        <v>13682863</v>
      </c>
      <c r="Z12" s="32">
        <f>+IF(X12&lt;&gt;0,+(Y12/X12)*100,0)</f>
        <v>521.5040337595584</v>
      </c>
      <c r="AA12" s="33">
        <f>SUM(AA6:AA11)</f>
        <v>10494922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1400896</v>
      </c>
      <c r="D17" s="18">
        <v>1400896</v>
      </c>
      <c r="E17" s="19">
        <v>1494888</v>
      </c>
      <c r="F17" s="20">
        <v>1494888</v>
      </c>
      <c r="G17" s="20">
        <v>1421751</v>
      </c>
      <c r="H17" s="20">
        <v>1421751</v>
      </c>
      <c r="I17" s="20">
        <v>1421751</v>
      </c>
      <c r="J17" s="20">
        <v>1421751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1421751</v>
      </c>
      <c r="X17" s="20">
        <v>373722</v>
      </c>
      <c r="Y17" s="20">
        <v>1048029</v>
      </c>
      <c r="Z17" s="21">
        <v>280.43</v>
      </c>
      <c r="AA17" s="22">
        <v>1494888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112274356</v>
      </c>
      <c r="D19" s="18">
        <v>112274356</v>
      </c>
      <c r="E19" s="19">
        <v>126927090</v>
      </c>
      <c r="F19" s="20">
        <v>126927090</v>
      </c>
      <c r="G19" s="20">
        <v>112564967</v>
      </c>
      <c r="H19" s="20">
        <v>113945614</v>
      </c>
      <c r="I19" s="20">
        <v>115319156</v>
      </c>
      <c r="J19" s="20">
        <v>115319156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115319156</v>
      </c>
      <c r="X19" s="20">
        <v>31731773</v>
      </c>
      <c r="Y19" s="20">
        <v>83587383</v>
      </c>
      <c r="Z19" s="21">
        <v>263.42</v>
      </c>
      <c r="AA19" s="22">
        <v>126927090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104960</v>
      </c>
      <c r="D22" s="18">
        <v>104960</v>
      </c>
      <c r="E22" s="19">
        <v>159669</v>
      </c>
      <c r="F22" s="20">
        <v>159669</v>
      </c>
      <c r="G22" s="20">
        <v>104960</v>
      </c>
      <c r="H22" s="20">
        <v>104960</v>
      </c>
      <c r="I22" s="20">
        <v>104960</v>
      </c>
      <c r="J22" s="20">
        <v>104960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104960</v>
      </c>
      <c r="X22" s="20">
        <v>39917</v>
      </c>
      <c r="Y22" s="20">
        <v>65043</v>
      </c>
      <c r="Z22" s="21">
        <v>162.95</v>
      </c>
      <c r="AA22" s="22">
        <v>159669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113780212</v>
      </c>
      <c r="D24" s="29">
        <f>SUM(D15:D23)</f>
        <v>113780212</v>
      </c>
      <c r="E24" s="36">
        <f t="shared" si="1"/>
        <v>128581647</v>
      </c>
      <c r="F24" s="37">
        <f t="shared" si="1"/>
        <v>128581647</v>
      </c>
      <c r="G24" s="37">
        <f t="shared" si="1"/>
        <v>114091678</v>
      </c>
      <c r="H24" s="37">
        <f t="shared" si="1"/>
        <v>115472325</v>
      </c>
      <c r="I24" s="37">
        <f t="shared" si="1"/>
        <v>116845867</v>
      </c>
      <c r="J24" s="37">
        <f t="shared" si="1"/>
        <v>116845867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116845867</v>
      </c>
      <c r="X24" s="37">
        <f t="shared" si="1"/>
        <v>32145412</v>
      </c>
      <c r="Y24" s="37">
        <f t="shared" si="1"/>
        <v>84700455</v>
      </c>
      <c r="Z24" s="38">
        <f>+IF(X24&lt;&gt;0,+(Y24/X24)*100,0)</f>
        <v>263.4915831845615</v>
      </c>
      <c r="AA24" s="39">
        <f>SUM(AA15:AA23)</f>
        <v>128581647</v>
      </c>
    </row>
    <row r="25" spans="1:27" ht="13.5">
      <c r="A25" s="27" t="s">
        <v>51</v>
      </c>
      <c r="B25" s="28"/>
      <c r="C25" s="29">
        <f aca="true" t="shared" si="2" ref="C25:Y25">+C12+C24</f>
        <v>120065243</v>
      </c>
      <c r="D25" s="29">
        <f>+D12+D24</f>
        <v>120065243</v>
      </c>
      <c r="E25" s="30">
        <f t="shared" si="2"/>
        <v>139076569</v>
      </c>
      <c r="F25" s="31">
        <f t="shared" si="2"/>
        <v>139076569</v>
      </c>
      <c r="G25" s="31">
        <f t="shared" si="2"/>
        <v>131338979</v>
      </c>
      <c r="H25" s="31">
        <f t="shared" si="2"/>
        <v>133467419</v>
      </c>
      <c r="I25" s="31">
        <f t="shared" si="2"/>
        <v>133152461</v>
      </c>
      <c r="J25" s="31">
        <f t="shared" si="2"/>
        <v>133152461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133152461</v>
      </c>
      <c r="X25" s="31">
        <f t="shared" si="2"/>
        <v>34769143</v>
      </c>
      <c r="Y25" s="31">
        <f t="shared" si="2"/>
        <v>98383318</v>
      </c>
      <c r="Z25" s="32">
        <f>+IF(X25&lt;&gt;0,+(Y25/X25)*100,0)</f>
        <v>282.96158464417715</v>
      </c>
      <c r="AA25" s="33">
        <f>+AA12+AA24</f>
        <v>139076569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95542</v>
      </c>
      <c r="D31" s="18">
        <v>95542</v>
      </c>
      <c r="E31" s="19">
        <v>92301</v>
      </c>
      <c r="F31" s="20">
        <v>92301</v>
      </c>
      <c r="G31" s="20">
        <v>96112</v>
      </c>
      <c r="H31" s="20">
        <v>96042</v>
      </c>
      <c r="I31" s="20">
        <v>97442</v>
      </c>
      <c r="J31" s="20">
        <v>97442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97442</v>
      </c>
      <c r="X31" s="20">
        <v>23075</v>
      </c>
      <c r="Y31" s="20">
        <v>74367</v>
      </c>
      <c r="Z31" s="21">
        <v>322.28</v>
      </c>
      <c r="AA31" s="22">
        <v>92301</v>
      </c>
    </row>
    <row r="32" spans="1:27" ht="13.5">
      <c r="A32" s="23" t="s">
        <v>57</v>
      </c>
      <c r="B32" s="17"/>
      <c r="C32" s="18">
        <v>20725041</v>
      </c>
      <c r="D32" s="18">
        <v>20725041</v>
      </c>
      <c r="E32" s="19">
        <v>8441467</v>
      </c>
      <c r="F32" s="20">
        <v>8441467</v>
      </c>
      <c r="G32" s="20">
        <v>29782554</v>
      </c>
      <c r="H32" s="20">
        <v>25398457</v>
      </c>
      <c r="I32" s="20">
        <v>25788589</v>
      </c>
      <c r="J32" s="20">
        <v>25788589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25788589</v>
      </c>
      <c r="X32" s="20">
        <v>2110367</v>
      </c>
      <c r="Y32" s="20">
        <v>23678222</v>
      </c>
      <c r="Z32" s="21">
        <v>1122</v>
      </c>
      <c r="AA32" s="22">
        <v>8441467</v>
      </c>
    </row>
    <row r="33" spans="1:27" ht="13.5">
      <c r="A33" s="23" t="s">
        <v>58</v>
      </c>
      <c r="B33" s="17"/>
      <c r="C33" s="18">
        <v>1647802</v>
      </c>
      <c r="D33" s="18">
        <v>1647802</v>
      </c>
      <c r="E33" s="19">
        <v>1109991</v>
      </c>
      <c r="F33" s="20">
        <v>1109991</v>
      </c>
      <c r="G33" s="20">
        <v>4984514</v>
      </c>
      <c r="H33" s="20">
        <v>4984514</v>
      </c>
      <c r="I33" s="20">
        <v>4984514</v>
      </c>
      <c r="J33" s="20">
        <v>4984514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4984514</v>
      </c>
      <c r="X33" s="20">
        <v>277498</v>
      </c>
      <c r="Y33" s="20">
        <v>4707016</v>
      </c>
      <c r="Z33" s="21">
        <v>1696.23</v>
      </c>
      <c r="AA33" s="22">
        <v>1109991</v>
      </c>
    </row>
    <row r="34" spans="1:27" ht="13.5">
      <c r="A34" s="27" t="s">
        <v>59</v>
      </c>
      <c r="B34" s="28"/>
      <c r="C34" s="29">
        <f aca="true" t="shared" si="3" ref="C34:Y34">SUM(C29:C33)</f>
        <v>22468385</v>
      </c>
      <c r="D34" s="29">
        <f>SUM(D29:D33)</f>
        <v>22468385</v>
      </c>
      <c r="E34" s="30">
        <f t="shared" si="3"/>
        <v>9643759</v>
      </c>
      <c r="F34" s="31">
        <f t="shared" si="3"/>
        <v>9643759</v>
      </c>
      <c r="G34" s="31">
        <f t="shared" si="3"/>
        <v>34863180</v>
      </c>
      <c r="H34" s="31">
        <f t="shared" si="3"/>
        <v>30479013</v>
      </c>
      <c r="I34" s="31">
        <f t="shared" si="3"/>
        <v>30870545</v>
      </c>
      <c r="J34" s="31">
        <f t="shared" si="3"/>
        <v>30870545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30870545</v>
      </c>
      <c r="X34" s="31">
        <f t="shared" si="3"/>
        <v>2410940</v>
      </c>
      <c r="Y34" s="31">
        <f t="shared" si="3"/>
        <v>28459605</v>
      </c>
      <c r="Z34" s="32">
        <f>+IF(X34&lt;&gt;0,+(Y34/X34)*100,0)</f>
        <v>1180.4360539872414</v>
      </c>
      <c r="AA34" s="33">
        <f>SUM(AA29:AA33)</f>
        <v>9643759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10689350</v>
      </c>
      <c r="D38" s="18">
        <v>10689350</v>
      </c>
      <c r="E38" s="19">
        <v>11673470</v>
      </c>
      <c r="F38" s="20">
        <v>11673470</v>
      </c>
      <c r="G38" s="20">
        <v>5196701</v>
      </c>
      <c r="H38" s="20">
        <v>5196701</v>
      </c>
      <c r="I38" s="20">
        <v>5196701</v>
      </c>
      <c r="J38" s="20">
        <v>5196701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5196701</v>
      </c>
      <c r="X38" s="20">
        <v>2918368</v>
      </c>
      <c r="Y38" s="20">
        <v>2278333</v>
      </c>
      <c r="Z38" s="21">
        <v>78.07</v>
      </c>
      <c r="AA38" s="22">
        <v>11673470</v>
      </c>
    </row>
    <row r="39" spans="1:27" ht="13.5">
      <c r="A39" s="27" t="s">
        <v>61</v>
      </c>
      <c r="B39" s="35"/>
      <c r="C39" s="29">
        <f aca="true" t="shared" si="4" ref="C39:Y39">SUM(C37:C38)</f>
        <v>10689350</v>
      </c>
      <c r="D39" s="29">
        <f>SUM(D37:D38)</f>
        <v>10689350</v>
      </c>
      <c r="E39" s="36">
        <f t="shared" si="4"/>
        <v>11673470</v>
      </c>
      <c r="F39" s="37">
        <f t="shared" si="4"/>
        <v>11673470</v>
      </c>
      <c r="G39" s="37">
        <f t="shared" si="4"/>
        <v>5196701</v>
      </c>
      <c r="H39" s="37">
        <f t="shared" si="4"/>
        <v>5196701</v>
      </c>
      <c r="I39" s="37">
        <f t="shared" si="4"/>
        <v>5196701</v>
      </c>
      <c r="J39" s="37">
        <f t="shared" si="4"/>
        <v>5196701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5196701</v>
      </c>
      <c r="X39" s="37">
        <f t="shared" si="4"/>
        <v>2918368</v>
      </c>
      <c r="Y39" s="37">
        <f t="shared" si="4"/>
        <v>2278333</v>
      </c>
      <c r="Z39" s="38">
        <f>+IF(X39&lt;&gt;0,+(Y39/X39)*100,0)</f>
        <v>78.06873567692628</v>
      </c>
      <c r="AA39" s="39">
        <f>SUM(AA37:AA38)</f>
        <v>11673470</v>
      </c>
    </row>
    <row r="40" spans="1:27" ht="13.5">
      <c r="A40" s="27" t="s">
        <v>62</v>
      </c>
      <c r="B40" s="28"/>
      <c r="C40" s="29">
        <f aca="true" t="shared" si="5" ref="C40:Y40">+C34+C39</f>
        <v>33157735</v>
      </c>
      <c r="D40" s="29">
        <f>+D34+D39</f>
        <v>33157735</v>
      </c>
      <c r="E40" s="30">
        <f t="shared" si="5"/>
        <v>21317229</v>
      </c>
      <c r="F40" s="31">
        <f t="shared" si="5"/>
        <v>21317229</v>
      </c>
      <c r="G40" s="31">
        <f t="shared" si="5"/>
        <v>40059881</v>
      </c>
      <c r="H40" s="31">
        <f t="shared" si="5"/>
        <v>35675714</v>
      </c>
      <c r="I40" s="31">
        <f t="shared" si="5"/>
        <v>36067246</v>
      </c>
      <c r="J40" s="31">
        <f t="shared" si="5"/>
        <v>36067246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36067246</v>
      </c>
      <c r="X40" s="31">
        <f t="shared" si="5"/>
        <v>5329308</v>
      </c>
      <c r="Y40" s="31">
        <f t="shared" si="5"/>
        <v>30737938</v>
      </c>
      <c r="Z40" s="32">
        <f>+IF(X40&lt;&gt;0,+(Y40/X40)*100,0)</f>
        <v>576.771655907296</v>
      </c>
      <c r="AA40" s="33">
        <f>+AA34+AA39</f>
        <v>21317229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86907508</v>
      </c>
      <c r="D42" s="43">
        <f>+D25-D40</f>
        <v>86907508</v>
      </c>
      <c r="E42" s="44">
        <f t="shared" si="6"/>
        <v>117759340</v>
      </c>
      <c r="F42" s="45">
        <f t="shared" si="6"/>
        <v>117759340</v>
      </c>
      <c r="G42" s="45">
        <f t="shared" si="6"/>
        <v>91279098</v>
      </c>
      <c r="H42" s="45">
        <f t="shared" si="6"/>
        <v>97791705</v>
      </c>
      <c r="I42" s="45">
        <f t="shared" si="6"/>
        <v>97085215</v>
      </c>
      <c r="J42" s="45">
        <f t="shared" si="6"/>
        <v>97085215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97085215</v>
      </c>
      <c r="X42" s="45">
        <f t="shared" si="6"/>
        <v>29439835</v>
      </c>
      <c r="Y42" s="45">
        <f t="shared" si="6"/>
        <v>67645380</v>
      </c>
      <c r="Z42" s="46">
        <f>+IF(X42&lt;&gt;0,+(Y42/X42)*100,0)</f>
        <v>229.77499704057442</v>
      </c>
      <c r="AA42" s="47">
        <f>+AA25-AA40</f>
        <v>117759340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57055873</v>
      </c>
      <c r="D45" s="18">
        <v>57055873</v>
      </c>
      <c r="E45" s="19">
        <v>88246819</v>
      </c>
      <c r="F45" s="20">
        <v>88246819</v>
      </c>
      <c r="G45" s="20">
        <v>61406608</v>
      </c>
      <c r="H45" s="20">
        <v>67919215</v>
      </c>
      <c r="I45" s="20">
        <v>67212725</v>
      </c>
      <c r="J45" s="20">
        <v>67212725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67212725</v>
      </c>
      <c r="X45" s="20">
        <v>22061705</v>
      </c>
      <c r="Y45" s="20">
        <v>45151020</v>
      </c>
      <c r="Z45" s="48">
        <v>204.66</v>
      </c>
      <c r="AA45" s="22">
        <v>88246819</v>
      </c>
    </row>
    <row r="46" spans="1:27" ht="13.5">
      <c r="A46" s="23" t="s">
        <v>67</v>
      </c>
      <c r="B46" s="17"/>
      <c r="C46" s="18">
        <v>29851635</v>
      </c>
      <c r="D46" s="18">
        <v>29851635</v>
      </c>
      <c r="E46" s="19">
        <v>29512521</v>
      </c>
      <c r="F46" s="20">
        <v>29512521</v>
      </c>
      <c r="G46" s="20">
        <v>29872490</v>
      </c>
      <c r="H46" s="20">
        <v>29872490</v>
      </c>
      <c r="I46" s="20">
        <v>29872490</v>
      </c>
      <c r="J46" s="20">
        <v>29872490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29872490</v>
      </c>
      <c r="X46" s="20">
        <v>7378130</v>
      </c>
      <c r="Y46" s="20">
        <v>22494360</v>
      </c>
      <c r="Z46" s="48">
        <v>304.88</v>
      </c>
      <c r="AA46" s="22">
        <v>29512521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86907508</v>
      </c>
      <c r="D48" s="51">
        <f>SUM(D45:D47)</f>
        <v>86907508</v>
      </c>
      <c r="E48" s="52">
        <f t="shared" si="7"/>
        <v>117759340</v>
      </c>
      <c r="F48" s="53">
        <f t="shared" si="7"/>
        <v>117759340</v>
      </c>
      <c r="G48" s="53">
        <f t="shared" si="7"/>
        <v>91279098</v>
      </c>
      <c r="H48" s="53">
        <f t="shared" si="7"/>
        <v>97791705</v>
      </c>
      <c r="I48" s="53">
        <f t="shared" si="7"/>
        <v>97085215</v>
      </c>
      <c r="J48" s="53">
        <f t="shared" si="7"/>
        <v>97085215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97085215</v>
      </c>
      <c r="X48" s="53">
        <f t="shared" si="7"/>
        <v>29439835</v>
      </c>
      <c r="Y48" s="53">
        <f t="shared" si="7"/>
        <v>67645380</v>
      </c>
      <c r="Z48" s="54">
        <f>+IF(X48&lt;&gt;0,+(Y48/X48)*100,0)</f>
        <v>229.77499704057442</v>
      </c>
      <c r="AA48" s="55">
        <f>SUM(AA45:AA47)</f>
        <v>117759340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3685646</v>
      </c>
      <c r="D6" s="18">
        <v>3685646</v>
      </c>
      <c r="E6" s="19">
        <v>23211114</v>
      </c>
      <c r="F6" s="20">
        <v>23211114</v>
      </c>
      <c r="G6" s="20">
        <v>3685646</v>
      </c>
      <c r="H6" s="20">
        <v>3685646</v>
      </c>
      <c r="I6" s="20">
        <v>3685646</v>
      </c>
      <c r="J6" s="20">
        <v>3685646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3685646</v>
      </c>
      <c r="X6" s="20">
        <v>5802779</v>
      </c>
      <c r="Y6" s="20">
        <v>-2117133</v>
      </c>
      <c r="Z6" s="21">
        <v>-36.48</v>
      </c>
      <c r="AA6" s="22">
        <v>23211114</v>
      </c>
    </row>
    <row r="7" spans="1:27" ht="13.5">
      <c r="A7" s="23" t="s">
        <v>34</v>
      </c>
      <c r="B7" s="17"/>
      <c r="C7" s="18">
        <v>15290290</v>
      </c>
      <c r="D7" s="18">
        <v>15290290</v>
      </c>
      <c r="E7" s="19"/>
      <c r="F7" s="20"/>
      <c r="G7" s="20">
        <v>25815721</v>
      </c>
      <c r="H7" s="20">
        <v>22642778</v>
      </c>
      <c r="I7" s="20">
        <v>19099419</v>
      </c>
      <c r="J7" s="20">
        <v>19099419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19099419</v>
      </c>
      <c r="X7" s="20"/>
      <c r="Y7" s="20">
        <v>19099419</v>
      </c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10317749</v>
      </c>
      <c r="D9" s="18">
        <v>10317749</v>
      </c>
      <c r="E9" s="19"/>
      <c r="F9" s="20"/>
      <c r="G9" s="20">
        <v>10317749</v>
      </c>
      <c r="H9" s="20">
        <v>10317749</v>
      </c>
      <c r="I9" s="20">
        <v>10317749</v>
      </c>
      <c r="J9" s="20">
        <v>10317749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10317749</v>
      </c>
      <c r="X9" s="20"/>
      <c r="Y9" s="20">
        <v>10317749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29293685</v>
      </c>
      <c r="D12" s="29">
        <f>SUM(D6:D11)</f>
        <v>29293685</v>
      </c>
      <c r="E12" s="30">
        <f t="shared" si="0"/>
        <v>23211114</v>
      </c>
      <c r="F12" s="31">
        <f t="shared" si="0"/>
        <v>23211114</v>
      </c>
      <c r="G12" s="31">
        <f t="shared" si="0"/>
        <v>39819116</v>
      </c>
      <c r="H12" s="31">
        <f t="shared" si="0"/>
        <v>36646173</v>
      </c>
      <c r="I12" s="31">
        <f t="shared" si="0"/>
        <v>33102814</v>
      </c>
      <c r="J12" s="31">
        <f t="shared" si="0"/>
        <v>33102814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33102814</v>
      </c>
      <c r="X12" s="31">
        <f t="shared" si="0"/>
        <v>5802779</v>
      </c>
      <c r="Y12" s="31">
        <f t="shared" si="0"/>
        <v>27300035</v>
      </c>
      <c r="Z12" s="32">
        <f>+IF(X12&lt;&gt;0,+(Y12/X12)*100,0)</f>
        <v>470.46484107011486</v>
      </c>
      <c r="AA12" s="33">
        <f>SUM(AA6:AA11)</f>
        <v>23211114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1146</v>
      </c>
      <c r="D16" s="18">
        <v>1146</v>
      </c>
      <c r="E16" s="19">
        <v>1146</v>
      </c>
      <c r="F16" s="20">
        <v>1146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287</v>
      </c>
      <c r="Y16" s="24">
        <v>-287</v>
      </c>
      <c r="Z16" s="25">
        <v>-100</v>
      </c>
      <c r="AA16" s="26">
        <v>1146</v>
      </c>
    </row>
    <row r="17" spans="1:27" ht="13.5">
      <c r="A17" s="23" t="s">
        <v>43</v>
      </c>
      <c r="B17" s="17"/>
      <c r="C17" s="18">
        <v>98043</v>
      </c>
      <c r="D17" s="18">
        <v>98043</v>
      </c>
      <c r="E17" s="19">
        <v>81421</v>
      </c>
      <c r="F17" s="20">
        <v>81421</v>
      </c>
      <c r="G17" s="20">
        <v>98043</v>
      </c>
      <c r="H17" s="20">
        <v>98043</v>
      </c>
      <c r="I17" s="20">
        <v>98043</v>
      </c>
      <c r="J17" s="20">
        <v>98043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98043</v>
      </c>
      <c r="X17" s="20">
        <v>20355</v>
      </c>
      <c r="Y17" s="20">
        <v>77688</v>
      </c>
      <c r="Z17" s="21">
        <v>381.67</v>
      </c>
      <c r="AA17" s="22">
        <v>81421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1146</v>
      </c>
      <c r="H18" s="20">
        <v>1146</v>
      </c>
      <c r="I18" s="20">
        <v>1146</v>
      </c>
      <c r="J18" s="20">
        <v>1146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1146</v>
      </c>
      <c r="X18" s="20"/>
      <c r="Y18" s="20">
        <v>1146</v>
      </c>
      <c r="Z18" s="21"/>
      <c r="AA18" s="22"/>
    </row>
    <row r="19" spans="1:27" ht="13.5">
      <c r="A19" s="23" t="s">
        <v>45</v>
      </c>
      <c r="B19" s="17"/>
      <c r="C19" s="18">
        <v>8925247</v>
      </c>
      <c r="D19" s="18">
        <v>8925247</v>
      </c>
      <c r="E19" s="19">
        <v>7011057</v>
      </c>
      <c r="F19" s="20">
        <v>7011057</v>
      </c>
      <c r="G19" s="20">
        <v>8925247</v>
      </c>
      <c r="H19" s="20">
        <v>8946834</v>
      </c>
      <c r="I19" s="20">
        <v>8950835</v>
      </c>
      <c r="J19" s="20">
        <v>8950835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8950835</v>
      </c>
      <c r="X19" s="20">
        <v>1752764</v>
      </c>
      <c r="Y19" s="20">
        <v>7198071</v>
      </c>
      <c r="Z19" s="21">
        <v>410.67</v>
      </c>
      <c r="AA19" s="22">
        <v>7011057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748600</v>
      </c>
      <c r="D22" s="18">
        <v>748600</v>
      </c>
      <c r="E22" s="19">
        <v>555442</v>
      </c>
      <c r="F22" s="20">
        <v>555442</v>
      </c>
      <c r="G22" s="20">
        <v>748600</v>
      </c>
      <c r="H22" s="20">
        <v>748600</v>
      </c>
      <c r="I22" s="20">
        <v>748600</v>
      </c>
      <c r="J22" s="20">
        <v>748600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748600</v>
      </c>
      <c r="X22" s="20">
        <v>138861</v>
      </c>
      <c r="Y22" s="20">
        <v>609739</v>
      </c>
      <c r="Z22" s="21">
        <v>439.1</v>
      </c>
      <c r="AA22" s="22">
        <v>555442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9773036</v>
      </c>
      <c r="D24" s="29">
        <f>SUM(D15:D23)</f>
        <v>9773036</v>
      </c>
      <c r="E24" s="36">
        <f t="shared" si="1"/>
        <v>7649066</v>
      </c>
      <c r="F24" s="37">
        <f t="shared" si="1"/>
        <v>7649066</v>
      </c>
      <c r="G24" s="37">
        <f t="shared" si="1"/>
        <v>9773036</v>
      </c>
      <c r="H24" s="37">
        <f t="shared" si="1"/>
        <v>9794623</v>
      </c>
      <c r="I24" s="37">
        <f t="shared" si="1"/>
        <v>9798624</v>
      </c>
      <c r="J24" s="37">
        <f t="shared" si="1"/>
        <v>9798624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9798624</v>
      </c>
      <c r="X24" s="37">
        <f t="shared" si="1"/>
        <v>1912267</v>
      </c>
      <c r="Y24" s="37">
        <f t="shared" si="1"/>
        <v>7886357</v>
      </c>
      <c r="Z24" s="38">
        <f>+IF(X24&lt;&gt;0,+(Y24/X24)*100,0)</f>
        <v>412.40877973630245</v>
      </c>
      <c r="AA24" s="39">
        <f>SUM(AA15:AA23)</f>
        <v>7649066</v>
      </c>
    </row>
    <row r="25" spans="1:27" ht="13.5">
      <c r="A25" s="27" t="s">
        <v>51</v>
      </c>
      <c r="B25" s="28"/>
      <c r="C25" s="29">
        <f aca="true" t="shared" si="2" ref="C25:Y25">+C12+C24</f>
        <v>39066721</v>
      </c>
      <c r="D25" s="29">
        <f>+D12+D24</f>
        <v>39066721</v>
      </c>
      <c r="E25" s="30">
        <f t="shared" si="2"/>
        <v>30860180</v>
      </c>
      <c r="F25" s="31">
        <f t="shared" si="2"/>
        <v>30860180</v>
      </c>
      <c r="G25" s="31">
        <f t="shared" si="2"/>
        <v>49592152</v>
      </c>
      <c r="H25" s="31">
        <f t="shared" si="2"/>
        <v>46440796</v>
      </c>
      <c r="I25" s="31">
        <f t="shared" si="2"/>
        <v>42901438</v>
      </c>
      <c r="J25" s="31">
        <f t="shared" si="2"/>
        <v>42901438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42901438</v>
      </c>
      <c r="X25" s="31">
        <f t="shared" si="2"/>
        <v>7715046</v>
      </c>
      <c r="Y25" s="31">
        <f t="shared" si="2"/>
        <v>35186392</v>
      </c>
      <c r="Z25" s="32">
        <f>+IF(X25&lt;&gt;0,+(Y25/X25)*100,0)</f>
        <v>456.0749475764629</v>
      </c>
      <c r="AA25" s="33">
        <f>+AA12+AA24</f>
        <v>30860180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127195</v>
      </c>
      <c r="D30" s="18">
        <v>127195</v>
      </c>
      <c r="E30" s="19"/>
      <c r="F30" s="20"/>
      <c r="G30" s="20">
        <v>127195</v>
      </c>
      <c r="H30" s="20">
        <v>127195</v>
      </c>
      <c r="I30" s="20">
        <v>127195</v>
      </c>
      <c r="J30" s="20">
        <v>127195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127195</v>
      </c>
      <c r="X30" s="20"/>
      <c r="Y30" s="20">
        <v>127195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4328367</v>
      </c>
      <c r="D32" s="18">
        <v>4328367</v>
      </c>
      <c r="E32" s="19">
        <v>6076998</v>
      </c>
      <c r="F32" s="20">
        <v>6076998</v>
      </c>
      <c r="G32" s="20">
        <v>4328367</v>
      </c>
      <c r="H32" s="20">
        <v>4328367</v>
      </c>
      <c r="I32" s="20">
        <v>4328367</v>
      </c>
      <c r="J32" s="20">
        <v>4328367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4328367</v>
      </c>
      <c r="X32" s="20">
        <v>1519250</v>
      </c>
      <c r="Y32" s="20">
        <v>2809117</v>
      </c>
      <c r="Z32" s="21">
        <v>184.9</v>
      </c>
      <c r="AA32" s="22">
        <v>6076998</v>
      </c>
    </row>
    <row r="33" spans="1:27" ht="13.5">
      <c r="A33" s="23" t="s">
        <v>58</v>
      </c>
      <c r="B33" s="17"/>
      <c r="C33" s="18">
        <v>3445529</v>
      </c>
      <c r="D33" s="18">
        <v>3445529</v>
      </c>
      <c r="E33" s="19">
        <v>1964569</v>
      </c>
      <c r="F33" s="20">
        <v>1964569</v>
      </c>
      <c r="G33" s="20">
        <v>3445529</v>
      </c>
      <c r="H33" s="20">
        <v>3445529</v>
      </c>
      <c r="I33" s="20">
        <v>3445529</v>
      </c>
      <c r="J33" s="20">
        <v>3445529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3445529</v>
      </c>
      <c r="X33" s="20">
        <v>491142</v>
      </c>
      <c r="Y33" s="20">
        <v>2954387</v>
      </c>
      <c r="Z33" s="21">
        <v>601.53</v>
      </c>
      <c r="AA33" s="22">
        <v>1964569</v>
      </c>
    </row>
    <row r="34" spans="1:27" ht="13.5">
      <c r="A34" s="27" t="s">
        <v>59</v>
      </c>
      <c r="B34" s="28"/>
      <c r="C34" s="29">
        <f aca="true" t="shared" si="3" ref="C34:Y34">SUM(C29:C33)</f>
        <v>7901091</v>
      </c>
      <c r="D34" s="29">
        <f>SUM(D29:D33)</f>
        <v>7901091</v>
      </c>
      <c r="E34" s="30">
        <f t="shared" si="3"/>
        <v>8041567</v>
      </c>
      <c r="F34" s="31">
        <f t="shared" si="3"/>
        <v>8041567</v>
      </c>
      <c r="G34" s="31">
        <f t="shared" si="3"/>
        <v>7901091</v>
      </c>
      <c r="H34" s="31">
        <f t="shared" si="3"/>
        <v>7901091</v>
      </c>
      <c r="I34" s="31">
        <f t="shared" si="3"/>
        <v>7901091</v>
      </c>
      <c r="J34" s="31">
        <f t="shared" si="3"/>
        <v>7901091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7901091</v>
      </c>
      <c r="X34" s="31">
        <f t="shared" si="3"/>
        <v>2010392</v>
      </c>
      <c r="Y34" s="31">
        <f t="shared" si="3"/>
        <v>5890699</v>
      </c>
      <c r="Z34" s="32">
        <f>+IF(X34&lt;&gt;0,+(Y34/X34)*100,0)</f>
        <v>293.0124572720146</v>
      </c>
      <c r="AA34" s="33">
        <f>SUM(AA29:AA33)</f>
        <v>8041567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229408</v>
      </c>
      <c r="D37" s="18">
        <v>229408</v>
      </c>
      <c r="E37" s="19">
        <v>51308</v>
      </c>
      <c r="F37" s="20">
        <v>51308</v>
      </c>
      <c r="G37" s="20">
        <v>229408</v>
      </c>
      <c r="H37" s="20">
        <v>229408</v>
      </c>
      <c r="I37" s="20">
        <v>229408</v>
      </c>
      <c r="J37" s="20">
        <v>229408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229408</v>
      </c>
      <c r="X37" s="20">
        <v>12827</v>
      </c>
      <c r="Y37" s="20">
        <v>216581</v>
      </c>
      <c r="Z37" s="21">
        <v>1688.48</v>
      </c>
      <c r="AA37" s="22">
        <v>51308</v>
      </c>
    </row>
    <row r="38" spans="1:27" ht="13.5">
      <c r="A38" s="23" t="s">
        <v>58</v>
      </c>
      <c r="B38" s="17"/>
      <c r="C38" s="18">
        <v>18101480</v>
      </c>
      <c r="D38" s="18">
        <v>18101480</v>
      </c>
      <c r="E38" s="19">
        <v>20358917</v>
      </c>
      <c r="F38" s="20">
        <v>20358917</v>
      </c>
      <c r="G38" s="20">
        <v>18101481</v>
      </c>
      <c r="H38" s="20">
        <v>18101481</v>
      </c>
      <c r="I38" s="20">
        <v>18101481</v>
      </c>
      <c r="J38" s="20">
        <v>18101481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18101481</v>
      </c>
      <c r="X38" s="20">
        <v>5089729</v>
      </c>
      <c r="Y38" s="20">
        <v>13011752</v>
      </c>
      <c r="Z38" s="21">
        <v>255.65</v>
      </c>
      <c r="AA38" s="22">
        <v>20358917</v>
      </c>
    </row>
    <row r="39" spans="1:27" ht="13.5">
      <c r="A39" s="27" t="s">
        <v>61</v>
      </c>
      <c r="B39" s="35"/>
      <c r="C39" s="29">
        <f aca="true" t="shared" si="4" ref="C39:Y39">SUM(C37:C38)</f>
        <v>18330888</v>
      </c>
      <c r="D39" s="29">
        <f>SUM(D37:D38)</f>
        <v>18330888</v>
      </c>
      <c r="E39" s="36">
        <f t="shared" si="4"/>
        <v>20410225</v>
      </c>
      <c r="F39" s="37">
        <f t="shared" si="4"/>
        <v>20410225</v>
      </c>
      <c r="G39" s="37">
        <f t="shared" si="4"/>
        <v>18330889</v>
      </c>
      <c r="H39" s="37">
        <f t="shared" si="4"/>
        <v>18330889</v>
      </c>
      <c r="I39" s="37">
        <f t="shared" si="4"/>
        <v>18330889</v>
      </c>
      <c r="J39" s="37">
        <f t="shared" si="4"/>
        <v>18330889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18330889</v>
      </c>
      <c r="X39" s="37">
        <f t="shared" si="4"/>
        <v>5102556</v>
      </c>
      <c r="Y39" s="37">
        <f t="shared" si="4"/>
        <v>13228333</v>
      </c>
      <c r="Z39" s="38">
        <f>+IF(X39&lt;&gt;0,+(Y39/X39)*100,0)</f>
        <v>259.24914885794493</v>
      </c>
      <c r="AA39" s="39">
        <f>SUM(AA37:AA38)</f>
        <v>20410225</v>
      </c>
    </row>
    <row r="40" spans="1:27" ht="13.5">
      <c r="A40" s="27" t="s">
        <v>62</v>
      </c>
      <c r="B40" s="28"/>
      <c r="C40" s="29">
        <f aca="true" t="shared" si="5" ref="C40:Y40">+C34+C39</f>
        <v>26231979</v>
      </c>
      <c r="D40" s="29">
        <f>+D34+D39</f>
        <v>26231979</v>
      </c>
      <c r="E40" s="30">
        <f t="shared" si="5"/>
        <v>28451792</v>
      </c>
      <c r="F40" s="31">
        <f t="shared" si="5"/>
        <v>28451792</v>
      </c>
      <c r="G40" s="31">
        <f t="shared" si="5"/>
        <v>26231980</v>
      </c>
      <c r="H40" s="31">
        <f t="shared" si="5"/>
        <v>26231980</v>
      </c>
      <c r="I40" s="31">
        <f t="shared" si="5"/>
        <v>26231980</v>
      </c>
      <c r="J40" s="31">
        <f t="shared" si="5"/>
        <v>26231980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26231980</v>
      </c>
      <c r="X40" s="31">
        <f t="shared" si="5"/>
        <v>7112948</v>
      </c>
      <c r="Y40" s="31">
        <f t="shared" si="5"/>
        <v>19119032</v>
      </c>
      <c r="Z40" s="32">
        <f>+IF(X40&lt;&gt;0,+(Y40/X40)*100,0)</f>
        <v>268.79195517807807</v>
      </c>
      <c r="AA40" s="33">
        <f>+AA34+AA39</f>
        <v>28451792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12834742</v>
      </c>
      <c r="D42" s="43">
        <f>+D25-D40</f>
        <v>12834742</v>
      </c>
      <c r="E42" s="44">
        <f t="shared" si="6"/>
        <v>2408388</v>
      </c>
      <c r="F42" s="45">
        <f t="shared" si="6"/>
        <v>2408388</v>
      </c>
      <c r="G42" s="45">
        <f t="shared" si="6"/>
        <v>23360172</v>
      </c>
      <c r="H42" s="45">
        <f t="shared" si="6"/>
        <v>20208816</v>
      </c>
      <c r="I42" s="45">
        <f t="shared" si="6"/>
        <v>16669458</v>
      </c>
      <c r="J42" s="45">
        <f t="shared" si="6"/>
        <v>16669458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16669458</v>
      </c>
      <c r="X42" s="45">
        <f t="shared" si="6"/>
        <v>602098</v>
      </c>
      <c r="Y42" s="45">
        <f t="shared" si="6"/>
        <v>16067360</v>
      </c>
      <c r="Z42" s="46">
        <f>+IF(X42&lt;&gt;0,+(Y42/X42)*100,0)</f>
        <v>2668.5622606286684</v>
      </c>
      <c r="AA42" s="47">
        <f>+AA25-AA40</f>
        <v>2408388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12821311</v>
      </c>
      <c r="D45" s="18">
        <v>12821311</v>
      </c>
      <c r="E45" s="19">
        <v>2019859</v>
      </c>
      <c r="F45" s="20">
        <v>2019859</v>
      </c>
      <c r="G45" s="20">
        <v>23346741</v>
      </c>
      <c r="H45" s="20">
        <v>20195385</v>
      </c>
      <c r="I45" s="20">
        <v>16656027</v>
      </c>
      <c r="J45" s="20">
        <v>16656027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16656027</v>
      </c>
      <c r="X45" s="20">
        <v>504965</v>
      </c>
      <c r="Y45" s="20">
        <v>16151062</v>
      </c>
      <c r="Z45" s="48">
        <v>3198.45</v>
      </c>
      <c r="AA45" s="22">
        <v>2019859</v>
      </c>
    </row>
    <row r="46" spans="1:27" ht="13.5">
      <c r="A46" s="23" t="s">
        <v>67</v>
      </c>
      <c r="B46" s="17"/>
      <c r="C46" s="18">
        <v>13431</v>
      </c>
      <c r="D46" s="18">
        <v>13431</v>
      </c>
      <c r="E46" s="19">
        <v>388529</v>
      </c>
      <c r="F46" s="20">
        <v>388529</v>
      </c>
      <c r="G46" s="20">
        <v>13431</v>
      </c>
      <c r="H46" s="20">
        <v>13431</v>
      </c>
      <c r="I46" s="20">
        <v>13431</v>
      </c>
      <c r="J46" s="20">
        <v>13431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13431</v>
      </c>
      <c r="X46" s="20">
        <v>97132</v>
      </c>
      <c r="Y46" s="20">
        <v>-83701</v>
      </c>
      <c r="Z46" s="48">
        <v>-86.17</v>
      </c>
      <c r="AA46" s="22">
        <v>388529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12834742</v>
      </c>
      <c r="D48" s="51">
        <f>SUM(D45:D47)</f>
        <v>12834742</v>
      </c>
      <c r="E48" s="52">
        <f t="shared" si="7"/>
        <v>2408388</v>
      </c>
      <c r="F48" s="53">
        <f t="shared" si="7"/>
        <v>2408388</v>
      </c>
      <c r="G48" s="53">
        <f t="shared" si="7"/>
        <v>23360172</v>
      </c>
      <c r="H48" s="53">
        <f t="shared" si="7"/>
        <v>20208816</v>
      </c>
      <c r="I48" s="53">
        <f t="shared" si="7"/>
        <v>16669458</v>
      </c>
      <c r="J48" s="53">
        <f t="shared" si="7"/>
        <v>16669458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16669458</v>
      </c>
      <c r="X48" s="53">
        <f t="shared" si="7"/>
        <v>602097</v>
      </c>
      <c r="Y48" s="53">
        <f t="shared" si="7"/>
        <v>16067361</v>
      </c>
      <c r="Z48" s="54">
        <f>+IF(X48&lt;&gt;0,+(Y48/X48)*100,0)</f>
        <v>2668.5668588283947</v>
      </c>
      <c r="AA48" s="55">
        <f>SUM(AA45:AA47)</f>
        <v>2408388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256158</v>
      </c>
      <c r="D6" s="18">
        <v>256158</v>
      </c>
      <c r="E6" s="19">
        <v>662823</v>
      </c>
      <c r="F6" s="20">
        <v>662823</v>
      </c>
      <c r="G6" s="20">
        <v>3419240</v>
      </c>
      <c r="H6" s="20">
        <v>931934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165706</v>
      </c>
      <c r="Y6" s="20">
        <v>-165706</v>
      </c>
      <c r="Z6" s="21">
        <v>-100</v>
      </c>
      <c r="AA6" s="22">
        <v>662823</v>
      </c>
    </row>
    <row r="7" spans="1:27" ht="13.5">
      <c r="A7" s="23" t="s">
        <v>34</v>
      </c>
      <c r="B7" s="17"/>
      <c r="C7" s="18">
        <v>3163082</v>
      </c>
      <c r="D7" s="18">
        <v>3163082</v>
      </c>
      <c r="E7" s="19"/>
      <c r="F7" s="20"/>
      <c r="G7" s="20"/>
      <c r="H7" s="20">
        <v>1802097</v>
      </c>
      <c r="I7" s="20">
        <v>1802097</v>
      </c>
      <c r="J7" s="20">
        <v>1802097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1802097</v>
      </c>
      <c r="X7" s="20"/>
      <c r="Y7" s="20">
        <v>1802097</v>
      </c>
      <c r="Z7" s="21"/>
      <c r="AA7" s="22"/>
    </row>
    <row r="8" spans="1:27" ht="13.5">
      <c r="A8" s="23" t="s">
        <v>35</v>
      </c>
      <c r="B8" s="17"/>
      <c r="C8" s="18">
        <v>3762722</v>
      </c>
      <c r="D8" s="18">
        <v>3762722</v>
      </c>
      <c r="E8" s="19">
        <v>19563954</v>
      </c>
      <c r="F8" s="20">
        <v>19563954</v>
      </c>
      <c r="G8" s="20">
        <v>14078702</v>
      </c>
      <c r="H8" s="20">
        <v>35337351</v>
      </c>
      <c r="I8" s="20">
        <v>36970832</v>
      </c>
      <c r="J8" s="20">
        <v>36970832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36970832</v>
      </c>
      <c r="X8" s="20">
        <v>4890989</v>
      </c>
      <c r="Y8" s="20">
        <v>32079843</v>
      </c>
      <c r="Z8" s="21">
        <v>655.9</v>
      </c>
      <c r="AA8" s="22">
        <v>19563954</v>
      </c>
    </row>
    <row r="9" spans="1:27" ht="13.5">
      <c r="A9" s="23" t="s">
        <v>36</v>
      </c>
      <c r="B9" s="17"/>
      <c r="C9" s="18">
        <v>37474394</v>
      </c>
      <c r="D9" s="18">
        <v>37474394</v>
      </c>
      <c r="E9" s="19"/>
      <c r="F9" s="20"/>
      <c r="G9" s="20">
        <v>907186</v>
      </c>
      <c r="H9" s="20">
        <v>44308</v>
      </c>
      <c r="I9" s="20">
        <v>44308</v>
      </c>
      <c r="J9" s="20">
        <v>44308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44308</v>
      </c>
      <c r="X9" s="20"/>
      <c r="Y9" s="20">
        <v>44308</v>
      </c>
      <c r="Z9" s="21"/>
      <c r="AA9" s="22"/>
    </row>
    <row r="10" spans="1:27" ht="13.5">
      <c r="A10" s="23" t="s">
        <v>37</v>
      </c>
      <c r="B10" s="17"/>
      <c r="C10" s="18">
        <v>22415</v>
      </c>
      <c r="D10" s="18">
        <v>22415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10906</v>
      </c>
      <c r="D11" s="18">
        <v>10906</v>
      </c>
      <c r="E11" s="19">
        <v>10150</v>
      </c>
      <c r="F11" s="20">
        <v>10150</v>
      </c>
      <c r="G11" s="20">
        <v>10906</v>
      </c>
      <c r="H11" s="20">
        <v>10906</v>
      </c>
      <c r="I11" s="20">
        <v>10906</v>
      </c>
      <c r="J11" s="20">
        <v>10906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10906</v>
      </c>
      <c r="X11" s="20">
        <v>2538</v>
      </c>
      <c r="Y11" s="20">
        <v>8368</v>
      </c>
      <c r="Z11" s="21">
        <v>329.71</v>
      </c>
      <c r="AA11" s="22">
        <v>10150</v>
      </c>
    </row>
    <row r="12" spans="1:27" ht="13.5">
      <c r="A12" s="27" t="s">
        <v>39</v>
      </c>
      <c r="B12" s="28"/>
      <c r="C12" s="29">
        <f aca="true" t="shared" si="0" ref="C12:Y12">SUM(C6:C11)</f>
        <v>44689677</v>
      </c>
      <c r="D12" s="29">
        <f>SUM(D6:D11)</f>
        <v>44689677</v>
      </c>
      <c r="E12" s="30">
        <f t="shared" si="0"/>
        <v>20236927</v>
      </c>
      <c r="F12" s="31">
        <f t="shared" si="0"/>
        <v>20236927</v>
      </c>
      <c r="G12" s="31">
        <f t="shared" si="0"/>
        <v>18416034</v>
      </c>
      <c r="H12" s="31">
        <f t="shared" si="0"/>
        <v>38126596</v>
      </c>
      <c r="I12" s="31">
        <f t="shared" si="0"/>
        <v>38828143</v>
      </c>
      <c r="J12" s="31">
        <f t="shared" si="0"/>
        <v>38828143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38828143</v>
      </c>
      <c r="X12" s="31">
        <f t="shared" si="0"/>
        <v>5059233</v>
      </c>
      <c r="Y12" s="31">
        <f t="shared" si="0"/>
        <v>33768910</v>
      </c>
      <c r="Z12" s="32">
        <f>+IF(X12&lt;&gt;0,+(Y12/X12)*100,0)</f>
        <v>667.4709387766881</v>
      </c>
      <c r="AA12" s="33">
        <f>SUM(AA6:AA11)</f>
        <v>20236927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1879458</v>
      </c>
      <c r="F15" s="20">
        <v>1879458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469865</v>
      </c>
      <c r="Y15" s="20">
        <v>-469865</v>
      </c>
      <c r="Z15" s="21">
        <v>-100</v>
      </c>
      <c r="AA15" s="22">
        <v>1879458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23110754</v>
      </c>
      <c r="D17" s="18">
        <v>23110754</v>
      </c>
      <c r="E17" s="19">
        <v>23085338</v>
      </c>
      <c r="F17" s="20">
        <v>23085338</v>
      </c>
      <c r="G17" s="20">
        <v>23110754</v>
      </c>
      <c r="H17" s="20">
        <v>23135337</v>
      </c>
      <c r="I17" s="20">
        <v>23135337</v>
      </c>
      <c r="J17" s="20">
        <v>23135337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23135337</v>
      </c>
      <c r="X17" s="20">
        <v>5771335</v>
      </c>
      <c r="Y17" s="20">
        <v>17364002</v>
      </c>
      <c r="Z17" s="21">
        <v>300.87</v>
      </c>
      <c r="AA17" s="22">
        <v>23085338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123161313</v>
      </c>
      <c r="D19" s="18">
        <v>123161313</v>
      </c>
      <c r="E19" s="19">
        <v>174185826</v>
      </c>
      <c r="F19" s="20">
        <v>174185826</v>
      </c>
      <c r="G19" s="20">
        <v>123161313</v>
      </c>
      <c r="H19" s="20">
        <v>132864299</v>
      </c>
      <c r="I19" s="20">
        <v>133129214</v>
      </c>
      <c r="J19" s="20">
        <v>133129214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133129214</v>
      </c>
      <c r="X19" s="20">
        <v>43546457</v>
      </c>
      <c r="Y19" s="20">
        <v>89582757</v>
      </c>
      <c r="Z19" s="21">
        <v>205.72</v>
      </c>
      <c r="AA19" s="22">
        <v>174185826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167800</v>
      </c>
      <c r="D21" s="18">
        <v>167800</v>
      </c>
      <c r="E21" s="19">
        <v>207630</v>
      </c>
      <c r="F21" s="20">
        <v>207630</v>
      </c>
      <c r="G21" s="20">
        <v>167800</v>
      </c>
      <c r="H21" s="20">
        <v>167800</v>
      </c>
      <c r="I21" s="20">
        <v>167800</v>
      </c>
      <c r="J21" s="20">
        <v>167800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167800</v>
      </c>
      <c r="X21" s="20">
        <v>51908</v>
      </c>
      <c r="Y21" s="20">
        <v>115892</v>
      </c>
      <c r="Z21" s="21">
        <v>223.26</v>
      </c>
      <c r="AA21" s="22">
        <v>207630</v>
      </c>
    </row>
    <row r="22" spans="1:27" ht="13.5">
      <c r="A22" s="23" t="s">
        <v>48</v>
      </c>
      <c r="B22" s="17"/>
      <c r="C22" s="18">
        <v>3562</v>
      </c>
      <c r="D22" s="18">
        <v>3562</v>
      </c>
      <c r="E22" s="19"/>
      <c r="F22" s="20"/>
      <c r="G22" s="20">
        <v>3562</v>
      </c>
      <c r="H22" s="20">
        <v>7961</v>
      </c>
      <c r="I22" s="20">
        <v>7961</v>
      </c>
      <c r="J22" s="20">
        <v>7961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7961</v>
      </c>
      <c r="X22" s="20"/>
      <c r="Y22" s="20">
        <v>7961</v>
      </c>
      <c r="Z22" s="21"/>
      <c r="AA22" s="22"/>
    </row>
    <row r="23" spans="1:27" ht="13.5">
      <c r="A23" s="23" t="s">
        <v>49</v>
      </c>
      <c r="B23" s="17"/>
      <c r="C23" s="18">
        <v>97484</v>
      </c>
      <c r="D23" s="18">
        <v>97484</v>
      </c>
      <c r="E23" s="19">
        <v>67189</v>
      </c>
      <c r="F23" s="20">
        <v>67189</v>
      </c>
      <c r="G23" s="24">
        <v>97484</v>
      </c>
      <c r="H23" s="24">
        <v>375706</v>
      </c>
      <c r="I23" s="24">
        <v>375706</v>
      </c>
      <c r="J23" s="20">
        <v>375706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375706</v>
      </c>
      <c r="X23" s="20">
        <v>16797</v>
      </c>
      <c r="Y23" s="24">
        <v>358909</v>
      </c>
      <c r="Z23" s="25">
        <v>2136.74</v>
      </c>
      <c r="AA23" s="26">
        <v>67189</v>
      </c>
    </row>
    <row r="24" spans="1:27" ht="13.5">
      <c r="A24" s="27" t="s">
        <v>50</v>
      </c>
      <c r="B24" s="35"/>
      <c r="C24" s="29">
        <f aca="true" t="shared" si="1" ref="C24:Y24">SUM(C15:C23)</f>
        <v>146540913</v>
      </c>
      <c r="D24" s="29">
        <f>SUM(D15:D23)</f>
        <v>146540913</v>
      </c>
      <c r="E24" s="36">
        <f t="shared" si="1"/>
        <v>199425441</v>
      </c>
      <c r="F24" s="37">
        <f t="shared" si="1"/>
        <v>199425441</v>
      </c>
      <c r="G24" s="37">
        <f t="shared" si="1"/>
        <v>146540913</v>
      </c>
      <c r="H24" s="37">
        <f t="shared" si="1"/>
        <v>156551103</v>
      </c>
      <c r="I24" s="37">
        <f t="shared" si="1"/>
        <v>156816018</v>
      </c>
      <c r="J24" s="37">
        <f t="shared" si="1"/>
        <v>156816018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156816018</v>
      </c>
      <c r="X24" s="37">
        <f t="shared" si="1"/>
        <v>49856362</v>
      </c>
      <c r="Y24" s="37">
        <f t="shared" si="1"/>
        <v>106959656</v>
      </c>
      <c r="Z24" s="38">
        <f>+IF(X24&lt;&gt;0,+(Y24/X24)*100,0)</f>
        <v>214.53562135159402</v>
      </c>
      <c r="AA24" s="39">
        <f>SUM(AA15:AA23)</f>
        <v>199425441</v>
      </c>
    </row>
    <row r="25" spans="1:27" ht="13.5">
      <c r="A25" s="27" t="s">
        <v>51</v>
      </c>
      <c r="B25" s="28"/>
      <c r="C25" s="29">
        <f aca="true" t="shared" si="2" ref="C25:Y25">+C12+C24</f>
        <v>191230590</v>
      </c>
      <c r="D25" s="29">
        <f>+D12+D24</f>
        <v>191230590</v>
      </c>
      <c r="E25" s="30">
        <f t="shared" si="2"/>
        <v>219662368</v>
      </c>
      <c r="F25" s="31">
        <f t="shared" si="2"/>
        <v>219662368</v>
      </c>
      <c r="G25" s="31">
        <f t="shared" si="2"/>
        <v>164956947</v>
      </c>
      <c r="H25" s="31">
        <f t="shared" si="2"/>
        <v>194677699</v>
      </c>
      <c r="I25" s="31">
        <f t="shared" si="2"/>
        <v>195644161</v>
      </c>
      <c r="J25" s="31">
        <f t="shared" si="2"/>
        <v>195644161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195644161</v>
      </c>
      <c r="X25" s="31">
        <f t="shared" si="2"/>
        <v>54915595</v>
      </c>
      <c r="Y25" s="31">
        <f t="shared" si="2"/>
        <v>140728566</v>
      </c>
      <c r="Z25" s="32">
        <f>+IF(X25&lt;&gt;0,+(Y25/X25)*100,0)</f>
        <v>256.26339111867946</v>
      </c>
      <c r="AA25" s="33">
        <f>+AA12+AA24</f>
        <v>219662368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5913346</v>
      </c>
      <c r="D29" s="18">
        <v>5913346</v>
      </c>
      <c r="E29" s="19"/>
      <c r="F29" s="20"/>
      <c r="G29" s="20">
        <v>5913346</v>
      </c>
      <c r="H29" s="20"/>
      <c r="I29" s="20">
        <v>1060346</v>
      </c>
      <c r="J29" s="20">
        <v>1060346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1060346</v>
      </c>
      <c r="X29" s="20"/>
      <c r="Y29" s="20">
        <v>1060346</v>
      </c>
      <c r="Z29" s="21"/>
      <c r="AA29" s="22"/>
    </row>
    <row r="30" spans="1:27" ht="13.5">
      <c r="A30" s="23" t="s">
        <v>55</v>
      </c>
      <c r="B30" s="17"/>
      <c r="C30" s="18">
        <v>94227</v>
      </c>
      <c r="D30" s="18">
        <v>94227</v>
      </c>
      <c r="E30" s="19">
        <v>382959</v>
      </c>
      <c r="F30" s="20">
        <v>382959</v>
      </c>
      <c r="G30" s="20">
        <v>556103</v>
      </c>
      <c r="H30" s="20">
        <v>512944</v>
      </c>
      <c r="I30" s="20">
        <v>512944</v>
      </c>
      <c r="J30" s="20">
        <v>512944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512944</v>
      </c>
      <c r="X30" s="20">
        <v>95740</v>
      </c>
      <c r="Y30" s="20">
        <v>417204</v>
      </c>
      <c r="Z30" s="21">
        <v>435.77</v>
      </c>
      <c r="AA30" s="22">
        <v>382959</v>
      </c>
    </row>
    <row r="31" spans="1:27" ht="13.5">
      <c r="A31" s="23" t="s">
        <v>56</v>
      </c>
      <c r="B31" s="17"/>
      <c r="C31" s="18"/>
      <c r="D31" s="18"/>
      <c r="E31" s="19">
        <v>259156</v>
      </c>
      <c r="F31" s="20">
        <v>259156</v>
      </c>
      <c r="G31" s="20">
        <v>241572</v>
      </c>
      <c r="H31" s="20">
        <v>235404</v>
      </c>
      <c r="I31" s="20">
        <v>233556</v>
      </c>
      <c r="J31" s="20">
        <v>233556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233556</v>
      </c>
      <c r="X31" s="20">
        <v>64789</v>
      </c>
      <c r="Y31" s="20">
        <v>168767</v>
      </c>
      <c r="Z31" s="21">
        <v>260.49</v>
      </c>
      <c r="AA31" s="22">
        <v>259156</v>
      </c>
    </row>
    <row r="32" spans="1:27" ht="13.5">
      <c r="A32" s="23" t="s">
        <v>57</v>
      </c>
      <c r="B32" s="17"/>
      <c r="C32" s="18">
        <v>34050938</v>
      </c>
      <c r="D32" s="18">
        <v>34050938</v>
      </c>
      <c r="E32" s="19">
        <v>26274219</v>
      </c>
      <c r="F32" s="20">
        <v>26274219</v>
      </c>
      <c r="G32" s="20">
        <v>39721996</v>
      </c>
      <c r="H32" s="20">
        <v>25488740</v>
      </c>
      <c r="I32" s="20">
        <v>26729332</v>
      </c>
      <c r="J32" s="20">
        <v>26729332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26729332</v>
      </c>
      <c r="X32" s="20">
        <v>6568555</v>
      </c>
      <c r="Y32" s="20">
        <v>20160777</v>
      </c>
      <c r="Z32" s="21">
        <v>306.93</v>
      </c>
      <c r="AA32" s="22">
        <v>26274219</v>
      </c>
    </row>
    <row r="33" spans="1:27" ht="13.5">
      <c r="A33" s="23" t="s">
        <v>58</v>
      </c>
      <c r="B33" s="17"/>
      <c r="C33" s="18">
        <v>3090530</v>
      </c>
      <c r="D33" s="18">
        <v>3090530</v>
      </c>
      <c r="E33" s="19">
        <v>6038200</v>
      </c>
      <c r="F33" s="20">
        <v>6038200</v>
      </c>
      <c r="G33" s="20">
        <v>3090530</v>
      </c>
      <c r="H33" s="20">
        <v>2115047</v>
      </c>
      <c r="I33" s="20">
        <v>2115047</v>
      </c>
      <c r="J33" s="20">
        <v>2115047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2115047</v>
      </c>
      <c r="X33" s="20">
        <v>1509550</v>
      </c>
      <c r="Y33" s="20">
        <v>605497</v>
      </c>
      <c r="Z33" s="21">
        <v>40.11</v>
      </c>
      <c r="AA33" s="22">
        <v>6038200</v>
      </c>
    </row>
    <row r="34" spans="1:27" ht="13.5">
      <c r="A34" s="27" t="s">
        <v>59</v>
      </c>
      <c r="B34" s="28"/>
      <c r="C34" s="29">
        <f aca="true" t="shared" si="3" ref="C34:Y34">SUM(C29:C33)</f>
        <v>43149041</v>
      </c>
      <c r="D34" s="29">
        <f>SUM(D29:D33)</f>
        <v>43149041</v>
      </c>
      <c r="E34" s="30">
        <f t="shared" si="3"/>
        <v>32954534</v>
      </c>
      <c r="F34" s="31">
        <f t="shared" si="3"/>
        <v>32954534</v>
      </c>
      <c r="G34" s="31">
        <f t="shared" si="3"/>
        <v>49523547</v>
      </c>
      <c r="H34" s="31">
        <f t="shared" si="3"/>
        <v>28352135</v>
      </c>
      <c r="I34" s="31">
        <f t="shared" si="3"/>
        <v>30651225</v>
      </c>
      <c r="J34" s="31">
        <f t="shared" si="3"/>
        <v>30651225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30651225</v>
      </c>
      <c r="X34" s="31">
        <f t="shared" si="3"/>
        <v>8238634</v>
      </c>
      <c r="Y34" s="31">
        <f t="shared" si="3"/>
        <v>22412591</v>
      </c>
      <c r="Z34" s="32">
        <f>+IF(X34&lt;&gt;0,+(Y34/X34)*100,0)</f>
        <v>272.0425619101419</v>
      </c>
      <c r="AA34" s="33">
        <f>SUM(AA29:AA33)</f>
        <v>32954534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252462</v>
      </c>
      <c r="D37" s="18">
        <v>252462</v>
      </c>
      <c r="E37" s="19">
        <v>306314</v>
      </c>
      <c r="F37" s="20">
        <v>306314</v>
      </c>
      <c r="G37" s="20"/>
      <c r="H37" s="20">
        <v>650258</v>
      </c>
      <c r="I37" s="20">
        <v>650258</v>
      </c>
      <c r="J37" s="20">
        <v>650258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650258</v>
      </c>
      <c r="X37" s="20">
        <v>76579</v>
      </c>
      <c r="Y37" s="20">
        <v>573679</v>
      </c>
      <c r="Z37" s="21">
        <v>749.13</v>
      </c>
      <c r="AA37" s="22">
        <v>306314</v>
      </c>
    </row>
    <row r="38" spans="1:27" ht="13.5">
      <c r="A38" s="23" t="s">
        <v>58</v>
      </c>
      <c r="B38" s="17"/>
      <c r="C38" s="18">
        <v>8324476</v>
      </c>
      <c r="D38" s="18">
        <v>8324476</v>
      </c>
      <c r="E38" s="19">
        <v>9243380</v>
      </c>
      <c r="F38" s="20">
        <v>9243380</v>
      </c>
      <c r="G38" s="20">
        <v>2232003</v>
      </c>
      <c r="H38" s="20">
        <v>11633040</v>
      </c>
      <c r="I38" s="20">
        <v>11633040</v>
      </c>
      <c r="J38" s="20">
        <v>11633040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11633040</v>
      </c>
      <c r="X38" s="20">
        <v>2310845</v>
      </c>
      <c r="Y38" s="20">
        <v>9322195</v>
      </c>
      <c r="Z38" s="21">
        <v>403.41</v>
      </c>
      <c r="AA38" s="22">
        <v>9243380</v>
      </c>
    </row>
    <row r="39" spans="1:27" ht="13.5">
      <c r="A39" s="27" t="s">
        <v>61</v>
      </c>
      <c r="B39" s="35"/>
      <c r="C39" s="29">
        <f aca="true" t="shared" si="4" ref="C39:Y39">SUM(C37:C38)</f>
        <v>8576938</v>
      </c>
      <c r="D39" s="29">
        <f>SUM(D37:D38)</f>
        <v>8576938</v>
      </c>
      <c r="E39" s="36">
        <f t="shared" si="4"/>
        <v>9549694</v>
      </c>
      <c r="F39" s="37">
        <f t="shared" si="4"/>
        <v>9549694</v>
      </c>
      <c r="G39" s="37">
        <f t="shared" si="4"/>
        <v>2232003</v>
      </c>
      <c r="H39" s="37">
        <f t="shared" si="4"/>
        <v>12283298</v>
      </c>
      <c r="I39" s="37">
        <f t="shared" si="4"/>
        <v>12283298</v>
      </c>
      <c r="J39" s="37">
        <f t="shared" si="4"/>
        <v>12283298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12283298</v>
      </c>
      <c r="X39" s="37">
        <f t="shared" si="4"/>
        <v>2387424</v>
      </c>
      <c r="Y39" s="37">
        <f t="shared" si="4"/>
        <v>9895874</v>
      </c>
      <c r="Z39" s="38">
        <f>+IF(X39&lt;&gt;0,+(Y39/X39)*100,0)</f>
        <v>414.5000636669481</v>
      </c>
      <c r="AA39" s="39">
        <f>SUM(AA37:AA38)</f>
        <v>9549694</v>
      </c>
    </row>
    <row r="40" spans="1:27" ht="13.5">
      <c r="A40" s="27" t="s">
        <v>62</v>
      </c>
      <c r="B40" s="28"/>
      <c r="C40" s="29">
        <f aca="true" t="shared" si="5" ref="C40:Y40">+C34+C39</f>
        <v>51725979</v>
      </c>
      <c r="D40" s="29">
        <f>+D34+D39</f>
        <v>51725979</v>
      </c>
      <c r="E40" s="30">
        <f t="shared" si="5"/>
        <v>42504228</v>
      </c>
      <c r="F40" s="31">
        <f t="shared" si="5"/>
        <v>42504228</v>
      </c>
      <c r="G40" s="31">
        <f t="shared" si="5"/>
        <v>51755550</v>
      </c>
      <c r="H40" s="31">
        <f t="shared" si="5"/>
        <v>40635433</v>
      </c>
      <c r="I40" s="31">
        <f t="shared" si="5"/>
        <v>42934523</v>
      </c>
      <c r="J40" s="31">
        <f t="shared" si="5"/>
        <v>42934523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42934523</v>
      </c>
      <c r="X40" s="31">
        <f t="shared" si="5"/>
        <v>10626058</v>
      </c>
      <c r="Y40" s="31">
        <f t="shared" si="5"/>
        <v>32308465</v>
      </c>
      <c r="Z40" s="32">
        <f>+IF(X40&lt;&gt;0,+(Y40/X40)*100,0)</f>
        <v>304.0493944226542</v>
      </c>
      <c r="AA40" s="33">
        <f>+AA34+AA39</f>
        <v>42504228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139504611</v>
      </c>
      <c r="D42" s="43">
        <f>+D25-D40</f>
        <v>139504611</v>
      </c>
      <c r="E42" s="44">
        <f t="shared" si="6"/>
        <v>177158140</v>
      </c>
      <c r="F42" s="45">
        <f t="shared" si="6"/>
        <v>177158140</v>
      </c>
      <c r="G42" s="45">
        <f t="shared" si="6"/>
        <v>113201397</v>
      </c>
      <c r="H42" s="45">
        <f t="shared" si="6"/>
        <v>154042266</v>
      </c>
      <c r="I42" s="45">
        <f t="shared" si="6"/>
        <v>152709638</v>
      </c>
      <c r="J42" s="45">
        <f t="shared" si="6"/>
        <v>152709638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152709638</v>
      </c>
      <c r="X42" s="45">
        <f t="shared" si="6"/>
        <v>44289537</v>
      </c>
      <c r="Y42" s="45">
        <f t="shared" si="6"/>
        <v>108420101</v>
      </c>
      <c r="Z42" s="46">
        <f>+IF(X42&lt;&gt;0,+(Y42/X42)*100,0)</f>
        <v>244.79845205877857</v>
      </c>
      <c r="AA42" s="47">
        <f>+AA25-AA40</f>
        <v>177158140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139504611</v>
      </c>
      <c r="D45" s="18">
        <v>139504611</v>
      </c>
      <c r="E45" s="19">
        <v>177158140</v>
      </c>
      <c r="F45" s="20">
        <v>177158140</v>
      </c>
      <c r="G45" s="20">
        <v>113201397</v>
      </c>
      <c r="H45" s="20">
        <v>154042267</v>
      </c>
      <c r="I45" s="20">
        <v>152709638</v>
      </c>
      <c r="J45" s="20">
        <v>152709638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152709638</v>
      </c>
      <c r="X45" s="20">
        <v>44289535</v>
      </c>
      <c r="Y45" s="20">
        <v>108420103</v>
      </c>
      <c r="Z45" s="48">
        <v>244.8</v>
      </c>
      <c r="AA45" s="22">
        <v>177158140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139504611</v>
      </c>
      <c r="D48" s="51">
        <f>SUM(D45:D47)</f>
        <v>139504611</v>
      </c>
      <c r="E48" s="52">
        <f t="shared" si="7"/>
        <v>177158140</v>
      </c>
      <c r="F48" s="53">
        <f t="shared" si="7"/>
        <v>177158140</v>
      </c>
      <c r="G48" s="53">
        <f t="shared" si="7"/>
        <v>113201397</v>
      </c>
      <c r="H48" s="53">
        <f t="shared" si="7"/>
        <v>154042267</v>
      </c>
      <c r="I48" s="53">
        <f t="shared" si="7"/>
        <v>152709638</v>
      </c>
      <c r="J48" s="53">
        <f t="shared" si="7"/>
        <v>152709638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152709638</v>
      </c>
      <c r="X48" s="53">
        <f t="shared" si="7"/>
        <v>44289535</v>
      </c>
      <c r="Y48" s="53">
        <f t="shared" si="7"/>
        <v>108420103</v>
      </c>
      <c r="Z48" s="54">
        <f>+IF(X48&lt;&gt;0,+(Y48/X48)*100,0)</f>
        <v>244.79846762897827</v>
      </c>
      <c r="AA48" s="55">
        <f>SUM(AA45:AA47)</f>
        <v>177158140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12956236</v>
      </c>
      <c r="D6" s="18">
        <v>12956236</v>
      </c>
      <c r="E6" s="19">
        <v>20820472</v>
      </c>
      <c r="F6" s="20">
        <v>20820472</v>
      </c>
      <c r="G6" s="20">
        <v>19277421</v>
      </c>
      <c r="H6" s="20">
        <v>11735105</v>
      </c>
      <c r="I6" s="20">
        <v>7534031</v>
      </c>
      <c r="J6" s="20">
        <v>7534031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7534031</v>
      </c>
      <c r="X6" s="20">
        <v>5205118</v>
      </c>
      <c r="Y6" s="20">
        <v>2328913</v>
      </c>
      <c r="Z6" s="21">
        <v>44.74</v>
      </c>
      <c r="AA6" s="22">
        <v>20820472</v>
      </c>
    </row>
    <row r="7" spans="1:27" ht="13.5">
      <c r="A7" s="23" t="s">
        <v>34</v>
      </c>
      <c r="B7" s="17"/>
      <c r="C7" s="18">
        <v>6291870</v>
      </c>
      <c r="D7" s="18">
        <v>6291870</v>
      </c>
      <c r="E7" s="19">
        <v>6721328</v>
      </c>
      <c r="F7" s="20">
        <v>6721328</v>
      </c>
      <c r="G7" s="20">
        <v>6291870</v>
      </c>
      <c r="H7" s="20">
        <v>6365040</v>
      </c>
      <c r="I7" s="20">
        <v>6367081</v>
      </c>
      <c r="J7" s="20">
        <v>6367081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6367081</v>
      </c>
      <c r="X7" s="20">
        <v>1680332</v>
      </c>
      <c r="Y7" s="20">
        <v>4686749</v>
      </c>
      <c r="Z7" s="21">
        <v>278.92</v>
      </c>
      <c r="AA7" s="22">
        <v>6721328</v>
      </c>
    </row>
    <row r="8" spans="1:27" ht="13.5">
      <c r="A8" s="23" t="s">
        <v>35</v>
      </c>
      <c r="B8" s="17"/>
      <c r="C8" s="18">
        <v>54292541</v>
      </c>
      <c r="D8" s="18">
        <v>54292541</v>
      </c>
      <c r="E8" s="19">
        <v>50384797</v>
      </c>
      <c r="F8" s="20">
        <v>50384797</v>
      </c>
      <c r="G8" s="20">
        <v>25703782</v>
      </c>
      <c r="H8" s="20">
        <v>35642084</v>
      </c>
      <c r="I8" s="20">
        <v>36480794</v>
      </c>
      <c r="J8" s="20">
        <v>36480794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36480794</v>
      </c>
      <c r="X8" s="20">
        <v>12596199</v>
      </c>
      <c r="Y8" s="20">
        <v>23884595</v>
      </c>
      <c r="Z8" s="21">
        <v>189.62</v>
      </c>
      <c r="AA8" s="22">
        <v>50384797</v>
      </c>
    </row>
    <row r="9" spans="1:27" ht="13.5">
      <c r="A9" s="23" t="s">
        <v>36</v>
      </c>
      <c r="B9" s="17"/>
      <c r="C9" s="18">
        <v>12157466</v>
      </c>
      <c r="D9" s="18">
        <v>12157466</v>
      </c>
      <c r="E9" s="19">
        <v>4075342</v>
      </c>
      <c r="F9" s="20">
        <v>4075342</v>
      </c>
      <c r="G9" s="20">
        <v>7034349</v>
      </c>
      <c r="H9" s="20">
        <v>6969815</v>
      </c>
      <c r="I9" s="20">
        <v>4833396</v>
      </c>
      <c r="J9" s="20">
        <v>4833396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4833396</v>
      </c>
      <c r="X9" s="20">
        <v>1018836</v>
      </c>
      <c r="Y9" s="20">
        <v>3814560</v>
      </c>
      <c r="Z9" s="21">
        <v>374.4</v>
      </c>
      <c r="AA9" s="22">
        <v>4075342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409848</v>
      </c>
      <c r="D11" s="18">
        <v>409848</v>
      </c>
      <c r="E11" s="19">
        <v>401000</v>
      </c>
      <c r="F11" s="20">
        <v>401000</v>
      </c>
      <c r="G11" s="20">
        <v>409848</v>
      </c>
      <c r="H11" s="20">
        <v>409848</v>
      </c>
      <c r="I11" s="20">
        <v>409848</v>
      </c>
      <c r="J11" s="20">
        <v>409848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409848</v>
      </c>
      <c r="X11" s="20">
        <v>100250</v>
      </c>
      <c r="Y11" s="20">
        <v>309598</v>
      </c>
      <c r="Z11" s="21">
        <v>308.83</v>
      </c>
      <c r="AA11" s="22">
        <v>401000</v>
      </c>
    </row>
    <row r="12" spans="1:27" ht="13.5">
      <c r="A12" s="27" t="s">
        <v>39</v>
      </c>
      <c r="B12" s="28"/>
      <c r="C12" s="29">
        <f aca="true" t="shared" si="0" ref="C12:Y12">SUM(C6:C11)</f>
        <v>86107961</v>
      </c>
      <c r="D12" s="29">
        <f>SUM(D6:D11)</f>
        <v>86107961</v>
      </c>
      <c r="E12" s="30">
        <f t="shared" si="0"/>
        <v>82402939</v>
      </c>
      <c r="F12" s="31">
        <f t="shared" si="0"/>
        <v>82402939</v>
      </c>
      <c r="G12" s="31">
        <f t="shared" si="0"/>
        <v>58717270</v>
      </c>
      <c r="H12" s="31">
        <f t="shared" si="0"/>
        <v>61121892</v>
      </c>
      <c r="I12" s="31">
        <f t="shared" si="0"/>
        <v>55625150</v>
      </c>
      <c r="J12" s="31">
        <f t="shared" si="0"/>
        <v>55625150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55625150</v>
      </c>
      <c r="X12" s="31">
        <f t="shared" si="0"/>
        <v>20600735</v>
      </c>
      <c r="Y12" s="31">
        <f t="shared" si="0"/>
        <v>35024415</v>
      </c>
      <c r="Z12" s="32">
        <f>+IF(X12&lt;&gt;0,+(Y12/X12)*100,0)</f>
        <v>170.015365956603</v>
      </c>
      <c r="AA12" s="33">
        <f>SUM(AA6:AA11)</f>
        <v>82402939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2060899</v>
      </c>
      <c r="D17" s="18">
        <v>2060899</v>
      </c>
      <c r="E17" s="19">
        <v>2060899</v>
      </c>
      <c r="F17" s="20">
        <v>2060899</v>
      </c>
      <c r="G17" s="20">
        <v>2060899</v>
      </c>
      <c r="H17" s="20">
        <v>2060899</v>
      </c>
      <c r="I17" s="20">
        <v>2060899</v>
      </c>
      <c r="J17" s="20">
        <v>2060899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2060899</v>
      </c>
      <c r="X17" s="20">
        <v>515225</v>
      </c>
      <c r="Y17" s="20">
        <v>1545674</v>
      </c>
      <c r="Z17" s="21">
        <v>300</v>
      </c>
      <c r="AA17" s="22">
        <v>2060899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527933012</v>
      </c>
      <c r="D19" s="18">
        <v>527933012</v>
      </c>
      <c r="E19" s="19">
        <v>546577780</v>
      </c>
      <c r="F19" s="20">
        <v>546577780</v>
      </c>
      <c r="G19" s="20">
        <v>577577514</v>
      </c>
      <c r="H19" s="20">
        <v>575709320</v>
      </c>
      <c r="I19" s="20">
        <v>574579227</v>
      </c>
      <c r="J19" s="20">
        <v>574579227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574579227</v>
      </c>
      <c r="X19" s="20">
        <v>136644445</v>
      </c>
      <c r="Y19" s="20">
        <v>437934782</v>
      </c>
      <c r="Z19" s="21">
        <v>320.49</v>
      </c>
      <c r="AA19" s="22">
        <v>546577780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53826</v>
      </c>
      <c r="D22" s="18">
        <v>53826</v>
      </c>
      <c r="E22" s="19">
        <v>1550000</v>
      </c>
      <c r="F22" s="20">
        <v>1550000</v>
      </c>
      <c r="G22" s="20">
        <v>77554</v>
      </c>
      <c r="H22" s="20">
        <v>80674</v>
      </c>
      <c r="I22" s="20">
        <v>80674</v>
      </c>
      <c r="J22" s="20">
        <v>80674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80674</v>
      </c>
      <c r="X22" s="20">
        <v>387500</v>
      </c>
      <c r="Y22" s="20">
        <v>-306826</v>
      </c>
      <c r="Z22" s="21">
        <v>-79.18</v>
      </c>
      <c r="AA22" s="22">
        <v>1550000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530047737</v>
      </c>
      <c r="D24" s="29">
        <f>SUM(D15:D23)</f>
        <v>530047737</v>
      </c>
      <c r="E24" s="36">
        <f t="shared" si="1"/>
        <v>550188679</v>
      </c>
      <c r="F24" s="37">
        <f t="shared" si="1"/>
        <v>550188679</v>
      </c>
      <c r="G24" s="37">
        <f t="shared" si="1"/>
        <v>579715967</v>
      </c>
      <c r="H24" s="37">
        <f t="shared" si="1"/>
        <v>577850893</v>
      </c>
      <c r="I24" s="37">
        <f t="shared" si="1"/>
        <v>576720800</v>
      </c>
      <c r="J24" s="37">
        <f t="shared" si="1"/>
        <v>576720800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576720800</v>
      </c>
      <c r="X24" s="37">
        <f t="shared" si="1"/>
        <v>137547170</v>
      </c>
      <c r="Y24" s="37">
        <f t="shared" si="1"/>
        <v>439173630</v>
      </c>
      <c r="Z24" s="38">
        <f>+IF(X24&lt;&gt;0,+(Y24/X24)*100,0)</f>
        <v>319.28946993238753</v>
      </c>
      <c r="AA24" s="39">
        <f>SUM(AA15:AA23)</f>
        <v>550188679</v>
      </c>
    </row>
    <row r="25" spans="1:27" ht="13.5">
      <c r="A25" s="27" t="s">
        <v>51</v>
      </c>
      <c r="B25" s="28"/>
      <c r="C25" s="29">
        <f aca="true" t="shared" si="2" ref="C25:Y25">+C12+C24</f>
        <v>616155698</v>
      </c>
      <c r="D25" s="29">
        <f>+D12+D24</f>
        <v>616155698</v>
      </c>
      <c r="E25" s="30">
        <f t="shared" si="2"/>
        <v>632591618</v>
      </c>
      <c r="F25" s="31">
        <f t="shared" si="2"/>
        <v>632591618</v>
      </c>
      <c r="G25" s="31">
        <f t="shared" si="2"/>
        <v>638433237</v>
      </c>
      <c r="H25" s="31">
        <f t="shared" si="2"/>
        <v>638972785</v>
      </c>
      <c r="I25" s="31">
        <f t="shared" si="2"/>
        <v>632345950</v>
      </c>
      <c r="J25" s="31">
        <f t="shared" si="2"/>
        <v>632345950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632345950</v>
      </c>
      <c r="X25" s="31">
        <f t="shared" si="2"/>
        <v>158147905</v>
      </c>
      <c r="Y25" s="31">
        <f t="shared" si="2"/>
        <v>474198045</v>
      </c>
      <c r="Z25" s="32">
        <f>+IF(X25&lt;&gt;0,+(Y25/X25)*100,0)</f>
        <v>299.84465807498367</v>
      </c>
      <c r="AA25" s="33">
        <f>+AA12+AA24</f>
        <v>632591618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800000</v>
      </c>
      <c r="F30" s="20">
        <v>800000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200000</v>
      </c>
      <c r="Y30" s="20">
        <v>-200000</v>
      </c>
      <c r="Z30" s="21">
        <v>-100</v>
      </c>
      <c r="AA30" s="22">
        <v>800000</v>
      </c>
    </row>
    <row r="31" spans="1:27" ht="13.5">
      <c r="A31" s="23" t="s">
        <v>56</v>
      </c>
      <c r="B31" s="17"/>
      <c r="C31" s="18">
        <v>774489</v>
      </c>
      <c r="D31" s="18">
        <v>774489</v>
      </c>
      <c r="E31" s="19">
        <v>906000</v>
      </c>
      <c r="F31" s="20">
        <v>906000</v>
      </c>
      <c r="G31" s="20">
        <v>780697</v>
      </c>
      <c r="H31" s="20">
        <v>783921</v>
      </c>
      <c r="I31" s="20">
        <v>785249</v>
      </c>
      <c r="J31" s="20">
        <v>785249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785249</v>
      </c>
      <c r="X31" s="20">
        <v>226500</v>
      </c>
      <c r="Y31" s="20">
        <v>558749</v>
      </c>
      <c r="Z31" s="21">
        <v>246.69</v>
      </c>
      <c r="AA31" s="22">
        <v>906000</v>
      </c>
    </row>
    <row r="32" spans="1:27" ht="13.5">
      <c r="A32" s="23" t="s">
        <v>57</v>
      </c>
      <c r="B32" s="17"/>
      <c r="C32" s="18">
        <v>39102052</v>
      </c>
      <c r="D32" s="18">
        <v>39102052</v>
      </c>
      <c r="E32" s="19">
        <v>24500000</v>
      </c>
      <c r="F32" s="20">
        <v>24500000</v>
      </c>
      <c r="G32" s="20">
        <v>29876697</v>
      </c>
      <c r="H32" s="20">
        <v>31599301</v>
      </c>
      <c r="I32" s="20">
        <v>31928863</v>
      </c>
      <c r="J32" s="20">
        <v>31928863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31928863</v>
      </c>
      <c r="X32" s="20">
        <v>6125000</v>
      </c>
      <c r="Y32" s="20">
        <v>25803863</v>
      </c>
      <c r="Z32" s="21">
        <v>421.29</v>
      </c>
      <c r="AA32" s="22">
        <v>24500000</v>
      </c>
    </row>
    <row r="33" spans="1:27" ht="13.5">
      <c r="A33" s="23" t="s">
        <v>58</v>
      </c>
      <c r="B33" s="17"/>
      <c r="C33" s="18"/>
      <c r="D33" s="18"/>
      <c r="E33" s="19">
        <v>961006</v>
      </c>
      <c r="F33" s="20">
        <v>961006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240252</v>
      </c>
      <c r="Y33" s="20">
        <v>-240252</v>
      </c>
      <c r="Z33" s="21">
        <v>-100</v>
      </c>
      <c r="AA33" s="22">
        <v>961006</v>
      </c>
    </row>
    <row r="34" spans="1:27" ht="13.5">
      <c r="A34" s="27" t="s">
        <v>59</v>
      </c>
      <c r="B34" s="28"/>
      <c r="C34" s="29">
        <f aca="true" t="shared" si="3" ref="C34:Y34">SUM(C29:C33)</f>
        <v>39876541</v>
      </c>
      <c r="D34" s="29">
        <f>SUM(D29:D33)</f>
        <v>39876541</v>
      </c>
      <c r="E34" s="30">
        <f t="shared" si="3"/>
        <v>27167006</v>
      </c>
      <c r="F34" s="31">
        <f t="shared" si="3"/>
        <v>27167006</v>
      </c>
      <c r="G34" s="31">
        <f t="shared" si="3"/>
        <v>30657394</v>
      </c>
      <c r="H34" s="31">
        <f t="shared" si="3"/>
        <v>32383222</v>
      </c>
      <c r="I34" s="31">
        <f t="shared" si="3"/>
        <v>32714112</v>
      </c>
      <c r="J34" s="31">
        <f t="shared" si="3"/>
        <v>32714112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32714112</v>
      </c>
      <c r="X34" s="31">
        <f t="shared" si="3"/>
        <v>6791752</v>
      </c>
      <c r="Y34" s="31">
        <f t="shared" si="3"/>
        <v>25922360</v>
      </c>
      <c r="Z34" s="32">
        <f>+IF(X34&lt;&gt;0,+(Y34/X34)*100,0)</f>
        <v>381.67412473246964</v>
      </c>
      <c r="AA34" s="33">
        <f>SUM(AA29:AA33)</f>
        <v>27167006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2497196</v>
      </c>
      <c r="D37" s="18">
        <v>2497196</v>
      </c>
      <c r="E37" s="19">
        <v>979000</v>
      </c>
      <c r="F37" s="20">
        <v>979000</v>
      </c>
      <c r="G37" s="20">
        <v>2409022</v>
      </c>
      <c r="H37" s="20">
        <v>2320572</v>
      </c>
      <c r="I37" s="20">
        <v>2231169</v>
      </c>
      <c r="J37" s="20">
        <v>2231169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2231169</v>
      </c>
      <c r="X37" s="20">
        <v>244750</v>
      </c>
      <c r="Y37" s="20">
        <v>1986419</v>
      </c>
      <c r="Z37" s="21">
        <v>811.61</v>
      </c>
      <c r="AA37" s="22">
        <v>979000</v>
      </c>
    </row>
    <row r="38" spans="1:27" ht="13.5">
      <c r="A38" s="23" t="s">
        <v>58</v>
      </c>
      <c r="B38" s="17"/>
      <c r="C38" s="18">
        <v>12508598</v>
      </c>
      <c r="D38" s="18">
        <v>12508598</v>
      </c>
      <c r="E38" s="19">
        <v>24908255</v>
      </c>
      <c r="F38" s="20">
        <v>24908255</v>
      </c>
      <c r="G38" s="20">
        <v>16534150</v>
      </c>
      <c r="H38" s="20">
        <v>16534150</v>
      </c>
      <c r="I38" s="20">
        <v>16534150</v>
      </c>
      <c r="J38" s="20">
        <v>16534150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16534150</v>
      </c>
      <c r="X38" s="20">
        <v>6227064</v>
      </c>
      <c r="Y38" s="20">
        <v>10307086</v>
      </c>
      <c r="Z38" s="21">
        <v>165.52</v>
      </c>
      <c r="AA38" s="22">
        <v>24908255</v>
      </c>
    </row>
    <row r="39" spans="1:27" ht="13.5">
      <c r="A39" s="27" t="s">
        <v>61</v>
      </c>
      <c r="B39" s="35"/>
      <c r="C39" s="29">
        <f aca="true" t="shared" si="4" ref="C39:Y39">SUM(C37:C38)</f>
        <v>15005794</v>
      </c>
      <c r="D39" s="29">
        <f>SUM(D37:D38)</f>
        <v>15005794</v>
      </c>
      <c r="E39" s="36">
        <f t="shared" si="4"/>
        <v>25887255</v>
      </c>
      <c r="F39" s="37">
        <f t="shared" si="4"/>
        <v>25887255</v>
      </c>
      <c r="G39" s="37">
        <f t="shared" si="4"/>
        <v>18943172</v>
      </c>
      <c r="H39" s="37">
        <f t="shared" si="4"/>
        <v>18854722</v>
      </c>
      <c r="I39" s="37">
        <f t="shared" si="4"/>
        <v>18765319</v>
      </c>
      <c r="J39" s="37">
        <f t="shared" si="4"/>
        <v>18765319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18765319</v>
      </c>
      <c r="X39" s="37">
        <f t="shared" si="4"/>
        <v>6471814</v>
      </c>
      <c r="Y39" s="37">
        <f t="shared" si="4"/>
        <v>12293505</v>
      </c>
      <c r="Z39" s="38">
        <f>+IF(X39&lt;&gt;0,+(Y39/X39)*100,0)</f>
        <v>189.95454751944354</v>
      </c>
      <c r="AA39" s="39">
        <f>SUM(AA37:AA38)</f>
        <v>25887255</v>
      </c>
    </row>
    <row r="40" spans="1:27" ht="13.5">
      <c r="A40" s="27" t="s">
        <v>62</v>
      </c>
      <c r="B40" s="28"/>
      <c r="C40" s="29">
        <f aca="true" t="shared" si="5" ref="C40:Y40">+C34+C39</f>
        <v>54882335</v>
      </c>
      <c r="D40" s="29">
        <f>+D34+D39</f>
        <v>54882335</v>
      </c>
      <c r="E40" s="30">
        <f t="shared" si="5"/>
        <v>53054261</v>
      </c>
      <c r="F40" s="31">
        <f t="shared" si="5"/>
        <v>53054261</v>
      </c>
      <c r="G40" s="31">
        <f t="shared" si="5"/>
        <v>49600566</v>
      </c>
      <c r="H40" s="31">
        <f t="shared" si="5"/>
        <v>51237944</v>
      </c>
      <c r="I40" s="31">
        <f t="shared" si="5"/>
        <v>51479431</v>
      </c>
      <c r="J40" s="31">
        <f t="shared" si="5"/>
        <v>51479431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51479431</v>
      </c>
      <c r="X40" s="31">
        <f t="shared" si="5"/>
        <v>13263566</v>
      </c>
      <c r="Y40" s="31">
        <f t="shared" si="5"/>
        <v>38215865</v>
      </c>
      <c r="Z40" s="32">
        <f>+IF(X40&lt;&gt;0,+(Y40/X40)*100,0)</f>
        <v>288.1266244688645</v>
      </c>
      <c r="AA40" s="33">
        <f>+AA34+AA39</f>
        <v>53054261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561273363</v>
      </c>
      <c r="D42" s="43">
        <f>+D25-D40</f>
        <v>561273363</v>
      </c>
      <c r="E42" s="44">
        <f t="shared" si="6"/>
        <v>579537357</v>
      </c>
      <c r="F42" s="45">
        <f t="shared" si="6"/>
        <v>579537357</v>
      </c>
      <c r="G42" s="45">
        <f t="shared" si="6"/>
        <v>588832671</v>
      </c>
      <c r="H42" s="45">
        <f t="shared" si="6"/>
        <v>587734841</v>
      </c>
      <c r="I42" s="45">
        <f t="shared" si="6"/>
        <v>580866519</v>
      </c>
      <c r="J42" s="45">
        <f t="shared" si="6"/>
        <v>580866519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580866519</v>
      </c>
      <c r="X42" s="45">
        <f t="shared" si="6"/>
        <v>144884339</v>
      </c>
      <c r="Y42" s="45">
        <f t="shared" si="6"/>
        <v>435982180</v>
      </c>
      <c r="Z42" s="46">
        <f>+IF(X42&lt;&gt;0,+(Y42/X42)*100,0)</f>
        <v>300.91739590985054</v>
      </c>
      <c r="AA42" s="47">
        <f>+AA25-AA40</f>
        <v>579537357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561273363</v>
      </c>
      <c r="D45" s="18">
        <v>561273363</v>
      </c>
      <c r="E45" s="19">
        <v>579537357</v>
      </c>
      <c r="F45" s="20">
        <v>579537357</v>
      </c>
      <c r="G45" s="20">
        <v>588832671</v>
      </c>
      <c r="H45" s="20">
        <v>587734841</v>
      </c>
      <c r="I45" s="20">
        <v>580866519</v>
      </c>
      <c r="J45" s="20">
        <v>580866519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580866519</v>
      </c>
      <c r="X45" s="20">
        <v>144884339</v>
      </c>
      <c r="Y45" s="20">
        <v>435982180</v>
      </c>
      <c r="Z45" s="48">
        <v>300.92</v>
      </c>
      <c r="AA45" s="22">
        <v>579537357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561273363</v>
      </c>
      <c r="D48" s="51">
        <f>SUM(D45:D47)</f>
        <v>561273363</v>
      </c>
      <c r="E48" s="52">
        <f t="shared" si="7"/>
        <v>579537357</v>
      </c>
      <c r="F48" s="53">
        <f t="shared" si="7"/>
        <v>579537357</v>
      </c>
      <c r="G48" s="53">
        <f t="shared" si="7"/>
        <v>588832671</v>
      </c>
      <c r="H48" s="53">
        <f t="shared" si="7"/>
        <v>587734841</v>
      </c>
      <c r="I48" s="53">
        <f t="shared" si="7"/>
        <v>580866519</v>
      </c>
      <c r="J48" s="53">
        <f t="shared" si="7"/>
        <v>580866519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580866519</v>
      </c>
      <c r="X48" s="53">
        <f t="shared" si="7"/>
        <v>144884339</v>
      </c>
      <c r="Y48" s="53">
        <f t="shared" si="7"/>
        <v>435982180</v>
      </c>
      <c r="Z48" s="54">
        <f>+IF(X48&lt;&gt;0,+(Y48/X48)*100,0)</f>
        <v>300.91739590985054</v>
      </c>
      <c r="AA48" s="55">
        <f>SUM(AA45:AA47)</f>
        <v>579537357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14844627</v>
      </c>
      <c r="D6" s="18">
        <v>14844627</v>
      </c>
      <c r="E6" s="19">
        <v>968427</v>
      </c>
      <c r="F6" s="20">
        <v>968427</v>
      </c>
      <c r="G6" s="20">
        <v>87850</v>
      </c>
      <c r="H6" s="20">
        <v>87850</v>
      </c>
      <c r="I6" s="20">
        <v>87850</v>
      </c>
      <c r="J6" s="20">
        <v>87850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87850</v>
      </c>
      <c r="X6" s="20">
        <v>242107</v>
      </c>
      <c r="Y6" s="20">
        <v>-154257</v>
      </c>
      <c r="Z6" s="21">
        <v>-63.71</v>
      </c>
      <c r="AA6" s="22">
        <v>968427</v>
      </c>
    </row>
    <row r="7" spans="1:27" ht="13.5">
      <c r="A7" s="23" t="s">
        <v>34</v>
      </c>
      <c r="B7" s="17"/>
      <c r="C7" s="18"/>
      <c r="D7" s="18"/>
      <c r="E7" s="19">
        <v>10074795</v>
      </c>
      <c r="F7" s="20">
        <v>10074795</v>
      </c>
      <c r="G7" s="20">
        <v>14777528</v>
      </c>
      <c r="H7" s="20">
        <v>14777528</v>
      </c>
      <c r="I7" s="20">
        <v>14130932</v>
      </c>
      <c r="J7" s="20">
        <v>14130932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14130932</v>
      </c>
      <c r="X7" s="20">
        <v>2518699</v>
      </c>
      <c r="Y7" s="20">
        <v>11612233</v>
      </c>
      <c r="Z7" s="21">
        <v>461.04</v>
      </c>
      <c r="AA7" s="22">
        <v>10074795</v>
      </c>
    </row>
    <row r="8" spans="1:27" ht="13.5">
      <c r="A8" s="23" t="s">
        <v>35</v>
      </c>
      <c r="B8" s="17"/>
      <c r="C8" s="18">
        <v>60532231</v>
      </c>
      <c r="D8" s="18">
        <v>60532231</v>
      </c>
      <c r="E8" s="19">
        <v>22823967</v>
      </c>
      <c r="F8" s="20">
        <v>22823967</v>
      </c>
      <c r="G8" s="20">
        <v>79283129</v>
      </c>
      <c r="H8" s="20">
        <v>73239032</v>
      </c>
      <c r="I8" s="20">
        <v>87333225</v>
      </c>
      <c r="J8" s="20">
        <v>87333225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87333225</v>
      </c>
      <c r="X8" s="20">
        <v>5705992</v>
      </c>
      <c r="Y8" s="20">
        <v>81627233</v>
      </c>
      <c r="Z8" s="21">
        <v>1430.55</v>
      </c>
      <c r="AA8" s="22">
        <v>22823967</v>
      </c>
    </row>
    <row r="9" spans="1:27" ht="13.5">
      <c r="A9" s="23" t="s">
        <v>36</v>
      </c>
      <c r="B9" s="17"/>
      <c r="C9" s="18"/>
      <c r="D9" s="18"/>
      <c r="E9" s="19">
        <v>11276818</v>
      </c>
      <c r="F9" s="20">
        <v>11276818</v>
      </c>
      <c r="G9" s="20">
        <v>3211287</v>
      </c>
      <c r="H9" s="20">
        <v>-2131532</v>
      </c>
      <c r="I9" s="20">
        <v>-2026392</v>
      </c>
      <c r="J9" s="20">
        <v>-2026392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-2026392</v>
      </c>
      <c r="X9" s="20">
        <v>2819205</v>
      </c>
      <c r="Y9" s="20">
        <v>-4845597</v>
      </c>
      <c r="Z9" s="21">
        <v>-171.88</v>
      </c>
      <c r="AA9" s="22">
        <v>11276818</v>
      </c>
    </row>
    <row r="10" spans="1:27" ht="13.5">
      <c r="A10" s="23" t="s">
        <v>37</v>
      </c>
      <c r="B10" s="17"/>
      <c r="C10" s="18">
        <v>1714</v>
      </c>
      <c r="D10" s="18">
        <v>1714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62929281</v>
      </c>
      <c r="D11" s="18">
        <v>62929281</v>
      </c>
      <c r="E11" s="19">
        <v>65555774</v>
      </c>
      <c r="F11" s="20">
        <v>65555774</v>
      </c>
      <c r="G11" s="20">
        <v>62885784</v>
      </c>
      <c r="H11" s="20">
        <v>62876190</v>
      </c>
      <c r="I11" s="20">
        <v>62895529</v>
      </c>
      <c r="J11" s="20">
        <v>62895529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62895529</v>
      </c>
      <c r="X11" s="20">
        <v>16388944</v>
      </c>
      <c r="Y11" s="20">
        <v>46506585</v>
      </c>
      <c r="Z11" s="21">
        <v>283.77</v>
      </c>
      <c r="AA11" s="22">
        <v>65555774</v>
      </c>
    </row>
    <row r="12" spans="1:27" ht="13.5">
      <c r="A12" s="27" t="s">
        <v>39</v>
      </c>
      <c r="B12" s="28"/>
      <c r="C12" s="29">
        <f aca="true" t="shared" si="0" ref="C12:Y12">SUM(C6:C11)</f>
        <v>138307853</v>
      </c>
      <c r="D12" s="29">
        <f>SUM(D6:D11)</f>
        <v>138307853</v>
      </c>
      <c r="E12" s="30">
        <f t="shared" si="0"/>
        <v>110699781</v>
      </c>
      <c r="F12" s="31">
        <f t="shared" si="0"/>
        <v>110699781</v>
      </c>
      <c r="G12" s="31">
        <f t="shared" si="0"/>
        <v>160245578</v>
      </c>
      <c r="H12" s="31">
        <f t="shared" si="0"/>
        <v>148849068</v>
      </c>
      <c r="I12" s="31">
        <f t="shared" si="0"/>
        <v>162421144</v>
      </c>
      <c r="J12" s="31">
        <f t="shared" si="0"/>
        <v>162421144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162421144</v>
      </c>
      <c r="X12" s="31">
        <f t="shared" si="0"/>
        <v>27674947</v>
      </c>
      <c r="Y12" s="31">
        <f t="shared" si="0"/>
        <v>134746197</v>
      </c>
      <c r="Z12" s="32">
        <f>+IF(X12&lt;&gt;0,+(Y12/X12)*100,0)</f>
        <v>486.8887264716352</v>
      </c>
      <c r="AA12" s="33">
        <f>SUM(AA6:AA11)</f>
        <v>110699781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1369</v>
      </c>
      <c r="D15" s="18">
        <v>1369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26120</v>
      </c>
      <c r="D16" s="18">
        <v>26120</v>
      </c>
      <c r="E16" s="19">
        <v>28639</v>
      </c>
      <c r="F16" s="20">
        <v>28639</v>
      </c>
      <c r="G16" s="24">
        <v>26120</v>
      </c>
      <c r="H16" s="24">
        <v>26120</v>
      </c>
      <c r="I16" s="24">
        <v>26120</v>
      </c>
      <c r="J16" s="20">
        <v>26120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26120</v>
      </c>
      <c r="X16" s="20">
        <v>7160</v>
      </c>
      <c r="Y16" s="24">
        <v>18960</v>
      </c>
      <c r="Z16" s="25">
        <v>264.8</v>
      </c>
      <c r="AA16" s="26">
        <v>28639</v>
      </c>
    </row>
    <row r="17" spans="1:27" ht="13.5">
      <c r="A17" s="23" t="s">
        <v>43</v>
      </c>
      <c r="B17" s="17"/>
      <c r="C17" s="18">
        <v>5004000</v>
      </c>
      <c r="D17" s="18">
        <v>5004000</v>
      </c>
      <c r="E17" s="19">
        <v>5004000</v>
      </c>
      <c r="F17" s="20">
        <v>5004000</v>
      </c>
      <c r="G17" s="20">
        <v>5004000</v>
      </c>
      <c r="H17" s="20">
        <v>5004000</v>
      </c>
      <c r="I17" s="20">
        <v>5004000</v>
      </c>
      <c r="J17" s="20">
        <v>5004000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5004000</v>
      </c>
      <c r="X17" s="20">
        <v>1251000</v>
      </c>
      <c r="Y17" s="20">
        <v>3753000</v>
      </c>
      <c r="Z17" s="21">
        <v>300</v>
      </c>
      <c r="AA17" s="22">
        <v>5004000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827565173</v>
      </c>
      <c r="D19" s="18">
        <v>827565173</v>
      </c>
      <c r="E19" s="19">
        <v>932113624</v>
      </c>
      <c r="F19" s="20">
        <v>932113624</v>
      </c>
      <c r="G19" s="20">
        <v>888981662</v>
      </c>
      <c r="H19" s="20">
        <v>827565166</v>
      </c>
      <c r="I19" s="20">
        <v>827565166</v>
      </c>
      <c r="J19" s="20">
        <v>827565166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827565166</v>
      </c>
      <c r="X19" s="20">
        <v>233028406</v>
      </c>
      <c r="Y19" s="20">
        <v>594536760</v>
      </c>
      <c r="Z19" s="21">
        <v>255.13</v>
      </c>
      <c r="AA19" s="22">
        <v>932113624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82117</v>
      </c>
      <c r="D22" s="18">
        <v>82117</v>
      </c>
      <c r="E22" s="19">
        <v>457575</v>
      </c>
      <c r="F22" s="20">
        <v>457575</v>
      </c>
      <c r="G22" s="20">
        <v>235393</v>
      </c>
      <c r="H22" s="20">
        <v>82117</v>
      </c>
      <c r="I22" s="20">
        <v>82117</v>
      </c>
      <c r="J22" s="20">
        <v>82117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82117</v>
      </c>
      <c r="X22" s="20">
        <v>114394</v>
      </c>
      <c r="Y22" s="20">
        <v>-32277</v>
      </c>
      <c r="Z22" s="21">
        <v>-28.22</v>
      </c>
      <c r="AA22" s="22">
        <v>457575</v>
      </c>
    </row>
    <row r="23" spans="1:27" ht="13.5">
      <c r="A23" s="23" t="s">
        <v>49</v>
      </c>
      <c r="B23" s="17"/>
      <c r="C23" s="18">
        <v>12015</v>
      </c>
      <c r="D23" s="18">
        <v>12015</v>
      </c>
      <c r="E23" s="19">
        <v>82689</v>
      </c>
      <c r="F23" s="20">
        <v>82689</v>
      </c>
      <c r="G23" s="24"/>
      <c r="H23" s="24">
        <v>80531</v>
      </c>
      <c r="I23" s="24">
        <v>80531</v>
      </c>
      <c r="J23" s="20">
        <v>80531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80531</v>
      </c>
      <c r="X23" s="20">
        <v>20672</v>
      </c>
      <c r="Y23" s="24">
        <v>59859</v>
      </c>
      <c r="Z23" s="25">
        <v>289.57</v>
      </c>
      <c r="AA23" s="26">
        <v>82689</v>
      </c>
    </row>
    <row r="24" spans="1:27" ht="13.5">
      <c r="A24" s="27" t="s">
        <v>50</v>
      </c>
      <c r="B24" s="35"/>
      <c r="C24" s="29">
        <f aca="true" t="shared" si="1" ref="C24:Y24">SUM(C15:C23)</f>
        <v>832690794</v>
      </c>
      <c r="D24" s="29">
        <f>SUM(D15:D23)</f>
        <v>832690794</v>
      </c>
      <c r="E24" s="36">
        <f t="shared" si="1"/>
        <v>937686527</v>
      </c>
      <c r="F24" s="37">
        <f t="shared" si="1"/>
        <v>937686527</v>
      </c>
      <c r="G24" s="37">
        <f t="shared" si="1"/>
        <v>894247175</v>
      </c>
      <c r="H24" s="37">
        <f t="shared" si="1"/>
        <v>832757934</v>
      </c>
      <c r="I24" s="37">
        <f t="shared" si="1"/>
        <v>832757934</v>
      </c>
      <c r="J24" s="37">
        <f t="shared" si="1"/>
        <v>832757934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832757934</v>
      </c>
      <c r="X24" s="37">
        <f t="shared" si="1"/>
        <v>234421632</v>
      </c>
      <c r="Y24" s="37">
        <f t="shared" si="1"/>
        <v>598336302</v>
      </c>
      <c r="Z24" s="38">
        <f>+IF(X24&lt;&gt;0,+(Y24/X24)*100,0)</f>
        <v>255.2393722777256</v>
      </c>
      <c r="AA24" s="39">
        <f>SUM(AA15:AA23)</f>
        <v>937686527</v>
      </c>
    </row>
    <row r="25" spans="1:27" ht="13.5">
      <c r="A25" s="27" t="s">
        <v>51</v>
      </c>
      <c r="B25" s="28"/>
      <c r="C25" s="29">
        <f aca="true" t="shared" si="2" ref="C25:Y25">+C12+C24</f>
        <v>970998647</v>
      </c>
      <c r="D25" s="29">
        <f>+D12+D24</f>
        <v>970998647</v>
      </c>
      <c r="E25" s="30">
        <f t="shared" si="2"/>
        <v>1048386308</v>
      </c>
      <c r="F25" s="31">
        <f t="shared" si="2"/>
        <v>1048386308</v>
      </c>
      <c r="G25" s="31">
        <f t="shared" si="2"/>
        <v>1054492753</v>
      </c>
      <c r="H25" s="31">
        <f t="shared" si="2"/>
        <v>981607002</v>
      </c>
      <c r="I25" s="31">
        <f t="shared" si="2"/>
        <v>995179078</v>
      </c>
      <c r="J25" s="31">
        <f t="shared" si="2"/>
        <v>995179078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995179078</v>
      </c>
      <c r="X25" s="31">
        <f t="shared" si="2"/>
        <v>262096579</v>
      </c>
      <c r="Y25" s="31">
        <f t="shared" si="2"/>
        <v>733082499</v>
      </c>
      <c r="Z25" s="32">
        <f>+IF(X25&lt;&gt;0,+(Y25/X25)*100,0)</f>
        <v>279.6993771521146</v>
      </c>
      <c r="AA25" s="33">
        <f>+AA12+AA24</f>
        <v>1048386308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7320915</v>
      </c>
      <c r="D29" s="18">
        <v>7320915</v>
      </c>
      <c r="E29" s="19">
        <v>9337571</v>
      </c>
      <c r="F29" s="20">
        <v>9337571</v>
      </c>
      <c r="G29" s="20">
        <v>3882369</v>
      </c>
      <c r="H29" s="20">
        <v>10319636</v>
      </c>
      <c r="I29" s="20">
        <v>15487420</v>
      </c>
      <c r="J29" s="20">
        <v>15487420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15487420</v>
      </c>
      <c r="X29" s="20">
        <v>2334393</v>
      </c>
      <c r="Y29" s="20">
        <v>13153027</v>
      </c>
      <c r="Z29" s="21">
        <v>563.45</v>
      </c>
      <c r="AA29" s="22">
        <v>9337571</v>
      </c>
    </row>
    <row r="30" spans="1:27" ht="13.5">
      <c r="A30" s="23" t="s">
        <v>55</v>
      </c>
      <c r="B30" s="17"/>
      <c r="C30" s="18">
        <v>1065281</v>
      </c>
      <c r="D30" s="18">
        <v>1065281</v>
      </c>
      <c r="E30" s="19">
        <v>687608</v>
      </c>
      <c r="F30" s="20">
        <v>687608</v>
      </c>
      <c r="G30" s="20">
        <v>1233166</v>
      </c>
      <c r="H30" s="20">
        <v>1233166</v>
      </c>
      <c r="I30" s="20">
        <v>859866</v>
      </c>
      <c r="J30" s="20">
        <v>859866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859866</v>
      </c>
      <c r="X30" s="20">
        <v>171902</v>
      </c>
      <c r="Y30" s="20">
        <v>687964</v>
      </c>
      <c r="Z30" s="21">
        <v>400.21</v>
      </c>
      <c r="AA30" s="22">
        <v>687608</v>
      </c>
    </row>
    <row r="31" spans="1:27" ht="13.5">
      <c r="A31" s="23" t="s">
        <v>56</v>
      </c>
      <c r="B31" s="17"/>
      <c r="C31" s="18">
        <v>2192648</v>
      </c>
      <c r="D31" s="18">
        <v>2192648</v>
      </c>
      <c r="E31" s="19">
        <v>2289134</v>
      </c>
      <c r="F31" s="20">
        <v>2289134</v>
      </c>
      <c r="G31" s="20">
        <v>2192074</v>
      </c>
      <c r="H31" s="20">
        <v>2206192</v>
      </c>
      <c r="I31" s="20">
        <v>2211426</v>
      </c>
      <c r="J31" s="20">
        <v>2211426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2211426</v>
      </c>
      <c r="X31" s="20">
        <v>572284</v>
      </c>
      <c r="Y31" s="20">
        <v>1639142</v>
      </c>
      <c r="Z31" s="21">
        <v>286.42</v>
      </c>
      <c r="AA31" s="22">
        <v>2289134</v>
      </c>
    </row>
    <row r="32" spans="1:27" ht="13.5">
      <c r="A32" s="23" t="s">
        <v>57</v>
      </c>
      <c r="B32" s="17"/>
      <c r="C32" s="18">
        <v>49018169</v>
      </c>
      <c r="D32" s="18">
        <v>49018169</v>
      </c>
      <c r="E32" s="19">
        <v>16352308</v>
      </c>
      <c r="F32" s="20">
        <v>16352308</v>
      </c>
      <c r="G32" s="20">
        <v>22279917</v>
      </c>
      <c r="H32" s="20">
        <v>29199293</v>
      </c>
      <c r="I32" s="20">
        <v>31303921</v>
      </c>
      <c r="J32" s="20">
        <v>31303921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31303921</v>
      </c>
      <c r="X32" s="20">
        <v>4088077</v>
      </c>
      <c r="Y32" s="20">
        <v>27215844</v>
      </c>
      <c r="Z32" s="21">
        <v>665.74</v>
      </c>
      <c r="AA32" s="22">
        <v>16352308</v>
      </c>
    </row>
    <row r="33" spans="1:27" ht="13.5">
      <c r="A33" s="23" t="s">
        <v>58</v>
      </c>
      <c r="B33" s="17"/>
      <c r="C33" s="18">
        <v>1469186</v>
      </c>
      <c r="D33" s="18">
        <v>1469186</v>
      </c>
      <c r="E33" s="19">
        <v>2971980</v>
      </c>
      <c r="F33" s="20">
        <v>2971980</v>
      </c>
      <c r="G33" s="20">
        <v>54610405</v>
      </c>
      <c r="H33" s="20">
        <v>54610405</v>
      </c>
      <c r="I33" s="20">
        <v>54610405</v>
      </c>
      <c r="J33" s="20">
        <v>54610405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54610405</v>
      </c>
      <c r="X33" s="20">
        <v>742995</v>
      </c>
      <c r="Y33" s="20">
        <v>53867410</v>
      </c>
      <c r="Z33" s="21">
        <v>7250.04</v>
      </c>
      <c r="AA33" s="22">
        <v>2971980</v>
      </c>
    </row>
    <row r="34" spans="1:27" ht="13.5">
      <c r="A34" s="27" t="s">
        <v>59</v>
      </c>
      <c r="B34" s="28"/>
      <c r="C34" s="29">
        <f aca="true" t="shared" si="3" ref="C34:Y34">SUM(C29:C33)</f>
        <v>61066199</v>
      </c>
      <c r="D34" s="29">
        <f>SUM(D29:D33)</f>
        <v>61066199</v>
      </c>
      <c r="E34" s="30">
        <f t="shared" si="3"/>
        <v>31638601</v>
      </c>
      <c r="F34" s="31">
        <f t="shared" si="3"/>
        <v>31638601</v>
      </c>
      <c r="G34" s="31">
        <f t="shared" si="3"/>
        <v>84197931</v>
      </c>
      <c r="H34" s="31">
        <f t="shared" si="3"/>
        <v>97568692</v>
      </c>
      <c r="I34" s="31">
        <f t="shared" si="3"/>
        <v>104473038</v>
      </c>
      <c r="J34" s="31">
        <f t="shared" si="3"/>
        <v>104473038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104473038</v>
      </c>
      <c r="X34" s="31">
        <f t="shared" si="3"/>
        <v>7909651</v>
      </c>
      <c r="Y34" s="31">
        <f t="shared" si="3"/>
        <v>96563387</v>
      </c>
      <c r="Z34" s="32">
        <f>+IF(X34&lt;&gt;0,+(Y34/X34)*100,0)</f>
        <v>1220.8299329515296</v>
      </c>
      <c r="AA34" s="33">
        <f>SUM(AA29:AA33)</f>
        <v>31638601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40096253</v>
      </c>
      <c r="D37" s="18">
        <v>40096253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7030107</v>
      </c>
      <c r="D38" s="18">
        <v>7030107</v>
      </c>
      <c r="E38" s="19">
        <v>36070825</v>
      </c>
      <c r="F38" s="20">
        <v>36070825</v>
      </c>
      <c r="G38" s="20">
        <v>1913708</v>
      </c>
      <c r="H38" s="20">
        <v>1913708</v>
      </c>
      <c r="I38" s="20">
        <v>1913708</v>
      </c>
      <c r="J38" s="20">
        <v>1913708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1913708</v>
      </c>
      <c r="X38" s="20">
        <v>9017706</v>
      </c>
      <c r="Y38" s="20">
        <v>-7103998</v>
      </c>
      <c r="Z38" s="21">
        <v>-78.78</v>
      </c>
      <c r="AA38" s="22">
        <v>36070825</v>
      </c>
    </row>
    <row r="39" spans="1:27" ht="13.5">
      <c r="A39" s="27" t="s">
        <v>61</v>
      </c>
      <c r="B39" s="35"/>
      <c r="C39" s="29">
        <f aca="true" t="shared" si="4" ref="C39:Y39">SUM(C37:C38)</f>
        <v>47126360</v>
      </c>
      <c r="D39" s="29">
        <f>SUM(D37:D38)</f>
        <v>47126360</v>
      </c>
      <c r="E39" s="36">
        <f t="shared" si="4"/>
        <v>36070825</v>
      </c>
      <c r="F39" s="37">
        <f t="shared" si="4"/>
        <v>36070825</v>
      </c>
      <c r="G39" s="37">
        <f t="shared" si="4"/>
        <v>1913708</v>
      </c>
      <c r="H39" s="37">
        <f t="shared" si="4"/>
        <v>1913708</v>
      </c>
      <c r="I39" s="37">
        <f t="shared" si="4"/>
        <v>1913708</v>
      </c>
      <c r="J39" s="37">
        <f t="shared" si="4"/>
        <v>1913708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1913708</v>
      </c>
      <c r="X39" s="37">
        <f t="shared" si="4"/>
        <v>9017706</v>
      </c>
      <c r="Y39" s="37">
        <f t="shared" si="4"/>
        <v>-7103998</v>
      </c>
      <c r="Z39" s="38">
        <f>+IF(X39&lt;&gt;0,+(Y39/X39)*100,0)</f>
        <v>-78.77832788072709</v>
      </c>
      <c r="AA39" s="39">
        <f>SUM(AA37:AA38)</f>
        <v>36070825</v>
      </c>
    </row>
    <row r="40" spans="1:27" ht="13.5">
      <c r="A40" s="27" t="s">
        <v>62</v>
      </c>
      <c r="B40" s="28"/>
      <c r="C40" s="29">
        <f aca="true" t="shared" si="5" ref="C40:Y40">+C34+C39</f>
        <v>108192559</v>
      </c>
      <c r="D40" s="29">
        <f>+D34+D39</f>
        <v>108192559</v>
      </c>
      <c r="E40" s="30">
        <f t="shared" si="5"/>
        <v>67709426</v>
      </c>
      <c r="F40" s="31">
        <f t="shared" si="5"/>
        <v>67709426</v>
      </c>
      <c r="G40" s="31">
        <f t="shared" si="5"/>
        <v>86111639</v>
      </c>
      <c r="H40" s="31">
        <f t="shared" si="5"/>
        <v>99482400</v>
      </c>
      <c r="I40" s="31">
        <f t="shared" si="5"/>
        <v>106386746</v>
      </c>
      <c r="J40" s="31">
        <f t="shared" si="5"/>
        <v>106386746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106386746</v>
      </c>
      <c r="X40" s="31">
        <f t="shared" si="5"/>
        <v>16927357</v>
      </c>
      <c r="Y40" s="31">
        <f t="shared" si="5"/>
        <v>89459389</v>
      </c>
      <c r="Z40" s="32">
        <f>+IF(X40&lt;&gt;0,+(Y40/X40)*100,0)</f>
        <v>528.4899999450594</v>
      </c>
      <c r="AA40" s="33">
        <f>+AA34+AA39</f>
        <v>67709426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862806088</v>
      </c>
      <c r="D42" s="43">
        <f>+D25-D40</f>
        <v>862806088</v>
      </c>
      <c r="E42" s="44">
        <f t="shared" si="6"/>
        <v>980676882</v>
      </c>
      <c r="F42" s="45">
        <f t="shared" si="6"/>
        <v>980676882</v>
      </c>
      <c r="G42" s="45">
        <f t="shared" si="6"/>
        <v>968381114</v>
      </c>
      <c r="H42" s="45">
        <f t="shared" si="6"/>
        <v>882124602</v>
      </c>
      <c r="I42" s="45">
        <f t="shared" si="6"/>
        <v>888792332</v>
      </c>
      <c r="J42" s="45">
        <f t="shared" si="6"/>
        <v>888792332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888792332</v>
      </c>
      <c r="X42" s="45">
        <f t="shared" si="6"/>
        <v>245169222</v>
      </c>
      <c r="Y42" s="45">
        <f t="shared" si="6"/>
        <v>643623110</v>
      </c>
      <c r="Z42" s="46">
        <f>+IF(X42&lt;&gt;0,+(Y42/X42)*100,0)</f>
        <v>262.52198573277684</v>
      </c>
      <c r="AA42" s="47">
        <f>+AA25-AA40</f>
        <v>980676882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862806088</v>
      </c>
      <c r="D45" s="18">
        <v>862806088</v>
      </c>
      <c r="E45" s="19">
        <v>980676883</v>
      </c>
      <c r="F45" s="20">
        <v>980676883</v>
      </c>
      <c r="G45" s="20">
        <v>966128320</v>
      </c>
      <c r="H45" s="20">
        <v>879871808</v>
      </c>
      <c r="I45" s="20">
        <v>886539538</v>
      </c>
      <c r="J45" s="20">
        <v>886539538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886539538</v>
      </c>
      <c r="X45" s="20">
        <v>245169221</v>
      </c>
      <c r="Y45" s="20">
        <v>641370317</v>
      </c>
      <c r="Z45" s="48">
        <v>261.6</v>
      </c>
      <c r="AA45" s="22">
        <v>980676883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2252793</v>
      </c>
      <c r="H46" s="20">
        <v>2252793</v>
      </c>
      <c r="I46" s="20">
        <v>2252793</v>
      </c>
      <c r="J46" s="20">
        <v>2252793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2252793</v>
      </c>
      <c r="X46" s="20"/>
      <c r="Y46" s="20">
        <v>2252793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862806088</v>
      </c>
      <c r="D48" s="51">
        <f>SUM(D45:D47)</f>
        <v>862806088</v>
      </c>
      <c r="E48" s="52">
        <f t="shared" si="7"/>
        <v>980676883</v>
      </c>
      <c r="F48" s="53">
        <f t="shared" si="7"/>
        <v>980676883</v>
      </c>
      <c r="G48" s="53">
        <f t="shared" si="7"/>
        <v>968381113</v>
      </c>
      <c r="H48" s="53">
        <f t="shared" si="7"/>
        <v>882124601</v>
      </c>
      <c r="I48" s="53">
        <f t="shared" si="7"/>
        <v>888792331</v>
      </c>
      <c r="J48" s="53">
        <f t="shared" si="7"/>
        <v>888792331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888792331</v>
      </c>
      <c r="X48" s="53">
        <f t="shared" si="7"/>
        <v>245169221</v>
      </c>
      <c r="Y48" s="53">
        <f t="shared" si="7"/>
        <v>643623110</v>
      </c>
      <c r="Z48" s="54">
        <f>+IF(X48&lt;&gt;0,+(Y48/X48)*100,0)</f>
        <v>262.5219868035556</v>
      </c>
      <c r="AA48" s="55">
        <f>SUM(AA45:AA47)</f>
        <v>980676883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649026</v>
      </c>
      <c r="D6" s="18">
        <v>649026</v>
      </c>
      <c r="E6" s="19">
        <v>1538120</v>
      </c>
      <c r="F6" s="20">
        <v>1538120</v>
      </c>
      <c r="G6" s="20">
        <v>527126</v>
      </c>
      <c r="H6" s="20">
        <v>1000261</v>
      </c>
      <c r="I6" s="20"/>
      <c r="J6" s="20">
        <v>1000261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1000261</v>
      </c>
      <c r="X6" s="20">
        <v>384530</v>
      </c>
      <c r="Y6" s="20">
        <v>615731</v>
      </c>
      <c r="Z6" s="21">
        <v>160.13</v>
      </c>
      <c r="AA6" s="22">
        <v>1538120</v>
      </c>
    </row>
    <row r="7" spans="1:27" ht="13.5">
      <c r="A7" s="23" t="s">
        <v>34</v>
      </c>
      <c r="B7" s="17"/>
      <c r="C7" s="18">
        <v>22604624</v>
      </c>
      <c r="D7" s="18">
        <v>22604624</v>
      </c>
      <c r="E7" s="19">
        <v>25514326</v>
      </c>
      <c r="F7" s="20">
        <v>25514326</v>
      </c>
      <c r="G7" s="20">
        <v>34139686</v>
      </c>
      <c r="H7" s="20">
        <v>35530504</v>
      </c>
      <c r="I7" s="20"/>
      <c r="J7" s="20">
        <v>35530504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35530504</v>
      </c>
      <c r="X7" s="20">
        <v>6378582</v>
      </c>
      <c r="Y7" s="20">
        <v>29151922</v>
      </c>
      <c r="Z7" s="21">
        <v>457.03</v>
      </c>
      <c r="AA7" s="22">
        <v>25514326</v>
      </c>
    </row>
    <row r="8" spans="1:27" ht="13.5">
      <c r="A8" s="23" t="s">
        <v>35</v>
      </c>
      <c r="B8" s="17"/>
      <c r="C8" s="18">
        <v>3235427</v>
      </c>
      <c r="D8" s="18">
        <v>3235427</v>
      </c>
      <c r="E8" s="19">
        <v>2894188</v>
      </c>
      <c r="F8" s="20">
        <v>2894188</v>
      </c>
      <c r="G8" s="20">
        <v>7175722</v>
      </c>
      <c r="H8" s="20">
        <v>6646532</v>
      </c>
      <c r="I8" s="20"/>
      <c r="J8" s="20">
        <v>6646532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6646532</v>
      </c>
      <c r="X8" s="20">
        <v>723547</v>
      </c>
      <c r="Y8" s="20">
        <v>5922985</v>
      </c>
      <c r="Z8" s="21">
        <v>818.6</v>
      </c>
      <c r="AA8" s="22">
        <v>2894188</v>
      </c>
    </row>
    <row r="9" spans="1:27" ht="13.5">
      <c r="A9" s="23" t="s">
        <v>36</v>
      </c>
      <c r="B9" s="17"/>
      <c r="C9" s="18">
        <v>35132</v>
      </c>
      <c r="D9" s="18">
        <v>35132</v>
      </c>
      <c r="E9" s="19">
        <v>29515</v>
      </c>
      <c r="F9" s="20">
        <v>29515</v>
      </c>
      <c r="G9" s="20">
        <v>40405</v>
      </c>
      <c r="H9" s="20">
        <v>40405</v>
      </c>
      <c r="I9" s="20"/>
      <c r="J9" s="20">
        <v>40405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40405</v>
      </c>
      <c r="X9" s="20">
        <v>7379</v>
      </c>
      <c r="Y9" s="20">
        <v>33026</v>
      </c>
      <c r="Z9" s="21">
        <v>447.57</v>
      </c>
      <c r="AA9" s="22">
        <v>29515</v>
      </c>
    </row>
    <row r="10" spans="1:27" ht="13.5">
      <c r="A10" s="23" t="s">
        <v>37</v>
      </c>
      <c r="B10" s="17"/>
      <c r="C10" s="18"/>
      <c r="D10" s="18"/>
      <c r="E10" s="19">
        <v>8490</v>
      </c>
      <c r="F10" s="20">
        <v>8490</v>
      </c>
      <c r="G10" s="24">
        <v>6964</v>
      </c>
      <c r="H10" s="24">
        <v>6342</v>
      </c>
      <c r="I10" s="24"/>
      <c r="J10" s="20">
        <v>6342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6342</v>
      </c>
      <c r="X10" s="20">
        <v>2123</v>
      </c>
      <c r="Y10" s="24">
        <v>4219</v>
      </c>
      <c r="Z10" s="25">
        <v>198.73</v>
      </c>
      <c r="AA10" s="26">
        <v>8490</v>
      </c>
    </row>
    <row r="11" spans="1:27" ht="13.5">
      <c r="A11" s="23" t="s">
        <v>38</v>
      </c>
      <c r="B11" s="17"/>
      <c r="C11" s="18">
        <v>527836</v>
      </c>
      <c r="D11" s="18">
        <v>527836</v>
      </c>
      <c r="E11" s="19"/>
      <c r="F11" s="20"/>
      <c r="G11" s="20">
        <v>527835</v>
      </c>
      <c r="H11" s="20">
        <v>527836</v>
      </c>
      <c r="I11" s="20"/>
      <c r="J11" s="20">
        <v>527836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527836</v>
      </c>
      <c r="X11" s="20"/>
      <c r="Y11" s="20">
        <v>527836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27052045</v>
      </c>
      <c r="D12" s="29">
        <f>SUM(D6:D11)</f>
        <v>27052045</v>
      </c>
      <c r="E12" s="30">
        <f t="shared" si="0"/>
        <v>29984639</v>
      </c>
      <c r="F12" s="31">
        <f t="shared" si="0"/>
        <v>29984639</v>
      </c>
      <c r="G12" s="31">
        <f t="shared" si="0"/>
        <v>42417738</v>
      </c>
      <c r="H12" s="31">
        <f t="shared" si="0"/>
        <v>43751880</v>
      </c>
      <c r="I12" s="31">
        <f t="shared" si="0"/>
        <v>0</v>
      </c>
      <c r="J12" s="31">
        <f t="shared" si="0"/>
        <v>43751880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43751880</v>
      </c>
      <c r="X12" s="31">
        <f t="shared" si="0"/>
        <v>7496161</v>
      </c>
      <c r="Y12" s="31">
        <f t="shared" si="0"/>
        <v>36255719</v>
      </c>
      <c r="Z12" s="32">
        <f>+IF(X12&lt;&gt;0,+(Y12/X12)*100,0)</f>
        <v>483.65715464222285</v>
      </c>
      <c r="AA12" s="33">
        <f>SUM(AA6:AA11)</f>
        <v>29984639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39306</v>
      </c>
      <c r="D15" s="18">
        <v>39306</v>
      </c>
      <c r="E15" s="19">
        <v>30816</v>
      </c>
      <c r="F15" s="20">
        <v>30816</v>
      </c>
      <c r="G15" s="20">
        <v>34200</v>
      </c>
      <c r="H15" s="20">
        <v>34200</v>
      </c>
      <c r="I15" s="20"/>
      <c r="J15" s="20">
        <v>34200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34200</v>
      </c>
      <c r="X15" s="20">
        <v>7704</v>
      </c>
      <c r="Y15" s="20">
        <v>26496</v>
      </c>
      <c r="Z15" s="21">
        <v>343.93</v>
      </c>
      <c r="AA15" s="22">
        <v>30816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15482392</v>
      </c>
      <c r="D17" s="18">
        <v>15482392</v>
      </c>
      <c r="E17" s="19">
        <v>15482392</v>
      </c>
      <c r="F17" s="20">
        <v>15482392</v>
      </c>
      <c r="G17" s="20">
        <v>15451029</v>
      </c>
      <c r="H17" s="20">
        <v>15451029</v>
      </c>
      <c r="I17" s="20"/>
      <c r="J17" s="20">
        <v>15451029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15451029</v>
      </c>
      <c r="X17" s="20">
        <v>3870598</v>
      </c>
      <c r="Y17" s="20">
        <v>11580431</v>
      </c>
      <c r="Z17" s="21">
        <v>299.19</v>
      </c>
      <c r="AA17" s="22">
        <v>15482392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109214450</v>
      </c>
      <c r="D19" s="18">
        <v>109214450</v>
      </c>
      <c r="E19" s="19">
        <v>140863240</v>
      </c>
      <c r="F19" s="20">
        <v>140863240</v>
      </c>
      <c r="G19" s="20">
        <v>110049827</v>
      </c>
      <c r="H19" s="20">
        <v>110109020</v>
      </c>
      <c r="I19" s="20"/>
      <c r="J19" s="20">
        <v>110109020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110109020</v>
      </c>
      <c r="X19" s="20">
        <v>35215810</v>
      </c>
      <c r="Y19" s="20">
        <v>74893210</v>
      </c>
      <c r="Z19" s="21">
        <v>212.67</v>
      </c>
      <c r="AA19" s="22">
        <v>140863240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21529</v>
      </c>
      <c r="D22" s="18">
        <v>21529</v>
      </c>
      <c r="E22" s="19">
        <v>3700</v>
      </c>
      <c r="F22" s="20">
        <v>3700</v>
      </c>
      <c r="G22" s="20">
        <v>15086</v>
      </c>
      <c r="H22" s="20">
        <v>15086</v>
      </c>
      <c r="I22" s="20"/>
      <c r="J22" s="20">
        <v>15086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15086</v>
      </c>
      <c r="X22" s="20">
        <v>925</v>
      </c>
      <c r="Y22" s="20">
        <v>14161</v>
      </c>
      <c r="Z22" s="21">
        <v>1530.92</v>
      </c>
      <c r="AA22" s="22">
        <v>3700</v>
      </c>
    </row>
    <row r="23" spans="1:27" ht="13.5">
      <c r="A23" s="23" t="s">
        <v>49</v>
      </c>
      <c r="B23" s="17"/>
      <c r="C23" s="18">
        <v>788745</v>
      </c>
      <c r="D23" s="18">
        <v>788745</v>
      </c>
      <c r="E23" s="19">
        <v>933487</v>
      </c>
      <c r="F23" s="20">
        <v>933487</v>
      </c>
      <c r="G23" s="24">
        <v>2335738</v>
      </c>
      <c r="H23" s="24">
        <v>2335737</v>
      </c>
      <c r="I23" s="24"/>
      <c r="J23" s="20">
        <v>2335737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2335737</v>
      </c>
      <c r="X23" s="20">
        <v>233372</v>
      </c>
      <c r="Y23" s="24">
        <v>2102365</v>
      </c>
      <c r="Z23" s="25">
        <v>900.86</v>
      </c>
      <c r="AA23" s="26">
        <v>933487</v>
      </c>
    </row>
    <row r="24" spans="1:27" ht="13.5">
      <c r="A24" s="27" t="s">
        <v>50</v>
      </c>
      <c r="B24" s="35"/>
      <c r="C24" s="29">
        <f aca="true" t="shared" si="1" ref="C24:Y24">SUM(C15:C23)</f>
        <v>125546422</v>
      </c>
      <c r="D24" s="29">
        <f>SUM(D15:D23)</f>
        <v>125546422</v>
      </c>
      <c r="E24" s="36">
        <f t="shared" si="1"/>
        <v>157313635</v>
      </c>
      <c r="F24" s="37">
        <f t="shared" si="1"/>
        <v>157313635</v>
      </c>
      <c r="G24" s="37">
        <f t="shared" si="1"/>
        <v>127885880</v>
      </c>
      <c r="H24" s="37">
        <f t="shared" si="1"/>
        <v>127945072</v>
      </c>
      <c r="I24" s="37">
        <f t="shared" si="1"/>
        <v>0</v>
      </c>
      <c r="J24" s="37">
        <f t="shared" si="1"/>
        <v>127945072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127945072</v>
      </c>
      <c r="X24" s="37">
        <f t="shared" si="1"/>
        <v>39328409</v>
      </c>
      <c r="Y24" s="37">
        <f t="shared" si="1"/>
        <v>88616663</v>
      </c>
      <c r="Z24" s="38">
        <f>+IF(X24&lt;&gt;0,+(Y24/X24)*100,0)</f>
        <v>225.32481036799635</v>
      </c>
      <c r="AA24" s="39">
        <f>SUM(AA15:AA23)</f>
        <v>157313635</v>
      </c>
    </row>
    <row r="25" spans="1:27" ht="13.5">
      <c r="A25" s="27" t="s">
        <v>51</v>
      </c>
      <c r="B25" s="28"/>
      <c r="C25" s="29">
        <f aca="true" t="shared" si="2" ref="C25:Y25">+C12+C24</f>
        <v>152598467</v>
      </c>
      <c r="D25" s="29">
        <f>+D12+D24</f>
        <v>152598467</v>
      </c>
      <c r="E25" s="30">
        <f t="shared" si="2"/>
        <v>187298274</v>
      </c>
      <c r="F25" s="31">
        <f t="shared" si="2"/>
        <v>187298274</v>
      </c>
      <c r="G25" s="31">
        <f t="shared" si="2"/>
        <v>170303618</v>
      </c>
      <c r="H25" s="31">
        <f t="shared" si="2"/>
        <v>171696952</v>
      </c>
      <c r="I25" s="31">
        <f t="shared" si="2"/>
        <v>0</v>
      </c>
      <c r="J25" s="31">
        <f t="shared" si="2"/>
        <v>171696952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171696952</v>
      </c>
      <c r="X25" s="31">
        <f t="shared" si="2"/>
        <v>46824570</v>
      </c>
      <c r="Y25" s="31">
        <f t="shared" si="2"/>
        <v>124872382</v>
      </c>
      <c r="Z25" s="32">
        <f>+IF(X25&lt;&gt;0,+(Y25/X25)*100,0)</f>
        <v>266.68132136611183</v>
      </c>
      <c r="AA25" s="33">
        <f>+AA12+AA24</f>
        <v>187298274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320339</v>
      </c>
      <c r="D31" s="18">
        <v>320339</v>
      </c>
      <c r="E31" s="19">
        <v>380388</v>
      </c>
      <c r="F31" s="20">
        <v>380388</v>
      </c>
      <c r="G31" s="20">
        <v>322739</v>
      </c>
      <c r="H31" s="20">
        <v>321009</v>
      </c>
      <c r="I31" s="20"/>
      <c r="J31" s="20">
        <v>321009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321009</v>
      </c>
      <c r="X31" s="20">
        <v>95097</v>
      </c>
      <c r="Y31" s="20">
        <v>225912</v>
      </c>
      <c r="Z31" s="21">
        <v>237.56</v>
      </c>
      <c r="AA31" s="22">
        <v>380388</v>
      </c>
    </row>
    <row r="32" spans="1:27" ht="13.5">
      <c r="A32" s="23" t="s">
        <v>57</v>
      </c>
      <c r="B32" s="17"/>
      <c r="C32" s="18">
        <v>2034758</v>
      </c>
      <c r="D32" s="18">
        <v>2034758</v>
      </c>
      <c r="E32" s="19">
        <v>7221964</v>
      </c>
      <c r="F32" s="20">
        <v>7221964</v>
      </c>
      <c r="G32" s="20">
        <v>7865058</v>
      </c>
      <c r="H32" s="20">
        <v>10069583</v>
      </c>
      <c r="I32" s="20"/>
      <c r="J32" s="20">
        <v>10069583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10069583</v>
      </c>
      <c r="X32" s="20">
        <v>1805491</v>
      </c>
      <c r="Y32" s="20">
        <v>8264092</v>
      </c>
      <c r="Z32" s="21">
        <v>457.72</v>
      </c>
      <c r="AA32" s="22">
        <v>7221964</v>
      </c>
    </row>
    <row r="33" spans="1:27" ht="13.5">
      <c r="A33" s="23" t="s">
        <v>58</v>
      </c>
      <c r="B33" s="17"/>
      <c r="C33" s="18">
        <v>2116675</v>
      </c>
      <c r="D33" s="18">
        <v>2116675</v>
      </c>
      <c r="E33" s="19">
        <v>1659144</v>
      </c>
      <c r="F33" s="20">
        <v>1659144</v>
      </c>
      <c r="G33" s="20">
        <v>2062274</v>
      </c>
      <c r="H33" s="20">
        <v>1989919</v>
      </c>
      <c r="I33" s="20"/>
      <c r="J33" s="20">
        <v>1989919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1989919</v>
      </c>
      <c r="X33" s="20">
        <v>414786</v>
      </c>
      <c r="Y33" s="20">
        <v>1575133</v>
      </c>
      <c r="Z33" s="21">
        <v>379.75</v>
      </c>
      <c r="AA33" s="22">
        <v>1659144</v>
      </c>
    </row>
    <row r="34" spans="1:27" ht="13.5">
      <c r="A34" s="27" t="s">
        <v>59</v>
      </c>
      <c r="B34" s="28"/>
      <c r="C34" s="29">
        <f aca="true" t="shared" si="3" ref="C34:Y34">SUM(C29:C33)</f>
        <v>4471772</v>
      </c>
      <c r="D34" s="29">
        <f>SUM(D29:D33)</f>
        <v>4471772</v>
      </c>
      <c r="E34" s="30">
        <f t="shared" si="3"/>
        <v>9261496</v>
      </c>
      <c r="F34" s="31">
        <f t="shared" si="3"/>
        <v>9261496</v>
      </c>
      <c r="G34" s="31">
        <f t="shared" si="3"/>
        <v>10250071</v>
      </c>
      <c r="H34" s="31">
        <f t="shared" si="3"/>
        <v>12380511</v>
      </c>
      <c r="I34" s="31">
        <f t="shared" si="3"/>
        <v>0</v>
      </c>
      <c r="J34" s="31">
        <f t="shared" si="3"/>
        <v>12380511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12380511</v>
      </c>
      <c r="X34" s="31">
        <f t="shared" si="3"/>
        <v>2315374</v>
      </c>
      <c r="Y34" s="31">
        <f t="shared" si="3"/>
        <v>10065137</v>
      </c>
      <c r="Z34" s="32">
        <f>+IF(X34&lt;&gt;0,+(Y34/X34)*100,0)</f>
        <v>434.7089066388411</v>
      </c>
      <c r="AA34" s="33">
        <f>SUM(AA29:AA33)</f>
        <v>9261496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11303943</v>
      </c>
      <c r="D38" s="18">
        <v>11303943</v>
      </c>
      <c r="E38" s="19">
        <v>12586825</v>
      </c>
      <c r="F38" s="20">
        <v>12586825</v>
      </c>
      <c r="G38" s="20">
        <v>31005005</v>
      </c>
      <c r="H38" s="20">
        <v>31005005</v>
      </c>
      <c r="I38" s="20"/>
      <c r="J38" s="20">
        <v>31005005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31005005</v>
      </c>
      <c r="X38" s="20">
        <v>3146706</v>
      </c>
      <c r="Y38" s="20">
        <v>27858299</v>
      </c>
      <c r="Z38" s="21">
        <v>885.32</v>
      </c>
      <c r="AA38" s="22">
        <v>12586825</v>
      </c>
    </row>
    <row r="39" spans="1:27" ht="13.5">
      <c r="A39" s="27" t="s">
        <v>61</v>
      </c>
      <c r="B39" s="35"/>
      <c r="C39" s="29">
        <f aca="true" t="shared" si="4" ref="C39:Y39">SUM(C37:C38)</f>
        <v>11303943</v>
      </c>
      <c r="D39" s="29">
        <f>SUM(D37:D38)</f>
        <v>11303943</v>
      </c>
      <c r="E39" s="36">
        <f t="shared" si="4"/>
        <v>12586825</v>
      </c>
      <c r="F39" s="37">
        <f t="shared" si="4"/>
        <v>12586825</v>
      </c>
      <c r="G39" s="37">
        <f t="shared" si="4"/>
        <v>31005005</v>
      </c>
      <c r="H39" s="37">
        <f t="shared" si="4"/>
        <v>31005005</v>
      </c>
      <c r="I39" s="37">
        <f t="shared" si="4"/>
        <v>0</v>
      </c>
      <c r="J39" s="37">
        <f t="shared" si="4"/>
        <v>31005005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31005005</v>
      </c>
      <c r="X39" s="37">
        <f t="shared" si="4"/>
        <v>3146706</v>
      </c>
      <c r="Y39" s="37">
        <f t="shared" si="4"/>
        <v>27858299</v>
      </c>
      <c r="Z39" s="38">
        <f>+IF(X39&lt;&gt;0,+(Y39/X39)*100,0)</f>
        <v>885.31623227591</v>
      </c>
      <c r="AA39" s="39">
        <f>SUM(AA37:AA38)</f>
        <v>12586825</v>
      </c>
    </row>
    <row r="40" spans="1:27" ht="13.5">
      <c r="A40" s="27" t="s">
        <v>62</v>
      </c>
      <c r="B40" s="28"/>
      <c r="C40" s="29">
        <f aca="true" t="shared" si="5" ref="C40:Y40">+C34+C39</f>
        <v>15775715</v>
      </c>
      <c r="D40" s="29">
        <f>+D34+D39</f>
        <v>15775715</v>
      </c>
      <c r="E40" s="30">
        <f t="shared" si="5"/>
        <v>21848321</v>
      </c>
      <c r="F40" s="31">
        <f t="shared" si="5"/>
        <v>21848321</v>
      </c>
      <c r="G40" s="31">
        <f t="shared" si="5"/>
        <v>41255076</v>
      </c>
      <c r="H40" s="31">
        <f t="shared" si="5"/>
        <v>43385516</v>
      </c>
      <c r="I40" s="31">
        <f t="shared" si="5"/>
        <v>0</v>
      </c>
      <c r="J40" s="31">
        <f t="shared" si="5"/>
        <v>43385516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43385516</v>
      </c>
      <c r="X40" s="31">
        <f t="shared" si="5"/>
        <v>5462080</v>
      </c>
      <c r="Y40" s="31">
        <f t="shared" si="5"/>
        <v>37923436</v>
      </c>
      <c r="Z40" s="32">
        <f>+IF(X40&lt;&gt;0,+(Y40/X40)*100,0)</f>
        <v>694.3039281738825</v>
      </c>
      <c r="AA40" s="33">
        <f>+AA34+AA39</f>
        <v>21848321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136822752</v>
      </c>
      <c r="D42" s="43">
        <f>+D25-D40</f>
        <v>136822752</v>
      </c>
      <c r="E42" s="44">
        <f t="shared" si="6"/>
        <v>165449953</v>
      </c>
      <c r="F42" s="45">
        <f t="shared" si="6"/>
        <v>165449953</v>
      </c>
      <c r="G42" s="45">
        <f t="shared" si="6"/>
        <v>129048542</v>
      </c>
      <c r="H42" s="45">
        <f t="shared" si="6"/>
        <v>128311436</v>
      </c>
      <c r="I42" s="45">
        <f t="shared" si="6"/>
        <v>0</v>
      </c>
      <c r="J42" s="45">
        <f t="shared" si="6"/>
        <v>128311436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128311436</v>
      </c>
      <c r="X42" s="45">
        <f t="shared" si="6"/>
        <v>41362490</v>
      </c>
      <c r="Y42" s="45">
        <f t="shared" si="6"/>
        <v>86948946</v>
      </c>
      <c r="Z42" s="46">
        <f>+IF(X42&lt;&gt;0,+(Y42/X42)*100,0)</f>
        <v>210.2120689542627</v>
      </c>
      <c r="AA42" s="47">
        <f>+AA25-AA40</f>
        <v>165449953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125434395</v>
      </c>
      <c r="D45" s="18">
        <v>125434395</v>
      </c>
      <c r="E45" s="19">
        <v>154064130</v>
      </c>
      <c r="F45" s="20">
        <v>154064130</v>
      </c>
      <c r="G45" s="20">
        <v>117659923</v>
      </c>
      <c r="H45" s="20">
        <v>116922555</v>
      </c>
      <c r="I45" s="20"/>
      <c r="J45" s="20">
        <v>116922555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116922555</v>
      </c>
      <c r="X45" s="20">
        <v>38516033</v>
      </c>
      <c r="Y45" s="20">
        <v>78406522</v>
      </c>
      <c r="Z45" s="48">
        <v>203.57</v>
      </c>
      <c r="AA45" s="22">
        <v>154064130</v>
      </c>
    </row>
    <row r="46" spans="1:27" ht="13.5">
      <c r="A46" s="23" t="s">
        <v>67</v>
      </c>
      <c r="B46" s="17"/>
      <c r="C46" s="18">
        <v>11388357</v>
      </c>
      <c r="D46" s="18">
        <v>11388357</v>
      </c>
      <c r="E46" s="19">
        <v>11385823</v>
      </c>
      <c r="F46" s="20">
        <v>11385823</v>
      </c>
      <c r="G46" s="20">
        <v>11388619</v>
      </c>
      <c r="H46" s="20">
        <v>11388881</v>
      </c>
      <c r="I46" s="20"/>
      <c r="J46" s="20">
        <v>11388881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11388881</v>
      </c>
      <c r="X46" s="20">
        <v>2846456</v>
      </c>
      <c r="Y46" s="20">
        <v>8542425</v>
      </c>
      <c r="Z46" s="48">
        <v>300.11</v>
      </c>
      <c r="AA46" s="22">
        <v>11385823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136822752</v>
      </c>
      <c r="D48" s="51">
        <f>SUM(D45:D47)</f>
        <v>136822752</v>
      </c>
      <c r="E48" s="52">
        <f t="shared" si="7"/>
        <v>165449953</v>
      </c>
      <c r="F48" s="53">
        <f t="shared" si="7"/>
        <v>165449953</v>
      </c>
      <c r="G48" s="53">
        <f t="shared" si="7"/>
        <v>129048542</v>
      </c>
      <c r="H48" s="53">
        <f t="shared" si="7"/>
        <v>128311436</v>
      </c>
      <c r="I48" s="53">
        <f t="shared" si="7"/>
        <v>0</v>
      </c>
      <c r="J48" s="53">
        <f t="shared" si="7"/>
        <v>128311436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128311436</v>
      </c>
      <c r="X48" s="53">
        <f t="shared" si="7"/>
        <v>41362489</v>
      </c>
      <c r="Y48" s="53">
        <f t="shared" si="7"/>
        <v>86948947</v>
      </c>
      <c r="Z48" s="54">
        <f>+IF(X48&lt;&gt;0,+(Y48/X48)*100,0)</f>
        <v>210.21207645410317</v>
      </c>
      <c r="AA48" s="55">
        <f>SUM(AA45:AA47)</f>
        <v>165449953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420000</v>
      </c>
      <c r="F6" s="20">
        <v>420000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105000</v>
      </c>
      <c r="Y6" s="20">
        <v>-105000</v>
      </c>
      <c r="Z6" s="21">
        <v>-100</v>
      </c>
      <c r="AA6" s="22">
        <v>420000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10001000</v>
      </c>
      <c r="F8" s="20">
        <v>10001000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2500250</v>
      </c>
      <c r="Y8" s="20">
        <v>-2500250</v>
      </c>
      <c r="Z8" s="21">
        <v>-100</v>
      </c>
      <c r="AA8" s="22">
        <v>10001000</v>
      </c>
    </row>
    <row r="9" spans="1:27" ht="13.5">
      <c r="A9" s="23" t="s">
        <v>36</v>
      </c>
      <c r="B9" s="17"/>
      <c r="C9" s="18"/>
      <c r="D9" s="18"/>
      <c r="E9" s="19">
        <v>3750000</v>
      </c>
      <c r="F9" s="20">
        <v>3750000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937500</v>
      </c>
      <c r="Y9" s="20">
        <v>-937500</v>
      </c>
      <c r="Z9" s="21">
        <v>-100</v>
      </c>
      <c r="AA9" s="22">
        <v>3750000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14171000</v>
      </c>
      <c r="F12" s="31">
        <f t="shared" si="0"/>
        <v>14171000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3542750</v>
      </c>
      <c r="Y12" s="31">
        <f t="shared" si="0"/>
        <v>-3542750</v>
      </c>
      <c r="Z12" s="32">
        <f>+IF(X12&lt;&gt;0,+(Y12/X12)*100,0)</f>
        <v>-100</v>
      </c>
      <c r="AA12" s="33">
        <f>SUM(AA6:AA11)</f>
        <v>14171000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>
        <v>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>
        <v>1</v>
      </c>
      <c r="J17" s="20">
        <v>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</v>
      </c>
      <c r="X17" s="20"/>
      <c r="Y17" s="20">
        <v>1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399373000</v>
      </c>
      <c r="F19" s="20">
        <v>399373000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99843250</v>
      </c>
      <c r="Y19" s="20">
        <v>-99843250</v>
      </c>
      <c r="Z19" s="21">
        <v>-100</v>
      </c>
      <c r="AA19" s="22">
        <v>399373000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495000</v>
      </c>
      <c r="F22" s="20">
        <v>495000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123750</v>
      </c>
      <c r="Y22" s="20">
        <v>-123750</v>
      </c>
      <c r="Z22" s="21">
        <v>-100</v>
      </c>
      <c r="AA22" s="22">
        <v>495000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399868000</v>
      </c>
      <c r="F24" s="37">
        <f t="shared" si="1"/>
        <v>399868000</v>
      </c>
      <c r="G24" s="37">
        <f t="shared" si="1"/>
        <v>0</v>
      </c>
      <c r="H24" s="37">
        <f t="shared" si="1"/>
        <v>1</v>
      </c>
      <c r="I24" s="37">
        <f t="shared" si="1"/>
        <v>1</v>
      </c>
      <c r="J24" s="37">
        <f t="shared" si="1"/>
        <v>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</v>
      </c>
      <c r="X24" s="37">
        <f t="shared" si="1"/>
        <v>99967000</v>
      </c>
      <c r="Y24" s="37">
        <f t="shared" si="1"/>
        <v>-99966999</v>
      </c>
      <c r="Z24" s="38">
        <f>+IF(X24&lt;&gt;0,+(Y24/X24)*100,0)</f>
        <v>-99.9999989996699</v>
      </c>
      <c r="AA24" s="39">
        <f>SUM(AA15:AA23)</f>
        <v>399868000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414039000</v>
      </c>
      <c r="F25" s="31">
        <f t="shared" si="2"/>
        <v>414039000</v>
      </c>
      <c r="G25" s="31">
        <f t="shared" si="2"/>
        <v>0</v>
      </c>
      <c r="H25" s="31">
        <f t="shared" si="2"/>
        <v>1</v>
      </c>
      <c r="I25" s="31">
        <f t="shared" si="2"/>
        <v>1</v>
      </c>
      <c r="J25" s="31">
        <f t="shared" si="2"/>
        <v>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</v>
      </c>
      <c r="X25" s="31">
        <f t="shared" si="2"/>
        <v>103509750</v>
      </c>
      <c r="Y25" s="31">
        <f t="shared" si="2"/>
        <v>-103509749</v>
      </c>
      <c r="Z25" s="32">
        <f>+IF(X25&lt;&gt;0,+(Y25/X25)*100,0)</f>
        <v>-99.99999903390744</v>
      </c>
      <c r="AA25" s="33">
        <f>+AA12+AA24</f>
        <v>414039000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285000</v>
      </c>
      <c r="F31" s="20">
        <v>285000</v>
      </c>
      <c r="G31" s="20"/>
      <c r="H31" s="20"/>
      <c r="I31" s="20">
        <v>1</v>
      </c>
      <c r="J31" s="20"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</v>
      </c>
      <c r="X31" s="20">
        <v>71250</v>
      </c>
      <c r="Y31" s="20">
        <v>-71249</v>
      </c>
      <c r="Z31" s="21">
        <v>-100</v>
      </c>
      <c r="AA31" s="22">
        <v>285000</v>
      </c>
    </row>
    <row r="32" spans="1:27" ht="13.5">
      <c r="A32" s="23" t="s">
        <v>57</v>
      </c>
      <c r="B32" s="17"/>
      <c r="C32" s="18"/>
      <c r="D32" s="18"/>
      <c r="E32" s="19">
        <v>20780000</v>
      </c>
      <c r="F32" s="20">
        <v>20780000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5195000</v>
      </c>
      <c r="Y32" s="20">
        <v>-5195000</v>
      </c>
      <c r="Z32" s="21">
        <v>-100</v>
      </c>
      <c r="AA32" s="22">
        <v>20780000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>
        <v>1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21065000</v>
      </c>
      <c r="F34" s="31">
        <f t="shared" si="3"/>
        <v>21065000</v>
      </c>
      <c r="G34" s="31">
        <f t="shared" si="3"/>
        <v>0</v>
      </c>
      <c r="H34" s="31">
        <f t="shared" si="3"/>
        <v>1</v>
      </c>
      <c r="I34" s="31">
        <f t="shared" si="3"/>
        <v>1</v>
      </c>
      <c r="J34" s="31">
        <f t="shared" si="3"/>
        <v>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</v>
      </c>
      <c r="X34" s="31">
        <f t="shared" si="3"/>
        <v>5266250</v>
      </c>
      <c r="Y34" s="31">
        <f t="shared" si="3"/>
        <v>-5266249</v>
      </c>
      <c r="Z34" s="32">
        <f>+IF(X34&lt;&gt;0,+(Y34/X34)*100,0)</f>
        <v>-99.99998101115595</v>
      </c>
      <c r="AA34" s="33">
        <f>SUM(AA29:AA33)</f>
        <v>21065000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11707000</v>
      </c>
      <c r="F38" s="20">
        <v>11707000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2926750</v>
      </c>
      <c r="Y38" s="20">
        <v>-2926750</v>
      </c>
      <c r="Z38" s="21">
        <v>-100</v>
      </c>
      <c r="AA38" s="22">
        <v>11707000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11707000</v>
      </c>
      <c r="F39" s="37">
        <f t="shared" si="4"/>
        <v>11707000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2926750</v>
      </c>
      <c r="Y39" s="37">
        <f t="shared" si="4"/>
        <v>-2926750</v>
      </c>
      <c r="Z39" s="38">
        <f>+IF(X39&lt;&gt;0,+(Y39/X39)*100,0)</f>
        <v>-100</v>
      </c>
      <c r="AA39" s="39">
        <f>SUM(AA37:AA38)</f>
        <v>11707000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32772000</v>
      </c>
      <c r="F40" s="31">
        <f t="shared" si="5"/>
        <v>32772000</v>
      </c>
      <c r="G40" s="31">
        <f t="shared" si="5"/>
        <v>0</v>
      </c>
      <c r="H40" s="31">
        <f t="shared" si="5"/>
        <v>1</v>
      </c>
      <c r="I40" s="31">
        <f t="shared" si="5"/>
        <v>1</v>
      </c>
      <c r="J40" s="31">
        <f t="shared" si="5"/>
        <v>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</v>
      </c>
      <c r="X40" s="31">
        <f t="shared" si="5"/>
        <v>8193000</v>
      </c>
      <c r="Y40" s="31">
        <f t="shared" si="5"/>
        <v>-8192999</v>
      </c>
      <c r="Z40" s="32">
        <f>+IF(X40&lt;&gt;0,+(Y40/X40)*100,0)</f>
        <v>-99.99998779445869</v>
      </c>
      <c r="AA40" s="33">
        <f>+AA34+AA39</f>
        <v>32772000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381267000</v>
      </c>
      <c r="F42" s="45">
        <f t="shared" si="6"/>
        <v>381267000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95316750</v>
      </c>
      <c r="Y42" s="45">
        <f t="shared" si="6"/>
        <v>-95316750</v>
      </c>
      <c r="Z42" s="46">
        <f>+IF(X42&lt;&gt;0,+(Y42/X42)*100,0)</f>
        <v>-100</v>
      </c>
      <c r="AA42" s="47">
        <f>+AA25-AA40</f>
        <v>381267000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381267000</v>
      </c>
      <c r="F45" s="20">
        <v>381267000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95316750</v>
      </c>
      <c r="Y45" s="20">
        <v>-95316750</v>
      </c>
      <c r="Z45" s="48">
        <v>-100</v>
      </c>
      <c r="AA45" s="22">
        <v>381267000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381267000</v>
      </c>
      <c r="F48" s="53">
        <f t="shared" si="7"/>
        <v>381267000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95316750</v>
      </c>
      <c r="Y48" s="53">
        <f t="shared" si="7"/>
        <v>-95316750</v>
      </c>
      <c r="Z48" s="54">
        <f>+IF(X48&lt;&gt;0,+(Y48/X48)*100,0)</f>
        <v>-100</v>
      </c>
      <c r="AA48" s="55">
        <f>SUM(AA45:AA47)</f>
        <v>381267000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12425000</v>
      </c>
      <c r="F6" s="20">
        <v>12425000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3106250</v>
      </c>
      <c r="Y6" s="20">
        <v>-3106250</v>
      </c>
      <c r="Z6" s="21">
        <v>-100</v>
      </c>
      <c r="AA6" s="22">
        <v>12425000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12688000</v>
      </c>
      <c r="F8" s="20">
        <v>12688000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3172000</v>
      </c>
      <c r="Y8" s="20">
        <v>-3172000</v>
      </c>
      <c r="Z8" s="21">
        <v>-100</v>
      </c>
      <c r="AA8" s="22">
        <v>12688000</v>
      </c>
    </row>
    <row r="9" spans="1:27" ht="13.5">
      <c r="A9" s="23" t="s">
        <v>36</v>
      </c>
      <c r="B9" s="17"/>
      <c r="C9" s="18"/>
      <c r="D9" s="18"/>
      <c r="E9" s="19">
        <v>3579000</v>
      </c>
      <c r="F9" s="20">
        <v>3579000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894750</v>
      </c>
      <c r="Y9" s="20">
        <v>-894750</v>
      </c>
      <c r="Z9" s="21">
        <v>-100</v>
      </c>
      <c r="AA9" s="22">
        <v>3579000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50000</v>
      </c>
      <c r="F11" s="20">
        <v>50000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12500</v>
      </c>
      <c r="Y11" s="20">
        <v>-12500</v>
      </c>
      <c r="Z11" s="21">
        <v>-100</v>
      </c>
      <c r="AA11" s="22">
        <v>50000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28742000</v>
      </c>
      <c r="F12" s="31">
        <f t="shared" si="0"/>
        <v>28742000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7185500</v>
      </c>
      <c r="Y12" s="31">
        <f t="shared" si="0"/>
        <v>-7185500</v>
      </c>
      <c r="Z12" s="32">
        <f>+IF(X12&lt;&gt;0,+(Y12/X12)*100,0)</f>
        <v>-100</v>
      </c>
      <c r="AA12" s="33">
        <f>SUM(AA6:AA11)</f>
        <v>28742000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460000</v>
      </c>
      <c r="F15" s="20">
        <v>460000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115000</v>
      </c>
      <c r="Y15" s="20">
        <v>-115000</v>
      </c>
      <c r="Z15" s="21">
        <v>-100</v>
      </c>
      <c r="AA15" s="22">
        <v>460000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7729000</v>
      </c>
      <c r="F17" s="20">
        <v>7729000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1932250</v>
      </c>
      <c r="Y17" s="20">
        <v>-1932250</v>
      </c>
      <c r="Z17" s="21">
        <v>-100</v>
      </c>
      <c r="AA17" s="22">
        <v>7729000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244555000</v>
      </c>
      <c r="F19" s="20">
        <v>244555000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61138750</v>
      </c>
      <c r="Y19" s="20">
        <v>-61138750</v>
      </c>
      <c r="Z19" s="21">
        <v>-100</v>
      </c>
      <c r="AA19" s="22">
        <v>244555000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252744000</v>
      </c>
      <c r="F24" s="37">
        <f t="shared" si="1"/>
        <v>252744000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63186000</v>
      </c>
      <c r="Y24" s="37">
        <f t="shared" si="1"/>
        <v>-63186000</v>
      </c>
      <c r="Z24" s="38">
        <f>+IF(X24&lt;&gt;0,+(Y24/X24)*100,0)</f>
        <v>-100</v>
      </c>
      <c r="AA24" s="39">
        <f>SUM(AA15:AA23)</f>
        <v>252744000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281486000</v>
      </c>
      <c r="F25" s="31">
        <f t="shared" si="2"/>
        <v>281486000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70371500</v>
      </c>
      <c r="Y25" s="31">
        <f t="shared" si="2"/>
        <v>-70371500</v>
      </c>
      <c r="Z25" s="32">
        <f>+IF(X25&lt;&gt;0,+(Y25/X25)*100,0)</f>
        <v>-100</v>
      </c>
      <c r="AA25" s="33">
        <f>+AA12+AA24</f>
        <v>281486000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270000</v>
      </c>
      <c r="F30" s="20">
        <v>270000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67500</v>
      </c>
      <c r="Y30" s="20">
        <v>-67500</v>
      </c>
      <c r="Z30" s="21">
        <v>-100</v>
      </c>
      <c r="AA30" s="22">
        <v>270000</v>
      </c>
    </row>
    <row r="31" spans="1:27" ht="13.5">
      <c r="A31" s="23" t="s">
        <v>56</v>
      </c>
      <c r="B31" s="17"/>
      <c r="C31" s="18"/>
      <c r="D31" s="18"/>
      <c r="E31" s="19">
        <v>694000</v>
      </c>
      <c r="F31" s="20">
        <v>694000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173500</v>
      </c>
      <c r="Y31" s="20">
        <v>-173500</v>
      </c>
      <c r="Z31" s="21">
        <v>-100</v>
      </c>
      <c r="AA31" s="22">
        <v>694000</v>
      </c>
    </row>
    <row r="32" spans="1:27" ht="13.5">
      <c r="A32" s="23" t="s">
        <v>57</v>
      </c>
      <c r="B32" s="17"/>
      <c r="C32" s="18"/>
      <c r="D32" s="18"/>
      <c r="E32" s="19">
        <v>24000000</v>
      </c>
      <c r="F32" s="20">
        <v>24000000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6000000</v>
      </c>
      <c r="Y32" s="20">
        <v>-6000000</v>
      </c>
      <c r="Z32" s="21">
        <v>-100</v>
      </c>
      <c r="AA32" s="22">
        <v>24000000</v>
      </c>
    </row>
    <row r="33" spans="1:27" ht="13.5">
      <c r="A33" s="23" t="s">
        <v>58</v>
      </c>
      <c r="B33" s="17"/>
      <c r="C33" s="18"/>
      <c r="D33" s="18"/>
      <c r="E33" s="19">
        <v>17573000</v>
      </c>
      <c r="F33" s="20">
        <v>17573000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4393250</v>
      </c>
      <c r="Y33" s="20">
        <v>-4393250</v>
      </c>
      <c r="Z33" s="21">
        <v>-100</v>
      </c>
      <c r="AA33" s="22">
        <v>17573000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42537000</v>
      </c>
      <c r="F34" s="31">
        <f t="shared" si="3"/>
        <v>42537000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10634250</v>
      </c>
      <c r="Y34" s="31">
        <f t="shared" si="3"/>
        <v>-10634250</v>
      </c>
      <c r="Z34" s="32">
        <f>+IF(X34&lt;&gt;0,+(Y34/X34)*100,0)</f>
        <v>-100</v>
      </c>
      <c r="AA34" s="33">
        <f>SUM(AA29:AA33)</f>
        <v>42537000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4984000</v>
      </c>
      <c r="F37" s="20">
        <v>4984000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1246000</v>
      </c>
      <c r="Y37" s="20">
        <v>-1246000</v>
      </c>
      <c r="Z37" s="21">
        <v>-100</v>
      </c>
      <c r="AA37" s="22">
        <v>4984000</v>
      </c>
    </row>
    <row r="38" spans="1:27" ht="13.5">
      <c r="A38" s="23" t="s">
        <v>58</v>
      </c>
      <c r="B38" s="17"/>
      <c r="C38" s="18"/>
      <c r="D38" s="18"/>
      <c r="E38" s="19">
        <v>7203000</v>
      </c>
      <c r="F38" s="20">
        <v>7203000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1800750</v>
      </c>
      <c r="Y38" s="20">
        <v>-1800750</v>
      </c>
      <c r="Z38" s="21">
        <v>-100</v>
      </c>
      <c r="AA38" s="22">
        <v>7203000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12187000</v>
      </c>
      <c r="F39" s="37">
        <f t="shared" si="4"/>
        <v>12187000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3046750</v>
      </c>
      <c r="Y39" s="37">
        <f t="shared" si="4"/>
        <v>-3046750</v>
      </c>
      <c r="Z39" s="38">
        <f>+IF(X39&lt;&gt;0,+(Y39/X39)*100,0)</f>
        <v>-100</v>
      </c>
      <c r="AA39" s="39">
        <f>SUM(AA37:AA38)</f>
        <v>12187000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54724000</v>
      </c>
      <c r="F40" s="31">
        <f t="shared" si="5"/>
        <v>54724000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13681000</v>
      </c>
      <c r="Y40" s="31">
        <f t="shared" si="5"/>
        <v>-13681000</v>
      </c>
      <c r="Z40" s="32">
        <f>+IF(X40&lt;&gt;0,+(Y40/X40)*100,0)</f>
        <v>-100</v>
      </c>
      <c r="AA40" s="33">
        <f>+AA34+AA39</f>
        <v>54724000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226762000</v>
      </c>
      <c r="F42" s="45">
        <f t="shared" si="6"/>
        <v>226762000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56690500</v>
      </c>
      <c r="Y42" s="45">
        <f t="shared" si="6"/>
        <v>-56690500</v>
      </c>
      <c r="Z42" s="46">
        <f>+IF(X42&lt;&gt;0,+(Y42/X42)*100,0)</f>
        <v>-100</v>
      </c>
      <c r="AA42" s="47">
        <f>+AA25-AA40</f>
        <v>226762000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226762000</v>
      </c>
      <c r="F45" s="20">
        <v>226762000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56690500</v>
      </c>
      <c r="Y45" s="20">
        <v>-56690500</v>
      </c>
      <c r="Z45" s="48">
        <v>-100</v>
      </c>
      <c r="AA45" s="22">
        <v>226762000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226762000</v>
      </c>
      <c r="F48" s="53">
        <f t="shared" si="7"/>
        <v>226762000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56690500</v>
      </c>
      <c r="Y48" s="53">
        <f t="shared" si="7"/>
        <v>-56690500</v>
      </c>
      <c r="Z48" s="54">
        <f>+IF(X48&lt;&gt;0,+(Y48/X48)*100,0)</f>
        <v>-100</v>
      </c>
      <c r="AA48" s="55">
        <f>SUM(AA45:AA47)</f>
        <v>226762000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6348131</v>
      </c>
      <c r="D6" s="18">
        <v>6348131</v>
      </c>
      <c r="E6" s="19">
        <v>1000000</v>
      </c>
      <c r="F6" s="20">
        <v>1000000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250000</v>
      </c>
      <c r="Y6" s="20">
        <v>-250000</v>
      </c>
      <c r="Z6" s="21">
        <v>-100</v>
      </c>
      <c r="AA6" s="22">
        <v>1000000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8829395</v>
      </c>
      <c r="D8" s="18">
        <v>8829395</v>
      </c>
      <c r="E8" s="19">
        <v>3382000</v>
      </c>
      <c r="F8" s="20">
        <v>3382000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845500</v>
      </c>
      <c r="Y8" s="20">
        <v>-845500</v>
      </c>
      <c r="Z8" s="21">
        <v>-100</v>
      </c>
      <c r="AA8" s="22">
        <v>3382000</v>
      </c>
    </row>
    <row r="9" spans="1:27" ht="13.5">
      <c r="A9" s="23" t="s">
        <v>36</v>
      </c>
      <c r="B9" s="17"/>
      <c r="C9" s="18">
        <v>721789</v>
      </c>
      <c r="D9" s="18">
        <v>721789</v>
      </c>
      <c r="E9" s="19">
        <v>4000000</v>
      </c>
      <c r="F9" s="20">
        <v>4000000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1000000</v>
      </c>
      <c r="Y9" s="20">
        <v>-1000000</v>
      </c>
      <c r="Z9" s="21">
        <v>-100</v>
      </c>
      <c r="AA9" s="22">
        <v>4000000</v>
      </c>
    </row>
    <row r="10" spans="1:27" ht="13.5">
      <c r="A10" s="23" t="s">
        <v>37</v>
      </c>
      <c r="B10" s="17"/>
      <c r="C10" s="18"/>
      <c r="D10" s="18"/>
      <c r="E10" s="19">
        <v>25000</v>
      </c>
      <c r="F10" s="20">
        <v>25000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6250</v>
      </c>
      <c r="Y10" s="24">
        <v>-6250</v>
      </c>
      <c r="Z10" s="25">
        <v>-100</v>
      </c>
      <c r="AA10" s="26">
        <v>25000</v>
      </c>
    </row>
    <row r="11" spans="1:27" ht="13.5">
      <c r="A11" s="23" t="s">
        <v>38</v>
      </c>
      <c r="B11" s="17"/>
      <c r="C11" s="18">
        <v>3364291</v>
      </c>
      <c r="D11" s="18">
        <v>3364291</v>
      </c>
      <c r="E11" s="19">
        <v>400000</v>
      </c>
      <c r="F11" s="20">
        <v>400000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100000</v>
      </c>
      <c r="Y11" s="20">
        <v>-100000</v>
      </c>
      <c r="Z11" s="21">
        <v>-100</v>
      </c>
      <c r="AA11" s="22">
        <v>400000</v>
      </c>
    </row>
    <row r="12" spans="1:27" ht="13.5">
      <c r="A12" s="27" t="s">
        <v>39</v>
      </c>
      <c r="B12" s="28"/>
      <c r="C12" s="29">
        <f aca="true" t="shared" si="0" ref="C12:Y12">SUM(C6:C11)</f>
        <v>19263606</v>
      </c>
      <c r="D12" s="29">
        <f>SUM(D6:D11)</f>
        <v>19263606</v>
      </c>
      <c r="E12" s="30">
        <f t="shared" si="0"/>
        <v>8807000</v>
      </c>
      <c r="F12" s="31">
        <f t="shared" si="0"/>
        <v>8807000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2201750</v>
      </c>
      <c r="Y12" s="31">
        <f t="shared" si="0"/>
        <v>-2201750</v>
      </c>
      <c r="Z12" s="32">
        <f>+IF(X12&lt;&gt;0,+(Y12/X12)*100,0)</f>
        <v>-100</v>
      </c>
      <c r="AA12" s="33">
        <f>SUM(AA6:AA11)</f>
        <v>8807000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70000</v>
      </c>
      <c r="F15" s="20">
        <v>70000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17500</v>
      </c>
      <c r="Y15" s="20">
        <v>-17500</v>
      </c>
      <c r="Z15" s="21">
        <v>-100</v>
      </c>
      <c r="AA15" s="22">
        <v>70000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22598000</v>
      </c>
      <c r="D17" s="18">
        <v>22598000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421350413</v>
      </c>
      <c r="D19" s="18">
        <v>421350413</v>
      </c>
      <c r="E19" s="19">
        <v>437953208</v>
      </c>
      <c r="F19" s="20">
        <v>437953208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109488302</v>
      </c>
      <c r="Y19" s="20">
        <v>-109488302</v>
      </c>
      <c r="Z19" s="21">
        <v>-100</v>
      </c>
      <c r="AA19" s="22">
        <v>437953208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1429738</v>
      </c>
      <c r="D22" s="18">
        <v>1429738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1244451</v>
      </c>
      <c r="D23" s="18">
        <v>1244451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446622602</v>
      </c>
      <c r="D24" s="29">
        <f>SUM(D15:D23)</f>
        <v>446622602</v>
      </c>
      <c r="E24" s="36">
        <f t="shared" si="1"/>
        <v>438023208</v>
      </c>
      <c r="F24" s="37">
        <f t="shared" si="1"/>
        <v>438023208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109505802</v>
      </c>
      <c r="Y24" s="37">
        <f t="shared" si="1"/>
        <v>-109505802</v>
      </c>
      <c r="Z24" s="38">
        <f>+IF(X24&lt;&gt;0,+(Y24/X24)*100,0)</f>
        <v>-100</v>
      </c>
      <c r="AA24" s="39">
        <f>SUM(AA15:AA23)</f>
        <v>438023208</v>
      </c>
    </row>
    <row r="25" spans="1:27" ht="13.5">
      <c r="A25" s="27" t="s">
        <v>51</v>
      </c>
      <c r="B25" s="28"/>
      <c r="C25" s="29">
        <f aca="true" t="shared" si="2" ref="C25:Y25">+C12+C24</f>
        <v>465886208</v>
      </c>
      <c r="D25" s="29">
        <f>+D12+D24</f>
        <v>465886208</v>
      </c>
      <c r="E25" s="30">
        <f t="shared" si="2"/>
        <v>446830208</v>
      </c>
      <c r="F25" s="31">
        <f t="shared" si="2"/>
        <v>446830208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111707552</v>
      </c>
      <c r="Y25" s="31">
        <f t="shared" si="2"/>
        <v>-111707552</v>
      </c>
      <c r="Z25" s="32">
        <f>+IF(X25&lt;&gt;0,+(Y25/X25)*100,0)</f>
        <v>-100</v>
      </c>
      <c r="AA25" s="33">
        <f>+AA12+AA24</f>
        <v>446830208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356239</v>
      </c>
      <c r="D30" s="18">
        <v>356239</v>
      </c>
      <c r="E30" s="19">
        <v>478000</v>
      </c>
      <c r="F30" s="20">
        <v>478000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119500</v>
      </c>
      <c r="Y30" s="20">
        <v>-119500</v>
      </c>
      <c r="Z30" s="21">
        <v>-100</v>
      </c>
      <c r="AA30" s="22">
        <v>478000</v>
      </c>
    </row>
    <row r="31" spans="1:27" ht="13.5">
      <c r="A31" s="23" t="s">
        <v>56</v>
      </c>
      <c r="B31" s="17"/>
      <c r="C31" s="18">
        <v>712072</v>
      </c>
      <c r="D31" s="18">
        <v>712072</v>
      </c>
      <c r="E31" s="19">
        <v>500000</v>
      </c>
      <c r="F31" s="20">
        <v>500000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125000</v>
      </c>
      <c r="Y31" s="20">
        <v>-125000</v>
      </c>
      <c r="Z31" s="21">
        <v>-100</v>
      </c>
      <c r="AA31" s="22">
        <v>500000</v>
      </c>
    </row>
    <row r="32" spans="1:27" ht="13.5">
      <c r="A32" s="23" t="s">
        <v>57</v>
      </c>
      <c r="B32" s="17"/>
      <c r="C32" s="18">
        <v>52836461</v>
      </c>
      <c r="D32" s="18">
        <v>52836461</v>
      </c>
      <c r="E32" s="19">
        <v>11000000</v>
      </c>
      <c r="F32" s="20">
        <v>11000000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2750000</v>
      </c>
      <c r="Y32" s="20">
        <v>-2750000</v>
      </c>
      <c r="Z32" s="21">
        <v>-100</v>
      </c>
      <c r="AA32" s="22">
        <v>11000000</v>
      </c>
    </row>
    <row r="33" spans="1:27" ht="13.5">
      <c r="A33" s="23" t="s">
        <v>58</v>
      </c>
      <c r="B33" s="17"/>
      <c r="C33" s="18">
        <v>730831</v>
      </c>
      <c r="D33" s="18">
        <v>730831</v>
      </c>
      <c r="E33" s="19">
        <v>3019141</v>
      </c>
      <c r="F33" s="20">
        <v>3019141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754785</v>
      </c>
      <c r="Y33" s="20">
        <v>-754785</v>
      </c>
      <c r="Z33" s="21">
        <v>-100</v>
      </c>
      <c r="AA33" s="22">
        <v>3019141</v>
      </c>
    </row>
    <row r="34" spans="1:27" ht="13.5">
      <c r="A34" s="27" t="s">
        <v>59</v>
      </c>
      <c r="B34" s="28"/>
      <c r="C34" s="29">
        <f aca="true" t="shared" si="3" ref="C34:Y34">SUM(C29:C33)</f>
        <v>54635603</v>
      </c>
      <c r="D34" s="29">
        <f>SUM(D29:D33)</f>
        <v>54635603</v>
      </c>
      <c r="E34" s="30">
        <f t="shared" si="3"/>
        <v>14997141</v>
      </c>
      <c r="F34" s="31">
        <f t="shared" si="3"/>
        <v>14997141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3749285</v>
      </c>
      <c r="Y34" s="31">
        <f t="shared" si="3"/>
        <v>-3749285</v>
      </c>
      <c r="Z34" s="32">
        <f>+IF(X34&lt;&gt;0,+(Y34/X34)*100,0)</f>
        <v>-100</v>
      </c>
      <c r="AA34" s="33">
        <f>SUM(AA29:AA33)</f>
        <v>14997141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734797</v>
      </c>
      <c r="D37" s="18">
        <v>734797</v>
      </c>
      <c r="E37" s="19">
        <v>942000</v>
      </c>
      <c r="F37" s="20">
        <v>942000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235500</v>
      </c>
      <c r="Y37" s="20">
        <v>-235500</v>
      </c>
      <c r="Z37" s="21">
        <v>-100</v>
      </c>
      <c r="AA37" s="22">
        <v>942000</v>
      </c>
    </row>
    <row r="38" spans="1:27" ht="13.5">
      <c r="A38" s="23" t="s">
        <v>58</v>
      </c>
      <c r="B38" s="17"/>
      <c r="C38" s="18">
        <v>16430621</v>
      </c>
      <c r="D38" s="18">
        <v>16430621</v>
      </c>
      <c r="E38" s="19">
        <v>15204000</v>
      </c>
      <c r="F38" s="20">
        <v>15204000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3801000</v>
      </c>
      <c r="Y38" s="20">
        <v>-3801000</v>
      </c>
      <c r="Z38" s="21">
        <v>-100</v>
      </c>
      <c r="AA38" s="22">
        <v>15204000</v>
      </c>
    </row>
    <row r="39" spans="1:27" ht="13.5">
      <c r="A39" s="27" t="s">
        <v>61</v>
      </c>
      <c r="B39" s="35"/>
      <c r="C39" s="29">
        <f aca="true" t="shared" si="4" ref="C39:Y39">SUM(C37:C38)</f>
        <v>17165418</v>
      </c>
      <c r="D39" s="29">
        <f>SUM(D37:D38)</f>
        <v>17165418</v>
      </c>
      <c r="E39" s="36">
        <f t="shared" si="4"/>
        <v>16146000</v>
      </c>
      <c r="F39" s="37">
        <f t="shared" si="4"/>
        <v>16146000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4036500</v>
      </c>
      <c r="Y39" s="37">
        <f t="shared" si="4"/>
        <v>-4036500</v>
      </c>
      <c r="Z39" s="38">
        <f>+IF(X39&lt;&gt;0,+(Y39/X39)*100,0)</f>
        <v>-100</v>
      </c>
      <c r="AA39" s="39">
        <f>SUM(AA37:AA38)</f>
        <v>16146000</v>
      </c>
    </row>
    <row r="40" spans="1:27" ht="13.5">
      <c r="A40" s="27" t="s">
        <v>62</v>
      </c>
      <c r="B40" s="28"/>
      <c r="C40" s="29">
        <f aca="true" t="shared" si="5" ref="C40:Y40">+C34+C39</f>
        <v>71801021</v>
      </c>
      <c r="D40" s="29">
        <f>+D34+D39</f>
        <v>71801021</v>
      </c>
      <c r="E40" s="30">
        <f t="shared" si="5"/>
        <v>31143141</v>
      </c>
      <c r="F40" s="31">
        <f t="shared" si="5"/>
        <v>31143141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7785785</v>
      </c>
      <c r="Y40" s="31">
        <f t="shared" si="5"/>
        <v>-7785785</v>
      </c>
      <c r="Z40" s="32">
        <f>+IF(X40&lt;&gt;0,+(Y40/X40)*100,0)</f>
        <v>-100</v>
      </c>
      <c r="AA40" s="33">
        <f>+AA34+AA39</f>
        <v>31143141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394085187</v>
      </c>
      <c r="D42" s="43">
        <f>+D25-D40</f>
        <v>394085187</v>
      </c>
      <c r="E42" s="44">
        <f t="shared" si="6"/>
        <v>415687067</v>
      </c>
      <c r="F42" s="45">
        <f t="shared" si="6"/>
        <v>415687067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103921767</v>
      </c>
      <c r="Y42" s="45">
        <f t="shared" si="6"/>
        <v>-103921767</v>
      </c>
      <c r="Z42" s="46">
        <f>+IF(X42&lt;&gt;0,+(Y42/X42)*100,0)</f>
        <v>-100</v>
      </c>
      <c r="AA42" s="47">
        <f>+AA25-AA40</f>
        <v>415687067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394085187</v>
      </c>
      <c r="D45" s="18">
        <v>394085187</v>
      </c>
      <c r="E45" s="19">
        <v>415687067</v>
      </c>
      <c r="F45" s="20">
        <v>415687067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103921767</v>
      </c>
      <c r="Y45" s="20">
        <v>-103921767</v>
      </c>
      <c r="Z45" s="48">
        <v>-100</v>
      </c>
      <c r="AA45" s="22">
        <v>415687067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394085187</v>
      </c>
      <c r="D48" s="51">
        <f>SUM(D45:D47)</f>
        <v>394085187</v>
      </c>
      <c r="E48" s="52">
        <f t="shared" si="7"/>
        <v>415687067</v>
      </c>
      <c r="F48" s="53">
        <f t="shared" si="7"/>
        <v>415687067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103921767</v>
      </c>
      <c r="Y48" s="53">
        <f t="shared" si="7"/>
        <v>-103921767</v>
      </c>
      <c r="Z48" s="54">
        <f>+IF(X48&lt;&gt;0,+(Y48/X48)*100,0)</f>
        <v>-100</v>
      </c>
      <c r="AA48" s="55">
        <f>SUM(AA45:AA47)</f>
        <v>415687067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21570148</v>
      </c>
      <c r="D6" s="18">
        <v>21570148</v>
      </c>
      <c r="E6" s="19">
        <v>9998335</v>
      </c>
      <c r="F6" s="20">
        <v>9998335</v>
      </c>
      <c r="G6" s="20">
        <v>42448436</v>
      </c>
      <c r="H6" s="20">
        <v>27491085</v>
      </c>
      <c r="I6" s="20">
        <v>4882688</v>
      </c>
      <c r="J6" s="20">
        <v>4882688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4882688</v>
      </c>
      <c r="X6" s="20">
        <v>2499584</v>
      </c>
      <c r="Y6" s="20">
        <v>2383104</v>
      </c>
      <c r="Z6" s="21">
        <v>95.34</v>
      </c>
      <c r="AA6" s="22">
        <v>9998335</v>
      </c>
    </row>
    <row r="7" spans="1:27" ht="13.5">
      <c r="A7" s="23" t="s">
        <v>34</v>
      </c>
      <c r="B7" s="17"/>
      <c r="C7" s="18"/>
      <c r="D7" s="18"/>
      <c r="E7" s="19">
        <v>260000</v>
      </c>
      <c r="F7" s="20">
        <v>260000</v>
      </c>
      <c r="G7" s="20">
        <v>31767975</v>
      </c>
      <c r="H7" s="20">
        <v>52286726</v>
      </c>
      <c r="I7" s="20">
        <v>52464735</v>
      </c>
      <c r="J7" s="20">
        <v>52464735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52464735</v>
      </c>
      <c r="X7" s="20">
        <v>65000</v>
      </c>
      <c r="Y7" s="20">
        <v>52399735</v>
      </c>
      <c r="Z7" s="21">
        <v>80614.98</v>
      </c>
      <c r="AA7" s="22">
        <v>260000</v>
      </c>
    </row>
    <row r="8" spans="1:27" ht="13.5">
      <c r="A8" s="23" t="s">
        <v>35</v>
      </c>
      <c r="B8" s="17"/>
      <c r="C8" s="18">
        <v>10555883</v>
      </c>
      <c r="D8" s="18">
        <v>10555883</v>
      </c>
      <c r="E8" s="19">
        <v>5155259</v>
      </c>
      <c r="F8" s="20">
        <v>5155259</v>
      </c>
      <c r="G8" s="20">
        <v>73650705</v>
      </c>
      <c r="H8" s="20">
        <v>73650705</v>
      </c>
      <c r="I8" s="20">
        <v>74761929</v>
      </c>
      <c r="J8" s="20">
        <v>74761929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74761929</v>
      </c>
      <c r="X8" s="20">
        <v>1288815</v>
      </c>
      <c r="Y8" s="20">
        <v>73473114</v>
      </c>
      <c r="Z8" s="21">
        <v>5700.83</v>
      </c>
      <c r="AA8" s="22">
        <v>5155259</v>
      </c>
    </row>
    <row r="9" spans="1:27" ht="13.5">
      <c r="A9" s="23" t="s">
        <v>36</v>
      </c>
      <c r="B9" s="17"/>
      <c r="C9" s="18">
        <v>1255546</v>
      </c>
      <c r="D9" s="18">
        <v>1255546</v>
      </c>
      <c r="E9" s="19"/>
      <c r="F9" s="20"/>
      <c r="G9" s="20">
        <v>60009647</v>
      </c>
      <c r="H9" s="20">
        <v>60009647</v>
      </c>
      <c r="I9" s="20">
        <v>59925028</v>
      </c>
      <c r="J9" s="20">
        <v>59925028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59925028</v>
      </c>
      <c r="X9" s="20"/>
      <c r="Y9" s="20">
        <v>59925028</v>
      </c>
      <c r="Z9" s="21"/>
      <c r="AA9" s="22"/>
    </row>
    <row r="10" spans="1:27" ht="13.5">
      <c r="A10" s="23" t="s">
        <v>37</v>
      </c>
      <c r="B10" s="17"/>
      <c r="C10" s="18">
        <v>4290274</v>
      </c>
      <c r="D10" s="18">
        <v>4290274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1577652</v>
      </c>
      <c r="D11" s="18">
        <v>1577652</v>
      </c>
      <c r="E11" s="19">
        <v>2550000</v>
      </c>
      <c r="F11" s="20">
        <v>2550000</v>
      </c>
      <c r="G11" s="20">
        <v>2426417</v>
      </c>
      <c r="H11" s="20">
        <v>1800027</v>
      </c>
      <c r="I11" s="20">
        <v>1657238</v>
      </c>
      <c r="J11" s="20">
        <v>1657238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1657238</v>
      </c>
      <c r="X11" s="20">
        <v>637500</v>
      </c>
      <c r="Y11" s="20">
        <v>1019738</v>
      </c>
      <c r="Z11" s="21">
        <v>159.96</v>
      </c>
      <c r="AA11" s="22">
        <v>2550000</v>
      </c>
    </row>
    <row r="12" spans="1:27" ht="13.5">
      <c r="A12" s="27" t="s">
        <v>39</v>
      </c>
      <c r="B12" s="28"/>
      <c r="C12" s="29">
        <f aca="true" t="shared" si="0" ref="C12:Y12">SUM(C6:C11)</f>
        <v>39249503</v>
      </c>
      <c r="D12" s="29">
        <f>SUM(D6:D11)</f>
        <v>39249503</v>
      </c>
      <c r="E12" s="30">
        <f t="shared" si="0"/>
        <v>17963594</v>
      </c>
      <c r="F12" s="31">
        <f t="shared" si="0"/>
        <v>17963594</v>
      </c>
      <c r="G12" s="31">
        <f t="shared" si="0"/>
        <v>210303180</v>
      </c>
      <c r="H12" s="31">
        <f t="shared" si="0"/>
        <v>215238190</v>
      </c>
      <c r="I12" s="31">
        <f t="shared" si="0"/>
        <v>193691618</v>
      </c>
      <c r="J12" s="31">
        <f t="shared" si="0"/>
        <v>193691618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193691618</v>
      </c>
      <c r="X12" s="31">
        <f t="shared" si="0"/>
        <v>4490899</v>
      </c>
      <c r="Y12" s="31">
        <f t="shared" si="0"/>
        <v>189200719</v>
      </c>
      <c r="Z12" s="32">
        <f>+IF(X12&lt;&gt;0,+(Y12/X12)*100,0)</f>
        <v>4212.980942123169</v>
      </c>
      <c r="AA12" s="33">
        <f>SUM(AA6:AA11)</f>
        <v>17963594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1644360348</v>
      </c>
      <c r="D19" s="18">
        <v>1644360348</v>
      </c>
      <c r="E19" s="19">
        <v>1415910286</v>
      </c>
      <c r="F19" s="20">
        <v>1415910286</v>
      </c>
      <c r="G19" s="20">
        <v>13826542</v>
      </c>
      <c r="H19" s="20">
        <v>8148682</v>
      </c>
      <c r="I19" s="20">
        <v>10957957</v>
      </c>
      <c r="J19" s="20">
        <v>10957957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10957957</v>
      </c>
      <c r="X19" s="20">
        <v>353977572</v>
      </c>
      <c r="Y19" s="20">
        <v>-343019615</v>
      </c>
      <c r="Z19" s="21">
        <v>-96.9</v>
      </c>
      <c r="AA19" s="22">
        <v>1415910286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474321</v>
      </c>
      <c r="D22" s="18">
        <v>474321</v>
      </c>
      <c r="E22" s="19">
        <v>400000</v>
      </c>
      <c r="F22" s="20">
        <v>400000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100000</v>
      </c>
      <c r="Y22" s="20">
        <v>-100000</v>
      </c>
      <c r="Z22" s="21">
        <v>-100</v>
      </c>
      <c r="AA22" s="22">
        <v>400000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1644834669</v>
      </c>
      <c r="D24" s="29">
        <f>SUM(D15:D23)</f>
        <v>1644834669</v>
      </c>
      <c r="E24" s="36">
        <f t="shared" si="1"/>
        <v>1416310286</v>
      </c>
      <c r="F24" s="37">
        <f t="shared" si="1"/>
        <v>1416310286</v>
      </c>
      <c r="G24" s="37">
        <f t="shared" si="1"/>
        <v>13826542</v>
      </c>
      <c r="H24" s="37">
        <f t="shared" si="1"/>
        <v>8148682</v>
      </c>
      <c r="I24" s="37">
        <f t="shared" si="1"/>
        <v>10957957</v>
      </c>
      <c r="J24" s="37">
        <f t="shared" si="1"/>
        <v>10957957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10957957</v>
      </c>
      <c r="X24" s="37">
        <f t="shared" si="1"/>
        <v>354077572</v>
      </c>
      <c r="Y24" s="37">
        <f t="shared" si="1"/>
        <v>-343119615</v>
      </c>
      <c r="Z24" s="38">
        <f>+IF(X24&lt;&gt;0,+(Y24/X24)*100,0)</f>
        <v>-96.90521008204382</v>
      </c>
      <c r="AA24" s="39">
        <f>SUM(AA15:AA23)</f>
        <v>1416310286</v>
      </c>
    </row>
    <row r="25" spans="1:27" ht="13.5">
      <c r="A25" s="27" t="s">
        <v>51</v>
      </c>
      <c r="B25" s="28"/>
      <c r="C25" s="29">
        <f aca="true" t="shared" si="2" ref="C25:Y25">+C12+C24</f>
        <v>1684084172</v>
      </c>
      <c r="D25" s="29">
        <f>+D12+D24</f>
        <v>1684084172</v>
      </c>
      <c r="E25" s="30">
        <f t="shared" si="2"/>
        <v>1434273880</v>
      </c>
      <c r="F25" s="31">
        <f t="shared" si="2"/>
        <v>1434273880</v>
      </c>
      <c r="G25" s="31">
        <f t="shared" si="2"/>
        <v>224129722</v>
      </c>
      <c r="H25" s="31">
        <f t="shared" si="2"/>
        <v>223386872</v>
      </c>
      <c r="I25" s="31">
        <f t="shared" si="2"/>
        <v>204649575</v>
      </c>
      <c r="J25" s="31">
        <f t="shared" si="2"/>
        <v>204649575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204649575</v>
      </c>
      <c r="X25" s="31">
        <f t="shared" si="2"/>
        <v>358568471</v>
      </c>
      <c r="Y25" s="31">
        <f t="shared" si="2"/>
        <v>-153918896</v>
      </c>
      <c r="Z25" s="32">
        <f>+IF(X25&lt;&gt;0,+(Y25/X25)*100,0)</f>
        <v>-42.9259425879639</v>
      </c>
      <c r="AA25" s="33">
        <f>+AA12+AA24</f>
        <v>1434273880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4567556</v>
      </c>
      <c r="D29" s="18">
        <v>4567556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784454</v>
      </c>
      <c r="D30" s="18">
        <v>784454</v>
      </c>
      <c r="E30" s="19">
        <v>784402</v>
      </c>
      <c r="F30" s="20">
        <v>784402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196101</v>
      </c>
      <c r="Y30" s="20">
        <v>-196101</v>
      </c>
      <c r="Z30" s="21">
        <v>-100</v>
      </c>
      <c r="AA30" s="22">
        <v>784402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60315020</v>
      </c>
      <c r="D32" s="18">
        <v>60315020</v>
      </c>
      <c r="E32" s="19">
        <v>13740219</v>
      </c>
      <c r="F32" s="20">
        <v>13740219</v>
      </c>
      <c r="G32" s="20">
        <v>18749587</v>
      </c>
      <c r="H32" s="20">
        <v>34886714</v>
      </c>
      <c r="I32" s="20">
        <v>24861177</v>
      </c>
      <c r="J32" s="20">
        <v>24861177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24861177</v>
      </c>
      <c r="X32" s="20">
        <v>3435055</v>
      </c>
      <c r="Y32" s="20">
        <v>21426122</v>
      </c>
      <c r="Z32" s="21">
        <v>623.75</v>
      </c>
      <c r="AA32" s="22">
        <v>13740219</v>
      </c>
    </row>
    <row r="33" spans="1:27" ht="13.5">
      <c r="A33" s="23" t="s">
        <v>58</v>
      </c>
      <c r="B33" s="17"/>
      <c r="C33" s="18">
        <v>1389713</v>
      </c>
      <c r="D33" s="18">
        <v>1389713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67056743</v>
      </c>
      <c r="D34" s="29">
        <f>SUM(D29:D33)</f>
        <v>67056743</v>
      </c>
      <c r="E34" s="30">
        <f t="shared" si="3"/>
        <v>14524621</v>
      </c>
      <c r="F34" s="31">
        <f t="shared" si="3"/>
        <v>14524621</v>
      </c>
      <c r="G34" s="31">
        <f t="shared" si="3"/>
        <v>18749587</v>
      </c>
      <c r="H34" s="31">
        <f t="shared" si="3"/>
        <v>34886714</v>
      </c>
      <c r="I34" s="31">
        <f t="shared" si="3"/>
        <v>24861177</v>
      </c>
      <c r="J34" s="31">
        <f t="shared" si="3"/>
        <v>24861177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24861177</v>
      </c>
      <c r="X34" s="31">
        <f t="shared" si="3"/>
        <v>3631156</v>
      </c>
      <c r="Y34" s="31">
        <f t="shared" si="3"/>
        <v>21230021</v>
      </c>
      <c r="Z34" s="32">
        <f>+IF(X34&lt;&gt;0,+(Y34/X34)*100,0)</f>
        <v>584.6628732007107</v>
      </c>
      <c r="AA34" s="33">
        <f>SUM(AA29:AA33)</f>
        <v>14524621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-13540404</v>
      </c>
      <c r="D37" s="18">
        <v>-13540404</v>
      </c>
      <c r="E37" s="19">
        <v>2124000</v>
      </c>
      <c r="F37" s="20">
        <v>2124000</v>
      </c>
      <c r="G37" s="20">
        <v>1937684</v>
      </c>
      <c r="H37" s="20">
        <v>1937684</v>
      </c>
      <c r="I37" s="20">
        <v>1937684</v>
      </c>
      <c r="J37" s="20">
        <v>1937684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1937684</v>
      </c>
      <c r="X37" s="20">
        <v>531000</v>
      </c>
      <c r="Y37" s="20">
        <v>1406684</v>
      </c>
      <c r="Z37" s="21">
        <v>264.91</v>
      </c>
      <c r="AA37" s="22">
        <v>2124000</v>
      </c>
    </row>
    <row r="38" spans="1:27" ht="13.5">
      <c r="A38" s="23" t="s">
        <v>58</v>
      </c>
      <c r="B38" s="17"/>
      <c r="C38" s="18">
        <v>3518969</v>
      </c>
      <c r="D38" s="18">
        <v>3518969</v>
      </c>
      <c r="E38" s="19">
        <v>1710209</v>
      </c>
      <c r="F38" s="20">
        <v>1710209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427552</v>
      </c>
      <c r="Y38" s="20">
        <v>-427552</v>
      </c>
      <c r="Z38" s="21">
        <v>-100</v>
      </c>
      <c r="AA38" s="22">
        <v>1710209</v>
      </c>
    </row>
    <row r="39" spans="1:27" ht="13.5">
      <c r="A39" s="27" t="s">
        <v>61</v>
      </c>
      <c r="B39" s="35"/>
      <c r="C39" s="29">
        <f aca="true" t="shared" si="4" ref="C39:Y39">SUM(C37:C38)</f>
        <v>-10021435</v>
      </c>
      <c r="D39" s="29">
        <f>SUM(D37:D38)</f>
        <v>-10021435</v>
      </c>
      <c r="E39" s="36">
        <f t="shared" si="4"/>
        <v>3834209</v>
      </c>
      <c r="F39" s="37">
        <f t="shared" si="4"/>
        <v>3834209</v>
      </c>
      <c r="G39" s="37">
        <f t="shared" si="4"/>
        <v>1937684</v>
      </c>
      <c r="H39" s="37">
        <f t="shared" si="4"/>
        <v>1937684</v>
      </c>
      <c r="I39" s="37">
        <f t="shared" si="4"/>
        <v>1937684</v>
      </c>
      <c r="J39" s="37">
        <f t="shared" si="4"/>
        <v>1937684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1937684</v>
      </c>
      <c r="X39" s="37">
        <f t="shared" si="4"/>
        <v>958552</v>
      </c>
      <c r="Y39" s="37">
        <f t="shared" si="4"/>
        <v>979132</v>
      </c>
      <c r="Z39" s="38">
        <f>+IF(X39&lt;&gt;0,+(Y39/X39)*100,0)</f>
        <v>102.14698837413098</v>
      </c>
      <c r="AA39" s="39">
        <f>SUM(AA37:AA38)</f>
        <v>3834209</v>
      </c>
    </row>
    <row r="40" spans="1:27" ht="13.5">
      <c r="A40" s="27" t="s">
        <v>62</v>
      </c>
      <c r="B40" s="28"/>
      <c r="C40" s="29">
        <f aca="true" t="shared" si="5" ref="C40:Y40">+C34+C39</f>
        <v>57035308</v>
      </c>
      <c r="D40" s="29">
        <f>+D34+D39</f>
        <v>57035308</v>
      </c>
      <c r="E40" s="30">
        <f t="shared" si="5"/>
        <v>18358830</v>
      </c>
      <c r="F40" s="31">
        <f t="shared" si="5"/>
        <v>18358830</v>
      </c>
      <c r="G40" s="31">
        <f t="shared" si="5"/>
        <v>20687271</v>
      </c>
      <c r="H40" s="31">
        <f t="shared" si="5"/>
        <v>36824398</v>
      </c>
      <c r="I40" s="31">
        <f t="shared" si="5"/>
        <v>26798861</v>
      </c>
      <c r="J40" s="31">
        <f t="shared" si="5"/>
        <v>26798861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26798861</v>
      </c>
      <c r="X40" s="31">
        <f t="shared" si="5"/>
        <v>4589708</v>
      </c>
      <c r="Y40" s="31">
        <f t="shared" si="5"/>
        <v>22209153</v>
      </c>
      <c r="Z40" s="32">
        <f>+IF(X40&lt;&gt;0,+(Y40/X40)*100,0)</f>
        <v>483.89032592051603</v>
      </c>
      <c r="AA40" s="33">
        <f>+AA34+AA39</f>
        <v>18358830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1627048864</v>
      </c>
      <c r="D42" s="43">
        <f>+D25-D40</f>
        <v>1627048864</v>
      </c>
      <c r="E42" s="44">
        <f t="shared" si="6"/>
        <v>1415915050</v>
      </c>
      <c r="F42" s="45">
        <f t="shared" si="6"/>
        <v>1415915050</v>
      </c>
      <c r="G42" s="45">
        <f t="shared" si="6"/>
        <v>203442451</v>
      </c>
      <c r="H42" s="45">
        <f t="shared" si="6"/>
        <v>186562474</v>
      </c>
      <c r="I42" s="45">
        <f t="shared" si="6"/>
        <v>177850714</v>
      </c>
      <c r="J42" s="45">
        <f t="shared" si="6"/>
        <v>177850714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177850714</v>
      </c>
      <c r="X42" s="45">
        <f t="shared" si="6"/>
        <v>353978763</v>
      </c>
      <c r="Y42" s="45">
        <f t="shared" si="6"/>
        <v>-176128049</v>
      </c>
      <c r="Z42" s="46">
        <f>+IF(X42&lt;&gt;0,+(Y42/X42)*100,0)</f>
        <v>-49.75667113679359</v>
      </c>
      <c r="AA42" s="47">
        <f>+AA25-AA40</f>
        <v>1415915050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1627048864</v>
      </c>
      <c r="D45" s="18">
        <v>1627048864</v>
      </c>
      <c r="E45" s="19">
        <v>1415915050</v>
      </c>
      <c r="F45" s="20">
        <v>1415915050</v>
      </c>
      <c r="G45" s="20">
        <v>203442451</v>
      </c>
      <c r="H45" s="20">
        <v>186562474</v>
      </c>
      <c r="I45" s="20">
        <v>177850714</v>
      </c>
      <c r="J45" s="20">
        <v>177850714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177850714</v>
      </c>
      <c r="X45" s="20">
        <v>353978763</v>
      </c>
      <c r="Y45" s="20">
        <v>-176128049</v>
      </c>
      <c r="Z45" s="48">
        <v>-49.76</v>
      </c>
      <c r="AA45" s="22">
        <v>1415915050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1627048864</v>
      </c>
      <c r="D48" s="51">
        <f>SUM(D45:D47)</f>
        <v>1627048864</v>
      </c>
      <c r="E48" s="52">
        <f t="shared" si="7"/>
        <v>1415915050</v>
      </c>
      <c r="F48" s="53">
        <f t="shared" si="7"/>
        <v>1415915050</v>
      </c>
      <c r="G48" s="53">
        <f t="shared" si="7"/>
        <v>203442451</v>
      </c>
      <c r="H48" s="53">
        <f t="shared" si="7"/>
        <v>186562474</v>
      </c>
      <c r="I48" s="53">
        <f t="shared" si="7"/>
        <v>177850714</v>
      </c>
      <c r="J48" s="53">
        <f t="shared" si="7"/>
        <v>177850714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177850714</v>
      </c>
      <c r="X48" s="53">
        <f t="shared" si="7"/>
        <v>353978763</v>
      </c>
      <c r="Y48" s="53">
        <f t="shared" si="7"/>
        <v>-176128049</v>
      </c>
      <c r="Z48" s="54">
        <f>+IF(X48&lt;&gt;0,+(Y48/X48)*100,0)</f>
        <v>-49.75667113679359</v>
      </c>
      <c r="AA48" s="55">
        <f>SUM(AA45:AA47)</f>
        <v>1415915050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1303336</v>
      </c>
      <c r="D6" s="18">
        <v>1303336</v>
      </c>
      <c r="E6" s="19"/>
      <c r="F6" s="20"/>
      <c r="G6" s="20">
        <v>1889244</v>
      </c>
      <c r="H6" s="20">
        <v>172874</v>
      </c>
      <c r="I6" s="20">
        <v>172874</v>
      </c>
      <c r="J6" s="20">
        <v>172874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172874</v>
      </c>
      <c r="X6" s="20"/>
      <c r="Y6" s="20">
        <v>172874</v>
      </c>
      <c r="Z6" s="21"/>
      <c r="AA6" s="22"/>
    </row>
    <row r="7" spans="1:27" ht="13.5">
      <c r="A7" s="23" t="s">
        <v>34</v>
      </c>
      <c r="B7" s="17"/>
      <c r="C7" s="18">
        <v>1546486</v>
      </c>
      <c r="D7" s="18">
        <v>1546486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22481319</v>
      </c>
      <c r="D8" s="18">
        <v>22481319</v>
      </c>
      <c r="E8" s="19">
        <v>8662000</v>
      </c>
      <c r="F8" s="20">
        <v>8662000</v>
      </c>
      <c r="G8" s="20">
        <v>-14131207</v>
      </c>
      <c r="H8" s="20">
        <v>-12912294</v>
      </c>
      <c r="I8" s="20">
        <v>-2545109</v>
      </c>
      <c r="J8" s="20">
        <v>-2545109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-2545109</v>
      </c>
      <c r="X8" s="20">
        <v>2165500</v>
      </c>
      <c r="Y8" s="20">
        <v>-4710609</v>
      </c>
      <c r="Z8" s="21">
        <v>-217.53</v>
      </c>
      <c r="AA8" s="22">
        <v>8662000</v>
      </c>
    </row>
    <row r="9" spans="1:27" ht="13.5">
      <c r="A9" s="23" t="s">
        <v>36</v>
      </c>
      <c r="B9" s="17"/>
      <c r="C9" s="18">
        <v>4090611</v>
      </c>
      <c r="D9" s="18">
        <v>4090611</v>
      </c>
      <c r="E9" s="19">
        <v>8200000</v>
      </c>
      <c r="F9" s="20">
        <v>8200000</v>
      </c>
      <c r="G9" s="20">
        <v>-5073565</v>
      </c>
      <c r="H9" s="20">
        <v>-5373378</v>
      </c>
      <c r="I9" s="20">
        <v>-3292286</v>
      </c>
      <c r="J9" s="20">
        <v>-3292286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-3292286</v>
      </c>
      <c r="X9" s="20">
        <v>2050000</v>
      </c>
      <c r="Y9" s="20">
        <v>-5342286</v>
      </c>
      <c r="Z9" s="21">
        <v>-260.6</v>
      </c>
      <c r="AA9" s="22">
        <v>8200000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356459</v>
      </c>
      <c r="D11" s="18">
        <v>356459</v>
      </c>
      <c r="E11" s="19">
        <v>500000</v>
      </c>
      <c r="F11" s="20">
        <v>500000</v>
      </c>
      <c r="G11" s="20">
        <v>511252</v>
      </c>
      <c r="H11" s="20">
        <v>465386</v>
      </c>
      <c r="I11" s="20">
        <v>528042</v>
      </c>
      <c r="J11" s="20">
        <v>528042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528042</v>
      </c>
      <c r="X11" s="20">
        <v>125000</v>
      </c>
      <c r="Y11" s="20">
        <v>403042</v>
      </c>
      <c r="Z11" s="21">
        <v>322.43</v>
      </c>
      <c r="AA11" s="22">
        <v>500000</v>
      </c>
    </row>
    <row r="12" spans="1:27" ht="13.5">
      <c r="A12" s="27" t="s">
        <v>39</v>
      </c>
      <c r="B12" s="28"/>
      <c r="C12" s="29">
        <f aca="true" t="shared" si="0" ref="C12:Y12">SUM(C6:C11)</f>
        <v>29778211</v>
      </c>
      <c r="D12" s="29">
        <f>SUM(D6:D11)</f>
        <v>29778211</v>
      </c>
      <c r="E12" s="30">
        <f t="shared" si="0"/>
        <v>17362000</v>
      </c>
      <c r="F12" s="31">
        <f t="shared" si="0"/>
        <v>17362000</v>
      </c>
      <c r="G12" s="31">
        <f t="shared" si="0"/>
        <v>-16804276</v>
      </c>
      <c r="H12" s="31">
        <f t="shared" si="0"/>
        <v>-17647412</v>
      </c>
      <c r="I12" s="31">
        <f t="shared" si="0"/>
        <v>-5136479</v>
      </c>
      <c r="J12" s="31">
        <f t="shared" si="0"/>
        <v>-5136479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-5136479</v>
      </c>
      <c r="X12" s="31">
        <f t="shared" si="0"/>
        <v>4340500</v>
      </c>
      <c r="Y12" s="31">
        <f t="shared" si="0"/>
        <v>-9476979</v>
      </c>
      <c r="Z12" s="32">
        <f>+IF(X12&lt;&gt;0,+(Y12/X12)*100,0)</f>
        <v>-218.3384172330377</v>
      </c>
      <c r="AA12" s="33">
        <f>SUM(AA6:AA11)</f>
        <v>17362000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144687</v>
      </c>
      <c r="D15" s="18">
        <v>144687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9982000</v>
      </c>
      <c r="D17" s="18">
        <v>9982000</v>
      </c>
      <c r="E17" s="19">
        <v>9981000</v>
      </c>
      <c r="F17" s="20">
        <v>9981000</v>
      </c>
      <c r="G17" s="20">
        <v>9982000</v>
      </c>
      <c r="H17" s="20">
        <v>9982000</v>
      </c>
      <c r="I17" s="20">
        <v>9982000</v>
      </c>
      <c r="J17" s="20">
        <v>9982000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9982000</v>
      </c>
      <c r="X17" s="20">
        <v>2495250</v>
      </c>
      <c r="Y17" s="20">
        <v>7486750</v>
      </c>
      <c r="Z17" s="21">
        <v>300.04</v>
      </c>
      <c r="AA17" s="22">
        <v>9981000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326786900</v>
      </c>
      <c r="D19" s="18">
        <v>326786900</v>
      </c>
      <c r="E19" s="19">
        <v>328254000</v>
      </c>
      <c r="F19" s="20">
        <v>328254000</v>
      </c>
      <c r="G19" s="20">
        <v>334628773</v>
      </c>
      <c r="H19" s="20">
        <v>336605795</v>
      </c>
      <c r="I19" s="20">
        <v>337345929</v>
      </c>
      <c r="J19" s="20">
        <v>337345929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337345929</v>
      </c>
      <c r="X19" s="20">
        <v>82063500</v>
      </c>
      <c r="Y19" s="20">
        <v>255282429</v>
      </c>
      <c r="Z19" s="21">
        <v>311.08</v>
      </c>
      <c r="AA19" s="22">
        <v>328254000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153498</v>
      </c>
      <c r="D21" s="18">
        <v>153498</v>
      </c>
      <c r="E21" s="19">
        <v>450000</v>
      </c>
      <c r="F21" s="20">
        <v>450000</v>
      </c>
      <c r="G21" s="20">
        <v>523003</v>
      </c>
      <c r="H21" s="20">
        <v>523003</v>
      </c>
      <c r="I21" s="20">
        <v>523003</v>
      </c>
      <c r="J21" s="20">
        <v>523003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523003</v>
      </c>
      <c r="X21" s="20">
        <v>112500</v>
      </c>
      <c r="Y21" s="20">
        <v>410503</v>
      </c>
      <c r="Z21" s="21">
        <v>364.89</v>
      </c>
      <c r="AA21" s="22">
        <v>450000</v>
      </c>
    </row>
    <row r="22" spans="1:27" ht="13.5">
      <c r="A22" s="23" t="s">
        <v>48</v>
      </c>
      <c r="B22" s="17"/>
      <c r="C22" s="18">
        <v>478830</v>
      </c>
      <c r="D22" s="18">
        <v>478830</v>
      </c>
      <c r="E22" s="19">
        <v>304000</v>
      </c>
      <c r="F22" s="20">
        <v>304000</v>
      </c>
      <c r="G22" s="20">
        <v>544090</v>
      </c>
      <c r="H22" s="20">
        <v>544090</v>
      </c>
      <c r="I22" s="20">
        <v>544090</v>
      </c>
      <c r="J22" s="20">
        <v>544090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544090</v>
      </c>
      <c r="X22" s="20">
        <v>76000</v>
      </c>
      <c r="Y22" s="20">
        <v>468090</v>
      </c>
      <c r="Z22" s="21">
        <v>615.91</v>
      </c>
      <c r="AA22" s="22">
        <v>304000</v>
      </c>
    </row>
    <row r="23" spans="1:27" ht="13.5">
      <c r="A23" s="23" t="s">
        <v>49</v>
      </c>
      <c r="B23" s="17"/>
      <c r="C23" s="18"/>
      <c r="D23" s="18"/>
      <c r="E23" s="19">
        <v>155000</v>
      </c>
      <c r="F23" s="20">
        <v>155000</v>
      </c>
      <c r="G23" s="24">
        <v>161276</v>
      </c>
      <c r="H23" s="24">
        <v>161276</v>
      </c>
      <c r="I23" s="24">
        <v>161276</v>
      </c>
      <c r="J23" s="20">
        <v>161276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161276</v>
      </c>
      <c r="X23" s="20">
        <v>38750</v>
      </c>
      <c r="Y23" s="24">
        <v>122526</v>
      </c>
      <c r="Z23" s="25">
        <v>316.2</v>
      </c>
      <c r="AA23" s="26">
        <v>155000</v>
      </c>
    </row>
    <row r="24" spans="1:27" ht="13.5">
      <c r="A24" s="27" t="s">
        <v>50</v>
      </c>
      <c r="B24" s="35"/>
      <c r="C24" s="29">
        <f aca="true" t="shared" si="1" ref="C24:Y24">SUM(C15:C23)</f>
        <v>337545915</v>
      </c>
      <c r="D24" s="29">
        <f>SUM(D15:D23)</f>
        <v>337545915</v>
      </c>
      <c r="E24" s="36">
        <f t="shared" si="1"/>
        <v>339144000</v>
      </c>
      <c r="F24" s="37">
        <f t="shared" si="1"/>
        <v>339144000</v>
      </c>
      <c r="G24" s="37">
        <f t="shared" si="1"/>
        <v>345839142</v>
      </c>
      <c r="H24" s="37">
        <f t="shared" si="1"/>
        <v>347816164</v>
      </c>
      <c r="I24" s="37">
        <f t="shared" si="1"/>
        <v>348556298</v>
      </c>
      <c r="J24" s="37">
        <f t="shared" si="1"/>
        <v>348556298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348556298</v>
      </c>
      <c r="X24" s="37">
        <f t="shared" si="1"/>
        <v>84786000</v>
      </c>
      <c r="Y24" s="37">
        <f t="shared" si="1"/>
        <v>263770298</v>
      </c>
      <c r="Z24" s="38">
        <f>+IF(X24&lt;&gt;0,+(Y24/X24)*100,0)</f>
        <v>311.101240770882</v>
      </c>
      <c r="AA24" s="39">
        <f>SUM(AA15:AA23)</f>
        <v>339144000</v>
      </c>
    </row>
    <row r="25" spans="1:27" ht="13.5">
      <c r="A25" s="27" t="s">
        <v>51</v>
      </c>
      <c r="B25" s="28"/>
      <c r="C25" s="29">
        <f aca="true" t="shared" si="2" ref="C25:Y25">+C12+C24</f>
        <v>367324126</v>
      </c>
      <c r="D25" s="29">
        <f>+D12+D24</f>
        <v>367324126</v>
      </c>
      <c r="E25" s="30">
        <f t="shared" si="2"/>
        <v>356506000</v>
      </c>
      <c r="F25" s="31">
        <f t="shared" si="2"/>
        <v>356506000</v>
      </c>
      <c r="G25" s="31">
        <f t="shared" si="2"/>
        <v>329034866</v>
      </c>
      <c r="H25" s="31">
        <f t="shared" si="2"/>
        <v>330168752</v>
      </c>
      <c r="I25" s="31">
        <f t="shared" si="2"/>
        <v>343419819</v>
      </c>
      <c r="J25" s="31">
        <f t="shared" si="2"/>
        <v>343419819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343419819</v>
      </c>
      <c r="X25" s="31">
        <f t="shared" si="2"/>
        <v>89126500</v>
      </c>
      <c r="Y25" s="31">
        <f t="shared" si="2"/>
        <v>254293319</v>
      </c>
      <c r="Z25" s="32">
        <f>+IF(X25&lt;&gt;0,+(Y25/X25)*100,0)</f>
        <v>285.3172950805877</v>
      </c>
      <c r="AA25" s="33">
        <f>+AA12+AA24</f>
        <v>356506000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42191000</v>
      </c>
      <c r="F29" s="20">
        <v>42191000</v>
      </c>
      <c r="G29" s="20"/>
      <c r="H29" s="20">
        <v>2021213</v>
      </c>
      <c r="I29" s="20">
        <v>7411906</v>
      </c>
      <c r="J29" s="20">
        <v>7411906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7411906</v>
      </c>
      <c r="X29" s="20">
        <v>10547750</v>
      </c>
      <c r="Y29" s="20">
        <v>-3135844</v>
      </c>
      <c r="Z29" s="21">
        <v>-29.73</v>
      </c>
      <c r="AA29" s="22">
        <v>42191000</v>
      </c>
    </row>
    <row r="30" spans="1:27" ht="13.5">
      <c r="A30" s="23" t="s">
        <v>55</v>
      </c>
      <c r="B30" s="17"/>
      <c r="C30" s="18">
        <v>1397463</v>
      </c>
      <c r="D30" s="18">
        <v>1397463</v>
      </c>
      <c r="E30" s="19">
        <v>1523000</v>
      </c>
      <c r="F30" s="20">
        <v>1523000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380750</v>
      </c>
      <c r="Y30" s="20">
        <v>-380750</v>
      </c>
      <c r="Z30" s="21">
        <v>-100</v>
      </c>
      <c r="AA30" s="22">
        <v>1523000</v>
      </c>
    </row>
    <row r="31" spans="1:27" ht="13.5">
      <c r="A31" s="23" t="s">
        <v>56</v>
      </c>
      <c r="B31" s="17"/>
      <c r="C31" s="18">
        <v>196467</v>
      </c>
      <c r="D31" s="18">
        <v>196467</v>
      </c>
      <c r="E31" s="19">
        <v>190000</v>
      </c>
      <c r="F31" s="20">
        <v>190000</v>
      </c>
      <c r="G31" s="20">
        <v>194796</v>
      </c>
      <c r="H31" s="20">
        <v>193512</v>
      </c>
      <c r="I31" s="20">
        <v>191160</v>
      </c>
      <c r="J31" s="20">
        <v>191160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191160</v>
      </c>
      <c r="X31" s="20">
        <v>47500</v>
      </c>
      <c r="Y31" s="20">
        <v>143660</v>
      </c>
      <c r="Z31" s="21">
        <v>302.44</v>
      </c>
      <c r="AA31" s="22">
        <v>190000</v>
      </c>
    </row>
    <row r="32" spans="1:27" ht="13.5">
      <c r="A32" s="23" t="s">
        <v>57</v>
      </c>
      <c r="B32" s="17"/>
      <c r="C32" s="18">
        <v>78808577</v>
      </c>
      <c r="D32" s="18">
        <v>78808577</v>
      </c>
      <c r="E32" s="19">
        <v>46161000</v>
      </c>
      <c r="F32" s="20">
        <v>46161000</v>
      </c>
      <c r="G32" s="20">
        <v>105421583</v>
      </c>
      <c r="H32" s="20">
        <v>107462878</v>
      </c>
      <c r="I32" s="20">
        <v>115976720</v>
      </c>
      <c r="J32" s="20">
        <v>115976720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115976720</v>
      </c>
      <c r="X32" s="20">
        <v>11540250</v>
      </c>
      <c r="Y32" s="20">
        <v>104436470</v>
      </c>
      <c r="Z32" s="21">
        <v>904.98</v>
      </c>
      <c r="AA32" s="22">
        <v>46161000</v>
      </c>
    </row>
    <row r="33" spans="1:27" ht="13.5">
      <c r="A33" s="23" t="s">
        <v>58</v>
      </c>
      <c r="B33" s="17"/>
      <c r="C33" s="18">
        <v>15733425</v>
      </c>
      <c r="D33" s="18">
        <v>15733425</v>
      </c>
      <c r="E33" s="19">
        <v>11105000</v>
      </c>
      <c r="F33" s="20">
        <v>11105000</v>
      </c>
      <c r="G33" s="20">
        <v>-14465837</v>
      </c>
      <c r="H33" s="20">
        <v>-14349430</v>
      </c>
      <c r="I33" s="20">
        <v>-14857231</v>
      </c>
      <c r="J33" s="20">
        <v>-14857231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-14857231</v>
      </c>
      <c r="X33" s="20">
        <v>2776250</v>
      </c>
      <c r="Y33" s="20">
        <v>-17633481</v>
      </c>
      <c r="Z33" s="21">
        <v>-635.15</v>
      </c>
      <c r="AA33" s="22">
        <v>11105000</v>
      </c>
    </row>
    <row r="34" spans="1:27" ht="13.5">
      <c r="A34" s="27" t="s">
        <v>59</v>
      </c>
      <c r="B34" s="28"/>
      <c r="C34" s="29">
        <f aca="true" t="shared" si="3" ref="C34:Y34">SUM(C29:C33)</f>
        <v>96135932</v>
      </c>
      <c r="D34" s="29">
        <f>SUM(D29:D33)</f>
        <v>96135932</v>
      </c>
      <c r="E34" s="30">
        <f t="shared" si="3"/>
        <v>101170000</v>
      </c>
      <c r="F34" s="31">
        <f t="shared" si="3"/>
        <v>101170000</v>
      </c>
      <c r="G34" s="31">
        <f t="shared" si="3"/>
        <v>91150542</v>
      </c>
      <c r="H34" s="31">
        <f t="shared" si="3"/>
        <v>95328173</v>
      </c>
      <c r="I34" s="31">
        <f t="shared" si="3"/>
        <v>108722555</v>
      </c>
      <c r="J34" s="31">
        <f t="shared" si="3"/>
        <v>108722555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108722555</v>
      </c>
      <c r="X34" s="31">
        <f t="shared" si="3"/>
        <v>25292500</v>
      </c>
      <c r="Y34" s="31">
        <f t="shared" si="3"/>
        <v>83430055</v>
      </c>
      <c r="Z34" s="32">
        <f>+IF(X34&lt;&gt;0,+(Y34/X34)*100,0)</f>
        <v>329.86084807749336</v>
      </c>
      <c r="AA34" s="33">
        <f>SUM(AA29:AA33)</f>
        <v>101170000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4526353</v>
      </c>
      <c r="D37" s="18">
        <v>4526353</v>
      </c>
      <c r="E37" s="19">
        <v>3046000</v>
      </c>
      <c r="F37" s="20">
        <v>3046000</v>
      </c>
      <c r="G37" s="20">
        <v>5177713</v>
      </c>
      <c r="H37" s="20">
        <v>5103171</v>
      </c>
      <c r="I37" s="20">
        <v>5027976</v>
      </c>
      <c r="J37" s="20">
        <v>5027976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5027976</v>
      </c>
      <c r="X37" s="20">
        <v>761500</v>
      </c>
      <c r="Y37" s="20">
        <v>4266476</v>
      </c>
      <c r="Z37" s="21">
        <v>560.27</v>
      </c>
      <c r="AA37" s="22">
        <v>3046000</v>
      </c>
    </row>
    <row r="38" spans="1:27" ht="13.5">
      <c r="A38" s="23" t="s">
        <v>58</v>
      </c>
      <c r="B38" s="17"/>
      <c r="C38" s="18">
        <v>29475764</v>
      </c>
      <c r="D38" s="18">
        <v>29475764</v>
      </c>
      <c r="E38" s="19">
        <v>22276000</v>
      </c>
      <c r="F38" s="20">
        <v>22276000</v>
      </c>
      <c r="G38" s="20">
        <v>25957833</v>
      </c>
      <c r="H38" s="20">
        <v>25957833</v>
      </c>
      <c r="I38" s="20">
        <v>25957833</v>
      </c>
      <c r="J38" s="20">
        <v>25957833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25957833</v>
      </c>
      <c r="X38" s="20">
        <v>5569000</v>
      </c>
      <c r="Y38" s="20">
        <v>20388833</v>
      </c>
      <c r="Z38" s="21">
        <v>366.11</v>
      </c>
      <c r="AA38" s="22">
        <v>22276000</v>
      </c>
    </row>
    <row r="39" spans="1:27" ht="13.5">
      <c r="A39" s="27" t="s">
        <v>61</v>
      </c>
      <c r="B39" s="35"/>
      <c r="C39" s="29">
        <f aca="true" t="shared" si="4" ref="C39:Y39">SUM(C37:C38)</f>
        <v>34002117</v>
      </c>
      <c r="D39" s="29">
        <f>SUM(D37:D38)</f>
        <v>34002117</v>
      </c>
      <c r="E39" s="36">
        <f t="shared" si="4"/>
        <v>25322000</v>
      </c>
      <c r="F39" s="37">
        <f t="shared" si="4"/>
        <v>25322000</v>
      </c>
      <c r="G39" s="37">
        <f t="shared" si="4"/>
        <v>31135546</v>
      </c>
      <c r="H39" s="37">
        <f t="shared" si="4"/>
        <v>31061004</v>
      </c>
      <c r="I39" s="37">
        <f t="shared" si="4"/>
        <v>30985809</v>
      </c>
      <c r="J39" s="37">
        <f t="shared" si="4"/>
        <v>30985809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30985809</v>
      </c>
      <c r="X39" s="37">
        <f t="shared" si="4"/>
        <v>6330500</v>
      </c>
      <c r="Y39" s="37">
        <f t="shared" si="4"/>
        <v>24655309</v>
      </c>
      <c r="Z39" s="38">
        <f>+IF(X39&lt;&gt;0,+(Y39/X39)*100,0)</f>
        <v>389.46858857910115</v>
      </c>
      <c r="AA39" s="39">
        <f>SUM(AA37:AA38)</f>
        <v>25322000</v>
      </c>
    </row>
    <row r="40" spans="1:27" ht="13.5">
      <c r="A40" s="27" t="s">
        <v>62</v>
      </c>
      <c r="B40" s="28"/>
      <c r="C40" s="29">
        <f aca="true" t="shared" si="5" ref="C40:Y40">+C34+C39</f>
        <v>130138049</v>
      </c>
      <c r="D40" s="29">
        <f>+D34+D39</f>
        <v>130138049</v>
      </c>
      <c r="E40" s="30">
        <f t="shared" si="5"/>
        <v>126492000</v>
      </c>
      <c r="F40" s="31">
        <f t="shared" si="5"/>
        <v>126492000</v>
      </c>
      <c r="G40" s="31">
        <f t="shared" si="5"/>
        <v>122286088</v>
      </c>
      <c r="H40" s="31">
        <f t="shared" si="5"/>
        <v>126389177</v>
      </c>
      <c r="I40" s="31">
        <f t="shared" si="5"/>
        <v>139708364</v>
      </c>
      <c r="J40" s="31">
        <f t="shared" si="5"/>
        <v>139708364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139708364</v>
      </c>
      <c r="X40" s="31">
        <f t="shared" si="5"/>
        <v>31623000</v>
      </c>
      <c r="Y40" s="31">
        <f t="shared" si="5"/>
        <v>108085364</v>
      </c>
      <c r="Z40" s="32">
        <f>+IF(X40&lt;&gt;0,+(Y40/X40)*100,0)</f>
        <v>341.793517376593</v>
      </c>
      <c r="AA40" s="33">
        <f>+AA34+AA39</f>
        <v>126492000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237186077</v>
      </c>
      <c r="D42" s="43">
        <f>+D25-D40</f>
        <v>237186077</v>
      </c>
      <c r="E42" s="44">
        <f t="shared" si="6"/>
        <v>230014000</v>
      </c>
      <c r="F42" s="45">
        <f t="shared" si="6"/>
        <v>230014000</v>
      </c>
      <c r="G42" s="45">
        <f t="shared" si="6"/>
        <v>206748778</v>
      </c>
      <c r="H42" s="45">
        <f t="shared" si="6"/>
        <v>203779575</v>
      </c>
      <c r="I42" s="45">
        <f t="shared" si="6"/>
        <v>203711455</v>
      </c>
      <c r="J42" s="45">
        <f t="shared" si="6"/>
        <v>203711455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203711455</v>
      </c>
      <c r="X42" s="45">
        <f t="shared" si="6"/>
        <v>57503500</v>
      </c>
      <c r="Y42" s="45">
        <f t="shared" si="6"/>
        <v>146207955</v>
      </c>
      <c r="Z42" s="46">
        <f>+IF(X42&lt;&gt;0,+(Y42/X42)*100,0)</f>
        <v>254.25922769918353</v>
      </c>
      <c r="AA42" s="47">
        <f>+AA25-AA40</f>
        <v>230014000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237186077</v>
      </c>
      <c r="D45" s="18">
        <v>237186077</v>
      </c>
      <c r="E45" s="19">
        <v>230014000</v>
      </c>
      <c r="F45" s="20">
        <v>230014000</v>
      </c>
      <c r="G45" s="20">
        <v>206748779</v>
      </c>
      <c r="H45" s="20">
        <v>203779576</v>
      </c>
      <c r="I45" s="20">
        <v>203711455</v>
      </c>
      <c r="J45" s="20">
        <v>203711455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203711455</v>
      </c>
      <c r="X45" s="20">
        <v>57503500</v>
      </c>
      <c r="Y45" s="20">
        <v>146207955</v>
      </c>
      <c r="Z45" s="48">
        <v>254.26</v>
      </c>
      <c r="AA45" s="22">
        <v>230014000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237186077</v>
      </c>
      <c r="D48" s="51">
        <f>SUM(D45:D47)</f>
        <v>237186077</v>
      </c>
      <c r="E48" s="52">
        <f t="shared" si="7"/>
        <v>230014000</v>
      </c>
      <c r="F48" s="53">
        <f t="shared" si="7"/>
        <v>230014000</v>
      </c>
      <c r="G48" s="53">
        <f t="shared" si="7"/>
        <v>206748779</v>
      </c>
      <c r="H48" s="53">
        <f t="shared" si="7"/>
        <v>203779576</v>
      </c>
      <c r="I48" s="53">
        <f t="shared" si="7"/>
        <v>203711455</v>
      </c>
      <c r="J48" s="53">
        <f t="shared" si="7"/>
        <v>203711455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203711455</v>
      </c>
      <c r="X48" s="53">
        <f t="shared" si="7"/>
        <v>57503500</v>
      </c>
      <c r="Y48" s="53">
        <f t="shared" si="7"/>
        <v>146207955</v>
      </c>
      <c r="Z48" s="54">
        <f>+IF(X48&lt;&gt;0,+(Y48/X48)*100,0)</f>
        <v>254.25922769918353</v>
      </c>
      <c r="AA48" s="55">
        <f>SUM(AA45:AA47)</f>
        <v>230014000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550207</v>
      </c>
      <c r="D6" s="18">
        <v>550207</v>
      </c>
      <c r="E6" s="19">
        <v>1236232</v>
      </c>
      <c r="F6" s="20">
        <v>1236232</v>
      </c>
      <c r="G6" s="20">
        <v>97665</v>
      </c>
      <c r="H6" s="20">
        <v>1408655</v>
      </c>
      <c r="I6" s="20">
        <v>1351974</v>
      </c>
      <c r="J6" s="20">
        <v>1351974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1351974</v>
      </c>
      <c r="X6" s="20">
        <v>309058</v>
      </c>
      <c r="Y6" s="20">
        <v>1042916</v>
      </c>
      <c r="Z6" s="21">
        <v>337.45</v>
      </c>
      <c r="AA6" s="22">
        <v>1236232</v>
      </c>
    </row>
    <row r="7" spans="1:27" ht="13.5">
      <c r="A7" s="23" t="s">
        <v>34</v>
      </c>
      <c r="B7" s="17"/>
      <c r="C7" s="18"/>
      <c r="D7" s="18"/>
      <c r="E7" s="19">
        <v>2545000</v>
      </c>
      <c r="F7" s="20">
        <v>2545000</v>
      </c>
      <c r="G7" s="20">
        <v>12209184</v>
      </c>
      <c r="H7" s="20">
        <v>9245030</v>
      </c>
      <c r="I7" s="20">
        <v>10729278</v>
      </c>
      <c r="J7" s="20">
        <v>10729278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10729278</v>
      </c>
      <c r="X7" s="20">
        <v>636250</v>
      </c>
      <c r="Y7" s="20">
        <v>10093028</v>
      </c>
      <c r="Z7" s="21">
        <v>1586.33</v>
      </c>
      <c r="AA7" s="22">
        <v>2545000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167940</v>
      </c>
      <c r="D9" s="18">
        <v>167940</v>
      </c>
      <c r="E9" s="19">
        <v>3125588</v>
      </c>
      <c r="F9" s="20">
        <v>3125588</v>
      </c>
      <c r="G9" s="20">
        <v>1577505</v>
      </c>
      <c r="H9" s="20">
        <v>1656505</v>
      </c>
      <c r="I9" s="20">
        <v>1638243</v>
      </c>
      <c r="J9" s="20">
        <v>1638243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1638243</v>
      </c>
      <c r="X9" s="20">
        <v>781397</v>
      </c>
      <c r="Y9" s="20">
        <v>856846</v>
      </c>
      <c r="Z9" s="21">
        <v>109.66</v>
      </c>
      <c r="AA9" s="22">
        <v>3125588</v>
      </c>
    </row>
    <row r="10" spans="1:27" ht="13.5">
      <c r="A10" s="23" t="s">
        <v>37</v>
      </c>
      <c r="B10" s="17"/>
      <c r="C10" s="18">
        <v>4346</v>
      </c>
      <c r="D10" s="18">
        <v>4346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722493</v>
      </c>
      <c r="D12" s="29">
        <f>SUM(D6:D11)</f>
        <v>722493</v>
      </c>
      <c r="E12" s="30">
        <f t="shared" si="0"/>
        <v>6906820</v>
      </c>
      <c r="F12" s="31">
        <f t="shared" si="0"/>
        <v>6906820</v>
      </c>
      <c r="G12" s="31">
        <f t="shared" si="0"/>
        <v>13884354</v>
      </c>
      <c r="H12" s="31">
        <f t="shared" si="0"/>
        <v>12310190</v>
      </c>
      <c r="I12" s="31">
        <f t="shared" si="0"/>
        <v>13719495</v>
      </c>
      <c r="J12" s="31">
        <f t="shared" si="0"/>
        <v>13719495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13719495</v>
      </c>
      <c r="X12" s="31">
        <f t="shared" si="0"/>
        <v>1726705</v>
      </c>
      <c r="Y12" s="31">
        <f t="shared" si="0"/>
        <v>11992790</v>
      </c>
      <c r="Z12" s="32">
        <f>+IF(X12&lt;&gt;0,+(Y12/X12)*100,0)</f>
        <v>694.5477079176814</v>
      </c>
      <c r="AA12" s="33">
        <f>SUM(AA6:AA11)</f>
        <v>6906820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9863</v>
      </c>
      <c r="D15" s="18">
        <v>9863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860000</v>
      </c>
      <c r="D17" s="18">
        <v>860000</v>
      </c>
      <c r="E17" s="19"/>
      <c r="F17" s="20"/>
      <c r="G17" s="20">
        <v>860000</v>
      </c>
      <c r="H17" s="20">
        <v>860000</v>
      </c>
      <c r="I17" s="20">
        <v>860000</v>
      </c>
      <c r="J17" s="20">
        <v>860000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860000</v>
      </c>
      <c r="X17" s="20"/>
      <c r="Y17" s="20">
        <v>860000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11712603</v>
      </c>
      <c r="D19" s="18">
        <v>11712603</v>
      </c>
      <c r="E19" s="19">
        <v>13293824</v>
      </c>
      <c r="F19" s="20">
        <v>13293824</v>
      </c>
      <c r="G19" s="20">
        <v>10325147</v>
      </c>
      <c r="H19" s="20">
        <v>10377275</v>
      </c>
      <c r="I19" s="20">
        <v>11209613</v>
      </c>
      <c r="J19" s="20">
        <v>11209613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11209613</v>
      </c>
      <c r="X19" s="20">
        <v>3323456</v>
      </c>
      <c r="Y19" s="20">
        <v>7886157</v>
      </c>
      <c r="Z19" s="21">
        <v>237.29</v>
      </c>
      <c r="AA19" s="22">
        <v>13293824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14471</v>
      </c>
      <c r="D22" s="18">
        <v>14471</v>
      </c>
      <c r="E22" s="19">
        <v>39243</v>
      </c>
      <c r="F22" s="20">
        <v>39243</v>
      </c>
      <c r="G22" s="20">
        <v>12566</v>
      </c>
      <c r="H22" s="20">
        <v>10658</v>
      </c>
      <c r="I22" s="20">
        <v>8749</v>
      </c>
      <c r="J22" s="20">
        <v>8749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8749</v>
      </c>
      <c r="X22" s="20">
        <v>9811</v>
      </c>
      <c r="Y22" s="20">
        <v>-1062</v>
      </c>
      <c r="Z22" s="21">
        <v>-10.82</v>
      </c>
      <c r="AA22" s="22">
        <v>39243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12596937</v>
      </c>
      <c r="D24" s="29">
        <f>SUM(D15:D23)</f>
        <v>12596937</v>
      </c>
      <c r="E24" s="36">
        <f t="shared" si="1"/>
        <v>13333067</v>
      </c>
      <c r="F24" s="37">
        <f t="shared" si="1"/>
        <v>13333067</v>
      </c>
      <c r="G24" s="37">
        <f t="shared" si="1"/>
        <v>11197713</v>
      </c>
      <c r="H24" s="37">
        <f t="shared" si="1"/>
        <v>11247933</v>
      </c>
      <c r="I24" s="37">
        <f t="shared" si="1"/>
        <v>12078362</v>
      </c>
      <c r="J24" s="37">
        <f t="shared" si="1"/>
        <v>12078362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12078362</v>
      </c>
      <c r="X24" s="37">
        <f t="shared" si="1"/>
        <v>3333267</v>
      </c>
      <c r="Y24" s="37">
        <f t="shared" si="1"/>
        <v>8745095</v>
      </c>
      <c r="Z24" s="38">
        <f>+IF(X24&lt;&gt;0,+(Y24/X24)*100,0)</f>
        <v>262.35807092561146</v>
      </c>
      <c r="AA24" s="39">
        <f>SUM(AA15:AA23)</f>
        <v>13333067</v>
      </c>
    </row>
    <row r="25" spans="1:27" ht="13.5">
      <c r="A25" s="27" t="s">
        <v>51</v>
      </c>
      <c r="B25" s="28"/>
      <c r="C25" s="29">
        <f aca="true" t="shared" si="2" ref="C25:Y25">+C12+C24</f>
        <v>13319430</v>
      </c>
      <c r="D25" s="29">
        <f>+D12+D24</f>
        <v>13319430</v>
      </c>
      <c r="E25" s="30">
        <f t="shared" si="2"/>
        <v>20239887</v>
      </c>
      <c r="F25" s="31">
        <f t="shared" si="2"/>
        <v>20239887</v>
      </c>
      <c r="G25" s="31">
        <f t="shared" si="2"/>
        <v>25082067</v>
      </c>
      <c r="H25" s="31">
        <f t="shared" si="2"/>
        <v>23558123</v>
      </c>
      <c r="I25" s="31">
        <f t="shared" si="2"/>
        <v>25797857</v>
      </c>
      <c r="J25" s="31">
        <f t="shared" si="2"/>
        <v>25797857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25797857</v>
      </c>
      <c r="X25" s="31">
        <f t="shared" si="2"/>
        <v>5059972</v>
      </c>
      <c r="Y25" s="31">
        <f t="shared" si="2"/>
        <v>20737885</v>
      </c>
      <c r="Z25" s="32">
        <f>+IF(X25&lt;&gt;0,+(Y25/X25)*100,0)</f>
        <v>409.84189240572874</v>
      </c>
      <c r="AA25" s="33">
        <f>+AA12+AA24</f>
        <v>20239887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1512479</v>
      </c>
      <c r="D30" s="18">
        <v>1512479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2281003</v>
      </c>
      <c r="F31" s="20">
        <v>2281003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570251</v>
      </c>
      <c r="Y31" s="20">
        <v>-570251</v>
      </c>
      <c r="Z31" s="21">
        <v>-100</v>
      </c>
      <c r="AA31" s="22">
        <v>2281003</v>
      </c>
    </row>
    <row r="32" spans="1:27" ht="13.5">
      <c r="A32" s="23" t="s">
        <v>57</v>
      </c>
      <c r="B32" s="17"/>
      <c r="C32" s="18">
        <v>7296858</v>
      </c>
      <c r="D32" s="18">
        <v>7296858</v>
      </c>
      <c r="E32" s="19">
        <v>1835000</v>
      </c>
      <c r="F32" s="20">
        <v>1835000</v>
      </c>
      <c r="G32" s="20">
        <v>1438396</v>
      </c>
      <c r="H32" s="20">
        <v>2012704</v>
      </c>
      <c r="I32" s="20">
        <v>3395402</v>
      </c>
      <c r="J32" s="20">
        <v>3395402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3395402</v>
      </c>
      <c r="X32" s="20">
        <v>458750</v>
      </c>
      <c r="Y32" s="20">
        <v>2936652</v>
      </c>
      <c r="Z32" s="21">
        <v>640.14</v>
      </c>
      <c r="AA32" s="22">
        <v>1835000</v>
      </c>
    </row>
    <row r="33" spans="1:27" ht="13.5">
      <c r="A33" s="23" t="s">
        <v>58</v>
      </c>
      <c r="B33" s="17"/>
      <c r="C33" s="18">
        <v>1180404</v>
      </c>
      <c r="D33" s="18">
        <v>1180404</v>
      </c>
      <c r="E33" s="19">
        <v>3000000</v>
      </c>
      <c r="F33" s="20">
        <v>3000000</v>
      </c>
      <c r="G33" s="20">
        <v>1505548</v>
      </c>
      <c r="H33" s="20">
        <v>1505548</v>
      </c>
      <c r="I33" s="20">
        <v>1180404</v>
      </c>
      <c r="J33" s="20">
        <v>1180404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1180404</v>
      </c>
      <c r="X33" s="20">
        <v>750000</v>
      </c>
      <c r="Y33" s="20">
        <v>430404</v>
      </c>
      <c r="Z33" s="21">
        <v>57.39</v>
      </c>
      <c r="AA33" s="22">
        <v>3000000</v>
      </c>
    </row>
    <row r="34" spans="1:27" ht="13.5">
      <c r="A34" s="27" t="s">
        <v>59</v>
      </c>
      <c r="B34" s="28"/>
      <c r="C34" s="29">
        <f aca="true" t="shared" si="3" ref="C34:Y34">SUM(C29:C33)</f>
        <v>9989741</v>
      </c>
      <c r="D34" s="29">
        <f>SUM(D29:D33)</f>
        <v>9989741</v>
      </c>
      <c r="E34" s="30">
        <f t="shared" si="3"/>
        <v>7116003</v>
      </c>
      <c r="F34" s="31">
        <f t="shared" si="3"/>
        <v>7116003</v>
      </c>
      <c r="G34" s="31">
        <f t="shared" si="3"/>
        <v>2943944</v>
      </c>
      <c r="H34" s="31">
        <f t="shared" si="3"/>
        <v>3518252</v>
      </c>
      <c r="I34" s="31">
        <f t="shared" si="3"/>
        <v>4575806</v>
      </c>
      <c r="J34" s="31">
        <f t="shared" si="3"/>
        <v>4575806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4575806</v>
      </c>
      <c r="X34" s="31">
        <f t="shared" si="3"/>
        <v>1779001</v>
      </c>
      <c r="Y34" s="31">
        <f t="shared" si="3"/>
        <v>2796805</v>
      </c>
      <c r="Z34" s="32">
        <f>+IF(X34&lt;&gt;0,+(Y34/X34)*100,0)</f>
        <v>157.21210949291202</v>
      </c>
      <c r="AA34" s="33">
        <f>SUM(AA29:AA33)</f>
        <v>7116003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861949</v>
      </c>
      <c r="D37" s="18">
        <v>861949</v>
      </c>
      <c r="E37" s="19">
        <v>-694525</v>
      </c>
      <c r="F37" s="20">
        <v>-694525</v>
      </c>
      <c r="G37" s="20">
        <v>1207174</v>
      </c>
      <c r="H37" s="20">
        <v>1151398</v>
      </c>
      <c r="I37" s="20">
        <v>2399936</v>
      </c>
      <c r="J37" s="20">
        <v>2399936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2399936</v>
      </c>
      <c r="X37" s="20">
        <v>-173631</v>
      </c>
      <c r="Y37" s="20">
        <v>2573567</v>
      </c>
      <c r="Z37" s="21">
        <v>-1482.2</v>
      </c>
      <c r="AA37" s="22">
        <v>-694525</v>
      </c>
    </row>
    <row r="38" spans="1:27" ht="13.5">
      <c r="A38" s="23" t="s">
        <v>58</v>
      </c>
      <c r="B38" s="17"/>
      <c r="C38" s="18">
        <v>13618424</v>
      </c>
      <c r="D38" s="18">
        <v>13618424</v>
      </c>
      <c r="E38" s="19">
        <v>13943856</v>
      </c>
      <c r="F38" s="20">
        <v>13943856</v>
      </c>
      <c r="G38" s="20">
        <v>14798828</v>
      </c>
      <c r="H38" s="20">
        <v>14798828</v>
      </c>
      <c r="I38" s="20">
        <v>13618424</v>
      </c>
      <c r="J38" s="20">
        <v>13618424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13618424</v>
      </c>
      <c r="X38" s="20">
        <v>3485964</v>
      </c>
      <c r="Y38" s="20">
        <v>10132460</v>
      </c>
      <c r="Z38" s="21">
        <v>290.66</v>
      </c>
      <c r="AA38" s="22">
        <v>13943856</v>
      </c>
    </row>
    <row r="39" spans="1:27" ht="13.5">
      <c r="A39" s="27" t="s">
        <v>61</v>
      </c>
      <c r="B39" s="35"/>
      <c r="C39" s="29">
        <f aca="true" t="shared" si="4" ref="C39:Y39">SUM(C37:C38)</f>
        <v>14480373</v>
      </c>
      <c r="D39" s="29">
        <f>SUM(D37:D38)</f>
        <v>14480373</v>
      </c>
      <c r="E39" s="36">
        <f t="shared" si="4"/>
        <v>13249331</v>
      </c>
      <c r="F39" s="37">
        <f t="shared" si="4"/>
        <v>13249331</v>
      </c>
      <c r="G39" s="37">
        <f t="shared" si="4"/>
        <v>16006002</v>
      </c>
      <c r="H39" s="37">
        <f t="shared" si="4"/>
        <v>15950226</v>
      </c>
      <c r="I39" s="37">
        <f t="shared" si="4"/>
        <v>16018360</v>
      </c>
      <c r="J39" s="37">
        <f t="shared" si="4"/>
        <v>16018360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16018360</v>
      </c>
      <c r="X39" s="37">
        <f t="shared" si="4"/>
        <v>3312333</v>
      </c>
      <c r="Y39" s="37">
        <f t="shared" si="4"/>
        <v>12706027</v>
      </c>
      <c r="Z39" s="38">
        <f>+IF(X39&lt;&gt;0,+(Y39/X39)*100,0)</f>
        <v>383.5975126896964</v>
      </c>
      <c r="AA39" s="39">
        <f>SUM(AA37:AA38)</f>
        <v>13249331</v>
      </c>
    </row>
    <row r="40" spans="1:27" ht="13.5">
      <c r="A40" s="27" t="s">
        <v>62</v>
      </c>
      <c r="B40" s="28"/>
      <c r="C40" s="29">
        <f aca="true" t="shared" si="5" ref="C40:Y40">+C34+C39</f>
        <v>24470114</v>
      </c>
      <c r="D40" s="29">
        <f>+D34+D39</f>
        <v>24470114</v>
      </c>
      <c r="E40" s="30">
        <f t="shared" si="5"/>
        <v>20365334</v>
      </c>
      <c r="F40" s="31">
        <f t="shared" si="5"/>
        <v>20365334</v>
      </c>
      <c r="G40" s="31">
        <f t="shared" si="5"/>
        <v>18949946</v>
      </c>
      <c r="H40" s="31">
        <f t="shared" si="5"/>
        <v>19468478</v>
      </c>
      <c r="I40" s="31">
        <f t="shared" si="5"/>
        <v>20594166</v>
      </c>
      <c r="J40" s="31">
        <f t="shared" si="5"/>
        <v>20594166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20594166</v>
      </c>
      <c r="X40" s="31">
        <f t="shared" si="5"/>
        <v>5091334</v>
      </c>
      <c r="Y40" s="31">
        <f t="shared" si="5"/>
        <v>15502832</v>
      </c>
      <c r="Z40" s="32">
        <f>+IF(X40&lt;&gt;0,+(Y40/X40)*100,0)</f>
        <v>304.49449986977874</v>
      </c>
      <c r="AA40" s="33">
        <f>+AA34+AA39</f>
        <v>20365334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-11150684</v>
      </c>
      <c r="D42" s="43">
        <f>+D25-D40</f>
        <v>-11150684</v>
      </c>
      <c r="E42" s="44">
        <f t="shared" si="6"/>
        <v>-125447</v>
      </c>
      <c r="F42" s="45">
        <f t="shared" si="6"/>
        <v>-125447</v>
      </c>
      <c r="G42" s="45">
        <f t="shared" si="6"/>
        <v>6132121</v>
      </c>
      <c r="H42" s="45">
        <f t="shared" si="6"/>
        <v>4089645</v>
      </c>
      <c r="I42" s="45">
        <f t="shared" si="6"/>
        <v>5203691</v>
      </c>
      <c r="J42" s="45">
        <f t="shared" si="6"/>
        <v>5203691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5203691</v>
      </c>
      <c r="X42" s="45">
        <f t="shared" si="6"/>
        <v>-31362</v>
      </c>
      <c r="Y42" s="45">
        <f t="shared" si="6"/>
        <v>5235053</v>
      </c>
      <c r="Z42" s="46">
        <f>+IF(X42&lt;&gt;0,+(Y42/X42)*100,0)</f>
        <v>-16692.344238250113</v>
      </c>
      <c r="AA42" s="47">
        <f>+AA25-AA40</f>
        <v>-125447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-11150684</v>
      </c>
      <c r="D45" s="18">
        <v>-11150684</v>
      </c>
      <c r="E45" s="19">
        <v>-125447</v>
      </c>
      <c r="F45" s="20">
        <v>-125447</v>
      </c>
      <c r="G45" s="20">
        <v>6088822</v>
      </c>
      <c r="H45" s="20">
        <v>4046193</v>
      </c>
      <c r="I45" s="20">
        <v>5160086</v>
      </c>
      <c r="J45" s="20">
        <v>5160086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5160086</v>
      </c>
      <c r="X45" s="20">
        <v>-31362</v>
      </c>
      <c r="Y45" s="20">
        <v>5191448</v>
      </c>
      <c r="Z45" s="48">
        <v>-16553.31</v>
      </c>
      <c r="AA45" s="22">
        <v>-125447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43299</v>
      </c>
      <c r="H46" s="20">
        <v>43452</v>
      </c>
      <c r="I46" s="20">
        <v>43605</v>
      </c>
      <c r="J46" s="20">
        <v>43605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43605</v>
      </c>
      <c r="X46" s="20"/>
      <c r="Y46" s="20">
        <v>43605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-11150684</v>
      </c>
      <c r="D48" s="51">
        <f>SUM(D45:D47)</f>
        <v>-11150684</v>
      </c>
      <c r="E48" s="52">
        <f t="shared" si="7"/>
        <v>-125447</v>
      </c>
      <c r="F48" s="53">
        <f t="shared" si="7"/>
        <v>-125447</v>
      </c>
      <c r="G48" s="53">
        <f t="shared" si="7"/>
        <v>6132121</v>
      </c>
      <c r="H48" s="53">
        <f t="shared" si="7"/>
        <v>4089645</v>
      </c>
      <c r="I48" s="53">
        <f t="shared" si="7"/>
        <v>5203691</v>
      </c>
      <c r="J48" s="53">
        <f t="shared" si="7"/>
        <v>5203691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5203691</v>
      </c>
      <c r="X48" s="53">
        <f t="shared" si="7"/>
        <v>-31362</v>
      </c>
      <c r="Y48" s="53">
        <f t="shared" si="7"/>
        <v>5235053</v>
      </c>
      <c r="Z48" s="54">
        <f>+IF(X48&lt;&gt;0,+(Y48/X48)*100,0)</f>
        <v>-16692.344238250113</v>
      </c>
      <c r="AA48" s="55">
        <f>SUM(AA45:AA47)</f>
        <v>-125447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589868</v>
      </c>
      <c r="D6" s="18">
        <v>589868</v>
      </c>
      <c r="E6" s="19">
        <v>2984300</v>
      </c>
      <c r="F6" s="20">
        <v>2984300</v>
      </c>
      <c r="G6" s="20">
        <v>8252108</v>
      </c>
      <c r="H6" s="20">
        <v>4462122</v>
      </c>
      <c r="I6" s="20">
        <v>6663653</v>
      </c>
      <c r="J6" s="20">
        <v>6663653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6663653</v>
      </c>
      <c r="X6" s="20">
        <v>746075</v>
      </c>
      <c r="Y6" s="20">
        <v>5917578</v>
      </c>
      <c r="Z6" s="21">
        <v>793.16</v>
      </c>
      <c r="AA6" s="22">
        <v>2984300</v>
      </c>
    </row>
    <row r="7" spans="1:27" ht="13.5">
      <c r="A7" s="23" t="s">
        <v>34</v>
      </c>
      <c r="B7" s="17"/>
      <c r="C7" s="18">
        <v>614300</v>
      </c>
      <c r="D7" s="18">
        <v>614300</v>
      </c>
      <c r="E7" s="19"/>
      <c r="F7" s="20"/>
      <c r="G7" s="20">
        <v>612300</v>
      </c>
      <c r="H7" s="20">
        <v>612300</v>
      </c>
      <c r="I7" s="20">
        <v>612300</v>
      </c>
      <c r="J7" s="20">
        <v>612300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612300</v>
      </c>
      <c r="X7" s="20"/>
      <c r="Y7" s="20">
        <v>612300</v>
      </c>
      <c r="Z7" s="21"/>
      <c r="AA7" s="22"/>
    </row>
    <row r="8" spans="1:27" ht="13.5">
      <c r="A8" s="23" t="s">
        <v>35</v>
      </c>
      <c r="B8" s="17"/>
      <c r="C8" s="18">
        <v>42933030</v>
      </c>
      <c r="D8" s="18">
        <v>42933030</v>
      </c>
      <c r="E8" s="19">
        <v>46300000</v>
      </c>
      <c r="F8" s="20">
        <v>46300000</v>
      </c>
      <c r="G8" s="20">
        <v>64299447</v>
      </c>
      <c r="H8" s="20">
        <v>65083688</v>
      </c>
      <c r="I8" s="20">
        <v>64913403</v>
      </c>
      <c r="J8" s="20">
        <v>64913403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64913403</v>
      </c>
      <c r="X8" s="20">
        <v>11575000</v>
      </c>
      <c r="Y8" s="20">
        <v>53338403</v>
      </c>
      <c r="Z8" s="21">
        <v>460.81</v>
      </c>
      <c r="AA8" s="22">
        <v>46300000</v>
      </c>
    </row>
    <row r="9" spans="1:27" ht="13.5">
      <c r="A9" s="23" t="s">
        <v>36</v>
      </c>
      <c r="B9" s="17"/>
      <c r="C9" s="18">
        <v>282891</v>
      </c>
      <c r="D9" s="18">
        <v>282891</v>
      </c>
      <c r="E9" s="19">
        <v>4218769</v>
      </c>
      <c r="F9" s="20">
        <v>4218769</v>
      </c>
      <c r="G9" s="20">
        <v>43343784</v>
      </c>
      <c r="H9" s="20">
        <v>42769795</v>
      </c>
      <c r="I9" s="20">
        <v>42862909</v>
      </c>
      <c r="J9" s="20">
        <v>42862909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42862909</v>
      </c>
      <c r="X9" s="20">
        <v>1054692</v>
      </c>
      <c r="Y9" s="20">
        <v>41808217</v>
      </c>
      <c r="Z9" s="21">
        <v>3964.02</v>
      </c>
      <c r="AA9" s="22">
        <v>4218769</v>
      </c>
    </row>
    <row r="10" spans="1:27" ht="13.5">
      <c r="A10" s="23" t="s">
        <v>37</v>
      </c>
      <c r="B10" s="17"/>
      <c r="C10" s="18">
        <v>2322868</v>
      </c>
      <c r="D10" s="18">
        <v>2322868</v>
      </c>
      <c r="E10" s="19">
        <v>890498</v>
      </c>
      <c r="F10" s="20">
        <v>890498</v>
      </c>
      <c r="G10" s="24">
        <v>2322868</v>
      </c>
      <c r="H10" s="24">
        <v>2322868</v>
      </c>
      <c r="I10" s="24">
        <v>2322868</v>
      </c>
      <c r="J10" s="20">
        <v>2322868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2322868</v>
      </c>
      <c r="X10" s="20">
        <v>222625</v>
      </c>
      <c r="Y10" s="24">
        <v>2100243</v>
      </c>
      <c r="Z10" s="25">
        <v>943.4</v>
      </c>
      <c r="AA10" s="26">
        <v>890498</v>
      </c>
    </row>
    <row r="11" spans="1:27" ht="13.5">
      <c r="A11" s="23" t="s">
        <v>38</v>
      </c>
      <c r="B11" s="17"/>
      <c r="C11" s="18">
        <v>2962942</v>
      </c>
      <c r="D11" s="18">
        <v>2962942</v>
      </c>
      <c r="E11" s="19">
        <v>648000</v>
      </c>
      <c r="F11" s="20">
        <v>648000</v>
      </c>
      <c r="G11" s="20">
        <v>2962942</v>
      </c>
      <c r="H11" s="20">
        <v>2962942</v>
      </c>
      <c r="I11" s="20">
        <v>2982022</v>
      </c>
      <c r="J11" s="20">
        <v>2982022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2982022</v>
      </c>
      <c r="X11" s="20">
        <v>162000</v>
      </c>
      <c r="Y11" s="20">
        <v>2820022</v>
      </c>
      <c r="Z11" s="21">
        <v>1740.75</v>
      </c>
      <c r="AA11" s="22">
        <v>648000</v>
      </c>
    </row>
    <row r="12" spans="1:27" ht="13.5">
      <c r="A12" s="27" t="s">
        <v>39</v>
      </c>
      <c r="B12" s="28"/>
      <c r="C12" s="29">
        <f aca="true" t="shared" si="0" ref="C12:Y12">SUM(C6:C11)</f>
        <v>49705899</v>
      </c>
      <c r="D12" s="29">
        <f>SUM(D6:D11)</f>
        <v>49705899</v>
      </c>
      <c r="E12" s="30">
        <f t="shared" si="0"/>
        <v>55041567</v>
      </c>
      <c r="F12" s="31">
        <f t="shared" si="0"/>
        <v>55041567</v>
      </c>
      <c r="G12" s="31">
        <f t="shared" si="0"/>
        <v>121793449</v>
      </c>
      <c r="H12" s="31">
        <f t="shared" si="0"/>
        <v>118213715</v>
      </c>
      <c r="I12" s="31">
        <f t="shared" si="0"/>
        <v>120357155</v>
      </c>
      <c r="J12" s="31">
        <f t="shared" si="0"/>
        <v>120357155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120357155</v>
      </c>
      <c r="X12" s="31">
        <f t="shared" si="0"/>
        <v>13760392</v>
      </c>
      <c r="Y12" s="31">
        <f t="shared" si="0"/>
        <v>106596763</v>
      </c>
      <c r="Z12" s="32">
        <f>+IF(X12&lt;&gt;0,+(Y12/X12)*100,0)</f>
        <v>774.6637087082984</v>
      </c>
      <c r="AA12" s="33">
        <f>SUM(AA6:AA11)</f>
        <v>55041567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1603646</v>
      </c>
      <c r="D15" s="18">
        <v>1603646</v>
      </c>
      <c r="E15" s="19">
        <v>5248730</v>
      </c>
      <c r="F15" s="20">
        <v>5248730</v>
      </c>
      <c r="G15" s="20">
        <v>1615335</v>
      </c>
      <c r="H15" s="20">
        <v>1612086</v>
      </c>
      <c r="I15" s="20">
        <v>1374449</v>
      </c>
      <c r="J15" s="20">
        <v>1374449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1374449</v>
      </c>
      <c r="X15" s="20">
        <v>1312183</v>
      </c>
      <c r="Y15" s="20">
        <v>62266</v>
      </c>
      <c r="Z15" s="21">
        <v>4.75</v>
      </c>
      <c r="AA15" s="22">
        <v>5248730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1417000</v>
      </c>
      <c r="D17" s="18">
        <v>1417000</v>
      </c>
      <c r="E17" s="19">
        <v>1400000</v>
      </c>
      <c r="F17" s="20">
        <v>1400000</v>
      </c>
      <c r="G17" s="20">
        <v>1417000</v>
      </c>
      <c r="H17" s="20">
        <v>1417000</v>
      </c>
      <c r="I17" s="20">
        <v>1417000</v>
      </c>
      <c r="J17" s="20">
        <v>1417000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1417000</v>
      </c>
      <c r="X17" s="20">
        <v>350000</v>
      </c>
      <c r="Y17" s="20">
        <v>1067000</v>
      </c>
      <c r="Z17" s="21">
        <v>304.86</v>
      </c>
      <c r="AA17" s="22">
        <v>1400000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740026748</v>
      </c>
      <c r="D19" s="18">
        <v>740026748</v>
      </c>
      <c r="E19" s="19">
        <v>753235800</v>
      </c>
      <c r="F19" s="20">
        <v>753235800</v>
      </c>
      <c r="G19" s="20">
        <v>744757714</v>
      </c>
      <c r="H19" s="20">
        <v>746811156</v>
      </c>
      <c r="I19" s="20">
        <v>748344639</v>
      </c>
      <c r="J19" s="20">
        <v>748344639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748344639</v>
      </c>
      <c r="X19" s="20">
        <v>188308950</v>
      </c>
      <c r="Y19" s="20">
        <v>560035689</v>
      </c>
      <c r="Z19" s="21">
        <v>297.4</v>
      </c>
      <c r="AA19" s="22">
        <v>753235800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94755</v>
      </c>
      <c r="D22" s="18">
        <v>94755</v>
      </c>
      <c r="E22" s="19">
        <v>87000</v>
      </c>
      <c r="F22" s="20">
        <v>87000</v>
      </c>
      <c r="G22" s="20">
        <v>121251</v>
      </c>
      <c r="H22" s="20">
        <v>121251</v>
      </c>
      <c r="I22" s="20">
        <v>163042</v>
      </c>
      <c r="J22" s="20">
        <v>163042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163042</v>
      </c>
      <c r="X22" s="20">
        <v>21750</v>
      </c>
      <c r="Y22" s="20">
        <v>141292</v>
      </c>
      <c r="Z22" s="21">
        <v>649.62</v>
      </c>
      <c r="AA22" s="22">
        <v>87000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743142149</v>
      </c>
      <c r="D24" s="29">
        <f>SUM(D15:D23)</f>
        <v>743142149</v>
      </c>
      <c r="E24" s="36">
        <f t="shared" si="1"/>
        <v>759971530</v>
      </c>
      <c r="F24" s="37">
        <f t="shared" si="1"/>
        <v>759971530</v>
      </c>
      <c r="G24" s="37">
        <f t="shared" si="1"/>
        <v>747911300</v>
      </c>
      <c r="H24" s="37">
        <f t="shared" si="1"/>
        <v>749961493</v>
      </c>
      <c r="I24" s="37">
        <f t="shared" si="1"/>
        <v>751299130</v>
      </c>
      <c r="J24" s="37">
        <f t="shared" si="1"/>
        <v>751299130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751299130</v>
      </c>
      <c r="X24" s="37">
        <f t="shared" si="1"/>
        <v>189992883</v>
      </c>
      <c r="Y24" s="37">
        <f t="shared" si="1"/>
        <v>561306247</v>
      </c>
      <c r="Z24" s="38">
        <f>+IF(X24&lt;&gt;0,+(Y24/X24)*100,0)</f>
        <v>295.4354069146895</v>
      </c>
      <c r="AA24" s="39">
        <f>SUM(AA15:AA23)</f>
        <v>759971530</v>
      </c>
    </row>
    <row r="25" spans="1:27" ht="13.5">
      <c r="A25" s="27" t="s">
        <v>51</v>
      </c>
      <c r="B25" s="28"/>
      <c r="C25" s="29">
        <f aca="true" t="shared" si="2" ref="C25:Y25">+C12+C24</f>
        <v>792848048</v>
      </c>
      <c r="D25" s="29">
        <f>+D12+D24</f>
        <v>792848048</v>
      </c>
      <c r="E25" s="30">
        <f t="shared" si="2"/>
        <v>815013097</v>
      </c>
      <c r="F25" s="31">
        <f t="shared" si="2"/>
        <v>815013097</v>
      </c>
      <c r="G25" s="31">
        <f t="shared" si="2"/>
        <v>869704749</v>
      </c>
      <c r="H25" s="31">
        <f t="shared" si="2"/>
        <v>868175208</v>
      </c>
      <c r="I25" s="31">
        <f t="shared" si="2"/>
        <v>871656285</v>
      </c>
      <c r="J25" s="31">
        <f t="shared" si="2"/>
        <v>871656285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871656285</v>
      </c>
      <c r="X25" s="31">
        <f t="shared" si="2"/>
        <v>203753275</v>
      </c>
      <c r="Y25" s="31">
        <f t="shared" si="2"/>
        <v>667903010</v>
      </c>
      <c r="Z25" s="32">
        <f>+IF(X25&lt;&gt;0,+(Y25/X25)*100,0)</f>
        <v>327.7998893514718</v>
      </c>
      <c r="AA25" s="33">
        <f>+AA12+AA24</f>
        <v>815013097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1780544</v>
      </c>
      <c r="I29" s="20">
        <v>8876249</v>
      </c>
      <c r="J29" s="20">
        <v>8876249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8876249</v>
      </c>
      <c r="X29" s="20"/>
      <c r="Y29" s="20">
        <v>8876249</v>
      </c>
      <c r="Z29" s="21"/>
      <c r="AA29" s="22"/>
    </row>
    <row r="30" spans="1:27" ht="13.5">
      <c r="A30" s="23" t="s">
        <v>55</v>
      </c>
      <c r="B30" s="17"/>
      <c r="C30" s="18">
        <v>6805904</v>
      </c>
      <c r="D30" s="18">
        <v>6805904</v>
      </c>
      <c r="E30" s="19">
        <v>4287366</v>
      </c>
      <c r="F30" s="20">
        <v>4287366</v>
      </c>
      <c r="G30" s="20">
        <v>6805904</v>
      </c>
      <c r="H30" s="20">
        <v>6805904</v>
      </c>
      <c r="I30" s="20">
        <v>6805904</v>
      </c>
      <c r="J30" s="20">
        <v>6805904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6805904</v>
      </c>
      <c r="X30" s="20">
        <v>1071842</v>
      </c>
      <c r="Y30" s="20">
        <v>5734062</v>
      </c>
      <c r="Z30" s="21">
        <v>534.97</v>
      </c>
      <c r="AA30" s="22">
        <v>4287366</v>
      </c>
    </row>
    <row r="31" spans="1:27" ht="13.5">
      <c r="A31" s="23" t="s">
        <v>56</v>
      </c>
      <c r="B31" s="17"/>
      <c r="C31" s="18">
        <v>1666893</v>
      </c>
      <c r="D31" s="18">
        <v>1666893</v>
      </c>
      <c r="E31" s="19">
        <v>1620000</v>
      </c>
      <c r="F31" s="20">
        <v>1620000</v>
      </c>
      <c r="G31" s="20">
        <v>1661762</v>
      </c>
      <c r="H31" s="20">
        <v>1662561</v>
      </c>
      <c r="I31" s="20">
        <v>1662305</v>
      </c>
      <c r="J31" s="20">
        <v>1662305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1662305</v>
      </c>
      <c r="X31" s="20">
        <v>405000</v>
      </c>
      <c r="Y31" s="20">
        <v>1257305</v>
      </c>
      <c r="Z31" s="21">
        <v>310.45</v>
      </c>
      <c r="AA31" s="22">
        <v>1620000</v>
      </c>
    </row>
    <row r="32" spans="1:27" ht="13.5">
      <c r="A32" s="23" t="s">
        <v>57</v>
      </c>
      <c r="B32" s="17"/>
      <c r="C32" s="18">
        <v>167057438</v>
      </c>
      <c r="D32" s="18">
        <v>167057438</v>
      </c>
      <c r="E32" s="19">
        <v>32487000</v>
      </c>
      <c r="F32" s="20">
        <v>32487000</v>
      </c>
      <c r="G32" s="20">
        <v>193632596</v>
      </c>
      <c r="H32" s="20">
        <v>201571687</v>
      </c>
      <c r="I32" s="20">
        <v>209364025</v>
      </c>
      <c r="J32" s="20">
        <v>209364025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209364025</v>
      </c>
      <c r="X32" s="20">
        <v>8121750</v>
      </c>
      <c r="Y32" s="20">
        <v>201242275</v>
      </c>
      <c r="Z32" s="21">
        <v>2477.82</v>
      </c>
      <c r="AA32" s="22">
        <v>32487000</v>
      </c>
    </row>
    <row r="33" spans="1:27" ht="13.5">
      <c r="A33" s="23" t="s">
        <v>58</v>
      </c>
      <c r="B33" s="17"/>
      <c r="C33" s="18">
        <v>5192375</v>
      </c>
      <c r="D33" s="18">
        <v>5192375</v>
      </c>
      <c r="E33" s="19">
        <v>5894770</v>
      </c>
      <c r="F33" s="20">
        <v>5894770</v>
      </c>
      <c r="G33" s="20">
        <v>5192375</v>
      </c>
      <c r="H33" s="20">
        <v>5192375</v>
      </c>
      <c r="I33" s="20">
        <v>5192375</v>
      </c>
      <c r="J33" s="20">
        <v>5192375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5192375</v>
      </c>
      <c r="X33" s="20">
        <v>1473693</v>
      </c>
      <c r="Y33" s="20">
        <v>3718682</v>
      </c>
      <c r="Z33" s="21">
        <v>252.34</v>
      </c>
      <c r="AA33" s="22">
        <v>5894770</v>
      </c>
    </row>
    <row r="34" spans="1:27" ht="13.5">
      <c r="A34" s="27" t="s">
        <v>59</v>
      </c>
      <c r="B34" s="28"/>
      <c r="C34" s="29">
        <f aca="true" t="shared" si="3" ref="C34:Y34">SUM(C29:C33)</f>
        <v>180722610</v>
      </c>
      <c r="D34" s="29">
        <f>SUM(D29:D33)</f>
        <v>180722610</v>
      </c>
      <c r="E34" s="30">
        <f t="shared" si="3"/>
        <v>44289136</v>
      </c>
      <c r="F34" s="31">
        <f t="shared" si="3"/>
        <v>44289136</v>
      </c>
      <c r="G34" s="31">
        <f t="shared" si="3"/>
        <v>207292637</v>
      </c>
      <c r="H34" s="31">
        <f t="shared" si="3"/>
        <v>217013071</v>
      </c>
      <c r="I34" s="31">
        <f t="shared" si="3"/>
        <v>231900858</v>
      </c>
      <c r="J34" s="31">
        <f t="shared" si="3"/>
        <v>231900858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231900858</v>
      </c>
      <c r="X34" s="31">
        <f t="shared" si="3"/>
        <v>11072285</v>
      </c>
      <c r="Y34" s="31">
        <f t="shared" si="3"/>
        <v>220828573</v>
      </c>
      <c r="Z34" s="32">
        <f>+IF(X34&lt;&gt;0,+(Y34/X34)*100,0)</f>
        <v>1994.4263808238318</v>
      </c>
      <c r="AA34" s="33">
        <f>SUM(AA29:AA33)</f>
        <v>44289136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3118643</v>
      </c>
      <c r="D37" s="18">
        <v>3118643</v>
      </c>
      <c r="E37" s="19">
        <v>5871951</v>
      </c>
      <c r="F37" s="20">
        <v>5871951</v>
      </c>
      <c r="G37" s="20">
        <v>1836152</v>
      </c>
      <c r="H37" s="20">
        <v>1836152</v>
      </c>
      <c r="I37" s="20">
        <v>1836152</v>
      </c>
      <c r="J37" s="20">
        <v>1836152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1836152</v>
      </c>
      <c r="X37" s="20">
        <v>1467988</v>
      </c>
      <c r="Y37" s="20">
        <v>368164</v>
      </c>
      <c r="Z37" s="21">
        <v>25.08</v>
      </c>
      <c r="AA37" s="22">
        <v>5871951</v>
      </c>
    </row>
    <row r="38" spans="1:27" ht="13.5">
      <c r="A38" s="23" t="s">
        <v>58</v>
      </c>
      <c r="B38" s="17"/>
      <c r="C38" s="18">
        <v>66918097</v>
      </c>
      <c r="D38" s="18">
        <v>66918097</v>
      </c>
      <c r="E38" s="19">
        <v>56267366</v>
      </c>
      <c r="F38" s="20">
        <v>56267366</v>
      </c>
      <c r="G38" s="20">
        <v>66918097</v>
      </c>
      <c r="H38" s="20">
        <v>66918097</v>
      </c>
      <c r="I38" s="20">
        <v>66918097</v>
      </c>
      <c r="J38" s="20">
        <v>66918097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66918097</v>
      </c>
      <c r="X38" s="20">
        <v>14066842</v>
      </c>
      <c r="Y38" s="20">
        <v>52851255</v>
      </c>
      <c r="Z38" s="21">
        <v>375.72</v>
      </c>
      <c r="AA38" s="22">
        <v>56267366</v>
      </c>
    </row>
    <row r="39" spans="1:27" ht="13.5">
      <c r="A39" s="27" t="s">
        <v>61</v>
      </c>
      <c r="B39" s="35"/>
      <c r="C39" s="29">
        <f aca="true" t="shared" si="4" ref="C39:Y39">SUM(C37:C38)</f>
        <v>70036740</v>
      </c>
      <c r="D39" s="29">
        <f>SUM(D37:D38)</f>
        <v>70036740</v>
      </c>
      <c r="E39" s="36">
        <f t="shared" si="4"/>
        <v>62139317</v>
      </c>
      <c r="F39" s="37">
        <f t="shared" si="4"/>
        <v>62139317</v>
      </c>
      <c r="G39" s="37">
        <f t="shared" si="4"/>
        <v>68754249</v>
      </c>
      <c r="H39" s="37">
        <f t="shared" si="4"/>
        <v>68754249</v>
      </c>
      <c r="I39" s="37">
        <f t="shared" si="4"/>
        <v>68754249</v>
      </c>
      <c r="J39" s="37">
        <f t="shared" si="4"/>
        <v>68754249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68754249</v>
      </c>
      <c r="X39" s="37">
        <f t="shared" si="4"/>
        <v>15534830</v>
      </c>
      <c r="Y39" s="37">
        <f t="shared" si="4"/>
        <v>53219419</v>
      </c>
      <c r="Z39" s="38">
        <f>+IF(X39&lt;&gt;0,+(Y39/X39)*100,0)</f>
        <v>342.5812770400448</v>
      </c>
      <c r="AA39" s="39">
        <f>SUM(AA37:AA38)</f>
        <v>62139317</v>
      </c>
    </row>
    <row r="40" spans="1:27" ht="13.5">
      <c r="A40" s="27" t="s">
        <v>62</v>
      </c>
      <c r="B40" s="28"/>
      <c r="C40" s="29">
        <f aca="true" t="shared" si="5" ref="C40:Y40">+C34+C39</f>
        <v>250759350</v>
      </c>
      <c r="D40" s="29">
        <f>+D34+D39</f>
        <v>250759350</v>
      </c>
      <c r="E40" s="30">
        <f t="shared" si="5"/>
        <v>106428453</v>
      </c>
      <c r="F40" s="31">
        <f t="shared" si="5"/>
        <v>106428453</v>
      </c>
      <c r="G40" s="31">
        <f t="shared" si="5"/>
        <v>276046886</v>
      </c>
      <c r="H40" s="31">
        <f t="shared" si="5"/>
        <v>285767320</v>
      </c>
      <c r="I40" s="31">
        <f t="shared" si="5"/>
        <v>300655107</v>
      </c>
      <c r="J40" s="31">
        <f t="shared" si="5"/>
        <v>300655107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300655107</v>
      </c>
      <c r="X40" s="31">
        <f t="shared" si="5"/>
        <v>26607115</v>
      </c>
      <c r="Y40" s="31">
        <f t="shared" si="5"/>
        <v>274047992</v>
      </c>
      <c r="Z40" s="32">
        <f>+IF(X40&lt;&gt;0,+(Y40/X40)*100,0)</f>
        <v>1029.9801087040064</v>
      </c>
      <c r="AA40" s="33">
        <f>+AA34+AA39</f>
        <v>106428453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542088698</v>
      </c>
      <c r="D42" s="43">
        <f>+D25-D40</f>
        <v>542088698</v>
      </c>
      <c r="E42" s="44">
        <f t="shared" si="6"/>
        <v>708584644</v>
      </c>
      <c r="F42" s="45">
        <f t="shared" si="6"/>
        <v>708584644</v>
      </c>
      <c r="G42" s="45">
        <f t="shared" si="6"/>
        <v>593657863</v>
      </c>
      <c r="H42" s="45">
        <f t="shared" si="6"/>
        <v>582407888</v>
      </c>
      <c r="I42" s="45">
        <f t="shared" si="6"/>
        <v>571001178</v>
      </c>
      <c r="J42" s="45">
        <f t="shared" si="6"/>
        <v>571001178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571001178</v>
      </c>
      <c r="X42" s="45">
        <f t="shared" si="6"/>
        <v>177146160</v>
      </c>
      <c r="Y42" s="45">
        <f t="shared" si="6"/>
        <v>393855018</v>
      </c>
      <c r="Z42" s="46">
        <f>+IF(X42&lt;&gt;0,+(Y42/X42)*100,0)</f>
        <v>222.3333647198449</v>
      </c>
      <c r="AA42" s="47">
        <f>+AA25-AA40</f>
        <v>708584644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542088698</v>
      </c>
      <c r="D45" s="18">
        <v>542088698</v>
      </c>
      <c r="E45" s="19">
        <v>708584644</v>
      </c>
      <c r="F45" s="20">
        <v>708584644</v>
      </c>
      <c r="G45" s="20">
        <v>593657863</v>
      </c>
      <c r="H45" s="20">
        <v>582407888</v>
      </c>
      <c r="I45" s="20">
        <v>571001178</v>
      </c>
      <c r="J45" s="20">
        <v>571001178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571001178</v>
      </c>
      <c r="X45" s="20">
        <v>177146161</v>
      </c>
      <c r="Y45" s="20">
        <v>393855017</v>
      </c>
      <c r="Z45" s="48">
        <v>222.33</v>
      </c>
      <c r="AA45" s="22">
        <v>708584644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542088698</v>
      </c>
      <c r="D48" s="51">
        <f>SUM(D45:D47)</f>
        <v>542088698</v>
      </c>
      <c r="E48" s="52">
        <f t="shared" si="7"/>
        <v>708584644</v>
      </c>
      <c r="F48" s="53">
        <f t="shared" si="7"/>
        <v>708584644</v>
      </c>
      <c r="G48" s="53">
        <f t="shared" si="7"/>
        <v>593657863</v>
      </c>
      <c r="H48" s="53">
        <f t="shared" si="7"/>
        <v>582407888</v>
      </c>
      <c r="I48" s="53">
        <f t="shared" si="7"/>
        <v>571001178</v>
      </c>
      <c r="J48" s="53">
        <f t="shared" si="7"/>
        <v>571001178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571001178</v>
      </c>
      <c r="X48" s="53">
        <f t="shared" si="7"/>
        <v>177146161</v>
      </c>
      <c r="Y48" s="53">
        <f t="shared" si="7"/>
        <v>393855017</v>
      </c>
      <c r="Z48" s="54">
        <f>+IF(X48&lt;&gt;0,+(Y48/X48)*100,0)</f>
        <v>222.333362900255</v>
      </c>
      <c r="AA48" s="55">
        <f>SUM(AA45:AA47)</f>
        <v>708584644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415655</v>
      </c>
      <c r="D6" s="18">
        <v>415655</v>
      </c>
      <c r="E6" s="19"/>
      <c r="F6" s="20"/>
      <c r="G6" s="20">
        <v>3716801</v>
      </c>
      <c r="H6" s="20">
        <v>4093400</v>
      </c>
      <c r="I6" s="20">
        <v>1489702</v>
      </c>
      <c r="J6" s="20">
        <v>1489702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1489702</v>
      </c>
      <c r="X6" s="20"/>
      <c r="Y6" s="20">
        <v>1489702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685654</v>
      </c>
      <c r="F7" s="20">
        <v>685654</v>
      </c>
      <c r="G7" s="20">
        <v>5379691</v>
      </c>
      <c r="H7" s="20">
        <v>5643795</v>
      </c>
      <c r="I7" s="20">
        <v>5604429</v>
      </c>
      <c r="J7" s="20">
        <v>5604429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5604429</v>
      </c>
      <c r="X7" s="20">
        <v>171414</v>
      </c>
      <c r="Y7" s="20">
        <v>5433015</v>
      </c>
      <c r="Z7" s="21">
        <v>3169.53</v>
      </c>
      <c r="AA7" s="22">
        <v>685654</v>
      </c>
    </row>
    <row r="8" spans="1:27" ht="13.5">
      <c r="A8" s="23" t="s">
        <v>35</v>
      </c>
      <c r="B8" s="17"/>
      <c r="C8" s="18">
        <v>12683728</v>
      </c>
      <c r="D8" s="18">
        <v>12683728</v>
      </c>
      <c r="E8" s="19">
        <v>48241561</v>
      </c>
      <c r="F8" s="20">
        <v>48241561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12060390</v>
      </c>
      <c r="Y8" s="20">
        <v>-12060390</v>
      </c>
      <c r="Z8" s="21">
        <v>-100</v>
      </c>
      <c r="AA8" s="22">
        <v>48241561</v>
      </c>
    </row>
    <row r="9" spans="1:27" ht="13.5">
      <c r="A9" s="23" t="s">
        <v>36</v>
      </c>
      <c r="B9" s="17"/>
      <c r="C9" s="18">
        <v>169318</v>
      </c>
      <c r="D9" s="18">
        <v>169318</v>
      </c>
      <c r="E9" s="19"/>
      <c r="F9" s="20"/>
      <c r="G9" s="20">
        <v>47582604</v>
      </c>
      <c r="H9" s="20">
        <v>39777527</v>
      </c>
      <c r="I9" s="20">
        <v>40278262</v>
      </c>
      <c r="J9" s="20">
        <v>40278262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40278262</v>
      </c>
      <c r="X9" s="20"/>
      <c r="Y9" s="20">
        <v>40278262</v>
      </c>
      <c r="Z9" s="21"/>
      <c r="AA9" s="22"/>
    </row>
    <row r="10" spans="1:27" ht="13.5">
      <c r="A10" s="23" t="s">
        <v>37</v>
      </c>
      <c r="B10" s="17"/>
      <c r="C10" s="18">
        <v>691119</v>
      </c>
      <c r="D10" s="18">
        <v>691119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106514</v>
      </c>
      <c r="D11" s="18">
        <v>106514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14066334</v>
      </c>
      <c r="D12" s="29">
        <f>SUM(D6:D11)</f>
        <v>14066334</v>
      </c>
      <c r="E12" s="30">
        <f t="shared" si="0"/>
        <v>48927215</v>
      </c>
      <c r="F12" s="31">
        <f t="shared" si="0"/>
        <v>48927215</v>
      </c>
      <c r="G12" s="31">
        <f t="shared" si="0"/>
        <v>56679096</v>
      </c>
      <c r="H12" s="31">
        <f t="shared" si="0"/>
        <v>49514722</v>
      </c>
      <c r="I12" s="31">
        <f t="shared" si="0"/>
        <v>47372393</v>
      </c>
      <c r="J12" s="31">
        <f t="shared" si="0"/>
        <v>47372393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47372393</v>
      </c>
      <c r="X12" s="31">
        <f t="shared" si="0"/>
        <v>12231804</v>
      </c>
      <c r="Y12" s="31">
        <f t="shared" si="0"/>
        <v>35140589</v>
      </c>
      <c r="Z12" s="32">
        <f>+IF(X12&lt;&gt;0,+(Y12/X12)*100,0)</f>
        <v>287.28868611694566</v>
      </c>
      <c r="AA12" s="33">
        <f>SUM(AA6:AA11)</f>
        <v>48927215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156901585</v>
      </c>
      <c r="D19" s="18">
        <v>156901585</v>
      </c>
      <c r="E19" s="19">
        <v>162115220</v>
      </c>
      <c r="F19" s="20">
        <v>162115220</v>
      </c>
      <c r="G19" s="20">
        <v>18360</v>
      </c>
      <c r="H19" s="20">
        <v>448942</v>
      </c>
      <c r="I19" s="20">
        <v>375050</v>
      </c>
      <c r="J19" s="20">
        <v>375050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375050</v>
      </c>
      <c r="X19" s="20">
        <v>40528805</v>
      </c>
      <c r="Y19" s="20">
        <v>-40153755</v>
      </c>
      <c r="Z19" s="21">
        <v>-99.07</v>
      </c>
      <c r="AA19" s="22">
        <v>162115220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156901585</v>
      </c>
      <c r="D24" s="29">
        <f>SUM(D15:D23)</f>
        <v>156901585</v>
      </c>
      <c r="E24" s="36">
        <f t="shared" si="1"/>
        <v>162115220</v>
      </c>
      <c r="F24" s="37">
        <f t="shared" si="1"/>
        <v>162115220</v>
      </c>
      <c r="G24" s="37">
        <f t="shared" si="1"/>
        <v>18360</v>
      </c>
      <c r="H24" s="37">
        <f t="shared" si="1"/>
        <v>448942</v>
      </c>
      <c r="I24" s="37">
        <f t="shared" si="1"/>
        <v>375050</v>
      </c>
      <c r="J24" s="37">
        <f t="shared" si="1"/>
        <v>375050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375050</v>
      </c>
      <c r="X24" s="37">
        <f t="shared" si="1"/>
        <v>40528805</v>
      </c>
      <c r="Y24" s="37">
        <f t="shared" si="1"/>
        <v>-40153755</v>
      </c>
      <c r="Z24" s="38">
        <f>+IF(X24&lt;&gt;0,+(Y24/X24)*100,0)</f>
        <v>-99.07460878750311</v>
      </c>
      <c r="AA24" s="39">
        <f>SUM(AA15:AA23)</f>
        <v>162115220</v>
      </c>
    </row>
    <row r="25" spans="1:27" ht="13.5">
      <c r="A25" s="27" t="s">
        <v>51</v>
      </c>
      <c r="B25" s="28"/>
      <c r="C25" s="29">
        <f aca="true" t="shared" si="2" ref="C25:Y25">+C12+C24</f>
        <v>170967919</v>
      </c>
      <c r="D25" s="29">
        <f>+D12+D24</f>
        <v>170967919</v>
      </c>
      <c r="E25" s="30">
        <f t="shared" si="2"/>
        <v>211042435</v>
      </c>
      <c r="F25" s="31">
        <f t="shared" si="2"/>
        <v>211042435</v>
      </c>
      <c r="G25" s="31">
        <f t="shared" si="2"/>
        <v>56697456</v>
      </c>
      <c r="H25" s="31">
        <f t="shared" si="2"/>
        <v>49963664</v>
      </c>
      <c r="I25" s="31">
        <f t="shared" si="2"/>
        <v>47747443</v>
      </c>
      <c r="J25" s="31">
        <f t="shared" si="2"/>
        <v>47747443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47747443</v>
      </c>
      <c r="X25" s="31">
        <f t="shared" si="2"/>
        <v>52760609</v>
      </c>
      <c r="Y25" s="31">
        <f t="shared" si="2"/>
        <v>-5013166</v>
      </c>
      <c r="Z25" s="32">
        <f>+IF(X25&lt;&gt;0,+(Y25/X25)*100,0)</f>
        <v>-9.501721255719394</v>
      </c>
      <c r="AA25" s="33">
        <f>+AA12+AA24</f>
        <v>211042435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1000148</v>
      </c>
      <c r="D30" s="18">
        <v>1000148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78432</v>
      </c>
      <c r="D31" s="18">
        <v>78432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16505847</v>
      </c>
      <c r="D32" s="18">
        <v>16505847</v>
      </c>
      <c r="E32" s="19">
        <v>7263343</v>
      </c>
      <c r="F32" s="20">
        <v>7263343</v>
      </c>
      <c r="G32" s="20">
        <v>1831357</v>
      </c>
      <c r="H32" s="20">
        <v>6521437</v>
      </c>
      <c r="I32" s="20">
        <v>7583060</v>
      </c>
      <c r="J32" s="20">
        <v>7583060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7583060</v>
      </c>
      <c r="X32" s="20">
        <v>1815836</v>
      </c>
      <c r="Y32" s="20">
        <v>5767224</v>
      </c>
      <c r="Z32" s="21">
        <v>317.61</v>
      </c>
      <c r="AA32" s="22">
        <v>7263343</v>
      </c>
    </row>
    <row r="33" spans="1:27" ht="13.5">
      <c r="A33" s="23" t="s">
        <v>58</v>
      </c>
      <c r="B33" s="17"/>
      <c r="C33" s="18">
        <v>3735806</v>
      </c>
      <c r="D33" s="18">
        <v>3735806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21320233</v>
      </c>
      <c r="D34" s="29">
        <f>SUM(D29:D33)</f>
        <v>21320233</v>
      </c>
      <c r="E34" s="30">
        <f t="shared" si="3"/>
        <v>7263343</v>
      </c>
      <c r="F34" s="31">
        <f t="shared" si="3"/>
        <v>7263343</v>
      </c>
      <c r="G34" s="31">
        <f t="shared" si="3"/>
        <v>1831357</v>
      </c>
      <c r="H34" s="31">
        <f t="shared" si="3"/>
        <v>6521437</v>
      </c>
      <c r="I34" s="31">
        <f t="shared" si="3"/>
        <v>7583060</v>
      </c>
      <c r="J34" s="31">
        <f t="shared" si="3"/>
        <v>7583060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7583060</v>
      </c>
      <c r="X34" s="31">
        <f t="shared" si="3"/>
        <v>1815836</v>
      </c>
      <c r="Y34" s="31">
        <f t="shared" si="3"/>
        <v>5767224</v>
      </c>
      <c r="Z34" s="32">
        <f>+IF(X34&lt;&gt;0,+(Y34/X34)*100,0)</f>
        <v>317.60709667613156</v>
      </c>
      <c r="AA34" s="33">
        <f>SUM(AA29:AA33)</f>
        <v>7263343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1913845</v>
      </c>
      <c r="D37" s="18">
        <v>1913845</v>
      </c>
      <c r="E37" s="19"/>
      <c r="F37" s="20"/>
      <c r="G37" s="20"/>
      <c r="H37" s="20">
        <v>16348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1913845</v>
      </c>
      <c r="D39" s="29">
        <f>SUM(D37:D38)</f>
        <v>1913845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16348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23234078</v>
      </c>
      <c r="D40" s="29">
        <f>+D34+D39</f>
        <v>23234078</v>
      </c>
      <c r="E40" s="30">
        <f t="shared" si="5"/>
        <v>7263343</v>
      </c>
      <c r="F40" s="31">
        <f t="shared" si="5"/>
        <v>7263343</v>
      </c>
      <c r="G40" s="31">
        <f t="shared" si="5"/>
        <v>1831357</v>
      </c>
      <c r="H40" s="31">
        <f t="shared" si="5"/>
        <v>6537785</v>
      </c>
      <c r="I40" s="31">
        <f t="shared" si="5"/>
        <v>7583060</v>
      </c>
      <c r="J40" s="31">
        <f t="shared" si="5"/>
        <v>7583060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7583060</v>
      </c>
      <c r="X40" s="31">
        <f t="shared" si="5"/>
        <v>1815836</v>
      </c>
      <c r="Y40" s="31">
        <f t="shared" si="5"/>
        <v>5767224</v>
      </c>
      <c r="Z40" s="32">
        <f>+IF(X40&lt;&gt;0,+(Y40/X40)*100,0)</f>
        <v>317.60709667613156</v>
      </c>
      <c r="AA40" s="33">
        <f>+AA34+AA39</f>
        <v>7263343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147733841</v>
      </c>
      <c r="D42" s="43">
        <f>+D25-D40</f>
        <v>147733841</v>
      </c>
      <c r="E42" s="44">
        <f t="shared" si="6"/>
        <v>203779092</v>
      </c>
      <c r="F42" s="45">
        <f t="shared" si="6"/>
        <v>203779092</v>
      </c>
      <c r="G42" s="45">
        <f t="shared" si="6"/>
        <v>54866099</v>
      </c>
      <c r="H42" s="45">
        <f t="shared" si="6"/>
        <v>43425879</v>
      </c>
      <c r="I42" s="45">
        <f t="shared" si="6"/>
        <v>40164383</v>
      </c>
      <c r="J42" s="45">
        <f t="shared" si="6"/>
        <v>40164383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40164383</v>
      </c>
      <c r="X42" s="45">
        <f t="shared" si="6"/>
        <v>50944773</v>
      </c>
      <c r="Y42" s="45">
        <f t="shared" si="6"/>
        <v>-10780390</v>
      </c>
      <c r="Z42" s="46">
        <f>+IF(X42&lt;&gt;0,+(Y42/X42)*100,0)</f>
        <v>-21.160934410287783</v>
      </c>
      <c r="AA42" s="47">
        <f>+AA25-AA40</f>
        <v>203779092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147733841</v>
      </c>
      <c r="D45" s="18">
        <v>147733841</v>
      </c>
      <c r="E45" s="19">
        <v>203779093</v>
      </c>
      <c r="F45" s="20">
        <v>203779093</v>
      </c>
      <c r="G45" s="20">
        <v>54866099</v>
      </c>
      <c r="H45" s="20">
        <v>43425879</v>
      </c>
      <c r="I45" s="20">
        <v>40164383</v>
      </c>
      <c r="J45" s="20">
        <v>40164383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40164383</v>
      </c>
      <c r="X45" s="20">
        <v>50944773</v>
      </c>
      <c r="Y45" s="20">
        <v>-10780390</v>
      </c>
      <c r="Z45" s="48">
        <v>-21.16</v>
      </c>
      <c r="AA45" s="22">
        <v>203779093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147733841</v>
      </c>
      <c r="D48" s="51">
        <f>SUM(D45:D47)</f>
        <v>147733841</v>
      </c>
      <c r="E48" s="52">
        <f t="shared" si="7"/>
        <v>203779093</v>
      </c>
      <c r="F48" s="53">
        <f t="shared" si="7"/>
        <v>203779093</v>
      </c>
      <c r="G48" s="53">
        <f t="shared" si="7"/>
        <v>54866099</v>
      </c>
      <c r="H48" s="53">
        <f t="shared" si="7"/>
        <v>43425879</v>
      </c>
      <c r="I48" s="53">
        <f t="shared" si="7"/>
        <v>40164383</v>
      </c>
      <c r="J48" s="53">
        <f t="shared" si="7"/>
        <v>40164383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40164383</v>
      </c>
      <c r="X48" s="53">
        <f t="shared" si="7"/>
        <v>50944773</v>
      </c>
      <c r="Y48" s="53">
        <f t="shared" si="7"/>
        <v>-10780390</v>
      </c>
      <c r="Z48" s="54">
        <f>+IF(X48&lt;&gt;0,+(Y48/X48)*100,0)</f>
        <v>-21.160934410287783</v>
      </c>
      <c r="AA48" s="55">
        <f>SUM(AA45:AA47)</f>
        <v>203779093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>
        <v>12000000</v>
      </c>
      <c r="F7" s="20">
        <v>12000000</v>
      </c>
      <c r="G7" s="20">
        <v>1000000</v>
      </c>
      <c r="H7" s="20">
        <v>2000000</v>
      </c>
      <c r="I7" s="20">
        <v>3000000</v>
      </c>
      <c r="J7" s="20">
        <v>3000000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3000000</v>
      </c>
      <c r="X7" s="20">
        <v>3000000</v>
      </c>
      <c r="Y7" s="20"/>
      <c r="Z7" s="21"/>
      <c r="AA7" s="22">
        <v>12000000</v>
      </c>
    </row>
    <row r="8" spans="1:27" ht="13.5">
      <c r="A8" s="23" t="s">
        <v>35</v>
      </c>
      <c r="B8" s="17"/>
      <c r="C8" s="18"/>
      <c r="D8" s="18"/>
      <c r="E8" s="19">
        <v>15098000</v>
      </c>
      <c r="F8" s="20">
        <v>15098000</v>
      </c>
      <c r="G8" s="20">
        <v>1258000</v>
      </c>
      <c r="H8" s="20">
        <v>2516000</v>
      </c>
      <c r="I8" s="20">
        <v>3774000</v>
      </c>
      <c r="J8" s="20">
        <v>3774000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3774000</v>
      </c>
      <c r="X8" s="20">
        <v>3774500</v>
      </c>
      <c r="Y8" s="20">
        <v>-500</v>
      </c>
      <c r="Z8" s="21">
        <v>-0.01</v>
      </c>
      <c r="AA8" s="22">
        <v>15098000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27098000</v>
      </c>
      <c r="F12" s="31">
        <f t="shared" si="0"/>
        <v>27098000</v>
      </c>
      <c r="G12" s="31">
        <f t="shared" si="0"/>
        <v>2258000</v>
      </c>
      <c r="H12" s="31">
        <f t="shared" si="0"/>
        <v>4516000</v>
      </c>
      <c r="I12" s="31">
        <f t="shared" si="0"/>
        <v>6774000</v>
      </c>
      <c r="J12" s="31">
        <f t="shared" si="0"/>
        <v>6774000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6774000</v>
      </c>
      <c r="X12" s="31">
        <f t="shared" si="0"/>
        <v>6774500</v>
      </c>
      <c r="Y12" s="31">
        <f t="shared" si="0"/>
        <v>-500</v>
      </c>
      <c r="Z12" s="32">
        <f>+IF(X12&lt;&gt;0,+(Y12/X12)*100,0)</f>
        <v>-0.007380618495829951</v>
      </c>
      <c r="AA12" s="33">
        <f>SUM(AA6:AA11)</f>
        <v>27098000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953903000</v>
      </c>
      <c r="F19" s="20">
        <v>953903000</v>
      </c>
      <c r="G19" s="20">
        <v>79492000</v>
      </c>
      <c r="H19" s="20">
        <v>158984000</v>
      </c>
      <c r="I19" s="20">
        <v>238476000</v>
      </c>
      <c r="J19" s="20">
        <v>238476000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238476000</v>
      </c>
      <c r="X19" s="20">
        <v>238475750</v>
      </c>
      <c r="Y19" s="20">
        <v>250</v>
      </c>
      <c r="Z19" s="21"/>
      <c r="AA19" s="22">
        <v>953903000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953903000</v>
      </c>
      <c r="F24" s="37">
        <f t="shared" si="1"/>
        <v>953903000</v>
      </c>
      <c r="G24" s="37">
        <f t="shared" si="1"/>
        <v>79492000</v>
      </c>
      <c r="H24" s="37">
        <f t="shared" si="1"/>
        <v>158984000</v>
      </c>
      <c r="I24" s="37">
        <f t="shared" si="1"/>
        <v>238476000</v>
      </c>
      <c r="J24" s="37">
        <f t="shared" si="1"/>
        <v>238476000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238476000</v>
      </c>
      <c r="X24" s="37">
        <f t="shared" si="1"/>
        <v>238475750</v>
      </c>
      <c r="Y24" s="37">
        <f t="shared" si="1"/>
        <v>250</v>
      </c>
      <c r="Z24" s="38">
        <f>+IF(X24&lt;&gt;0,+(Y24/X24)*100,0)</f>
        <v>0.00010483246200085333</v>
      </c>
      <c r="AA24" s="39">
        <f>SUM(AA15:AA23)</f>
        <v>953903000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981001000</v>
      </c>
      <c r="F25" s="31">
        <f t="shared" si="2"/>
        <v>981001000</v>
      </c>
      <c r="G25" s="31">
        <f t="shared" si="2"/>
        <v>81750000</v>
      </c>
      <c r="H25" s="31">
        <f t="shared" si="2"/>
        <v>163500000</v>
      </c>
      <c r="I25" s="31">
        <f t="shared" si="2"/>
        <v>245250000</v>
      </c>
      <c r="J25" s="31">
        <f t="shared" si="2"/>
        <v>245250000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245250000</v>
      </c>
      <c r="X25" s="31">
        <f t="shared" si="2"/>
        <v>245250250</v>
      </c>
      <c r="Y25" s="31">
        <f t="shared" si="2"/>
        <v>-250</v>
      </c>
      <c r="Z25" s="32">
        <f>+IF(X25&lt;&gt;0,+(Y25/X25)*100,0)</f>
        <v>-0.00010193669527350126</v>
      </c>
      <c r="AA25" s="33">
        <f>+AA12+AA24</f>
        <v>981001000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>
        <v>407000</v>
      </c>
      <c r="H30" s="20">
        <v>814000</v>
      </c>
      <c r="I30" s="20">
        <v>1221000</v>
      </c>
      <c r="J30" s="20">
        <v>1221000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1221000</v>
      </c>
      <c r="X30" s="20"/>
      <c r="Y30" s="20">
        <v>1221000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55300000</v>
      </c>
      <c r="F32" s="20">
        <v>55300000</v>
      </c>
      <c r="G32" s="20">
        <v>4608000</v>
      </c>
      <c r="H32" s="20">
        <v>9216000</v>
      </c>
      <c r="I32" s="20">
        <v>13824000</v>
      </c>
      <c r="J32" s="20">
        <v>13824000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13824000</v>
      </c>
      <c r="X32" s="20">
        <v>13825000</v>
      </c>
      <c r="Y32" s="20">
        <v>-1000</v>
      </c>
      <c r="Z32" s="21">
        <v>-0.01</v>
      </c>
      <c r="AA32" s="22">
        <v>55300000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263000</v>
      </c>
      <c r="H33" s="20">
        <v>526000</v>
      </c>
      <c r="I33" s="20">
        <v>789000</v>
      </c>
      <c r="J33" s="20">
        <v>789000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789000</v>
      </c>
      <c r="X33" s="20"/>
      <c r="Y33" s="20">
        <v>789000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55300000</v>
      </c>
      <c r="F34" s="31">
        <f t="shared" si="3"/>
        <v>55300000</v>
      </c>
      <c r="G34" s="31">
        <f t="shared" si="3"/>
        <v>5278000</v>
      </c>
      <c r="H34" s="31">
        <f t="shared" si="3"/>
        <v>10556000</v>
      </c>
      <c r="I34" s="31">
        <f t="shared" si="3"/>
        <v>15834000</v>
      </c>
      <c r="J34" s="31">
        <f t="shared" si="3"/>
        <v>15834000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15834000</v>
      </c>
      <c r="X34" s="31">
        <f t="shared" si="3"/>
        <v>13825000</v>
      </c>
      <c r="Y34" s="31">
        <f t="shared" si="3"/>
        <v>2009000</v>
      </c>
      <c r="Z34" s="32">
        <f>+IF(X34&lt;&gt;0,+(Y34/X34)*100,0)</f>
        <v>14.531645569620252</v>
      </c>
      <c r="AA34" s="33">
        <f>SUM(AA29:AA33)</f>
        <v>55300000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4888000</v>
      </c>
      <c r="F37" s="20">
        <v>4888000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1222000</v>
      </c>
      <c r="Y37" s="20">
        <v>-1222000</v>
      </c>
      <c r="Z37" s="21">
        <v>-100</v>
      </c>
      <c r="AA37" s="22">
        <v>4888000</v>
      </c>
    </row>
    <row r="38" spans="1:27" ht="13.5">
      <c r="A38" s="23" t="s">
        <v>58</v>
      </c>
      <c r="B38" s="17"/>
      <c r="C38" s="18"/>
      <c r="D38" s="18"/>
      <c r="E38" s="19">
        <v>3150000</v>
      </c>
      <c r="F38" s="20">
        <v>3150000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787500</v>
      </c>
      <c r="Y38" s="20">
        <v>-787500</v>
      </c>
      <c r="Z38" s="21">
        <v>-100</v>
      </c>
      <c r="AA38" s="22">
        <v>3150000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8038000</v>
      </c>
      <c r="F39" s="37">
        <f t="shared" si="4"/>
        <v>8038000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2009500</v>
      </c>
      <c r="Y39" s="37">
        <f t="shared" si="4"/>
        <v>-2009500</v>
      </c>
      <c r="Z39" s="38">
        <f>+IF(X39&lt;&gt;0,+(Y39/X39)*100,0)</f>
        <v>-100</v>
      </c>
      <c r="AA39" s="39">
        <f>SUM(AA37:AA38)</f>
        <v>8038000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63338000</v>
      </c>
      <c r="F40" s="31">
        <f t="shared" si="5"/>
        <v>63338000</v>
      </c>
      <c r="G40" s="31">
        <f t="shared" si="5"/>
        <v>5278000</v>
      </c>
      <c r="H40" s="31">
        <f t="shared" si="5"/>
        <v>10556000</v>
      </c>
      <c r="I40" s="31">
        <f t="shared" si="5"/>
        <v>15834000</v>
      </c>
      <c r="J40" s="31">
        <f t="shared" si="5"/>
        <v>15834000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15834000</v>
      </c>
      <c r="X40" s="31">
        <f t="shared" si="5"/>
        <v>15834500</v>
      </c>
      <c r="Y40" s="31">
        <f t="shared" si="5"/>
        <v>-500</v>
      </c>
      <c r="Z40" s="32">
        <f>+IF(X40&lt;&gt;0,+(Y40/X40)*100,0)</f>
        <v>-0.003157662067005589</v>
      </c>
      <c r="AA40" s="33">
        <f>+AA34+AA39</f>
        <v>63338000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917663000</v>
      </c>
      <c r="F42" s="45">
        <f t="shared" si="6"/>
        <v>917663000</v>
      </c>
      <c r="G42" s="45">
        <f t="shared" si="6"/>
        <v>76472000</v>
      </c>
      <c r="H42" s="45">
        <f t="shared" si="6"/>
        <v>152944000</v>
      </c>
      <c r="I42" s="45">
        <f t="shared" si="6"/>
        <v>229416000</v>
      </c>
      <c r="J42" s="45">
        <f t="shared" si="6"/>
        <v>229416000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229416000</v>
      </c>
      <c r="X42" s="45">
        <f t="shared" si="6"/>
        <v>229415750</v>
      </c>
      <c r="Y42" s="45">
        <f t="shared" si="6"/>
        <v>250</v>
      </c>
      <c r="Z42" s="46">
        <f>+IF(X42&lt;&gt;0,+(Y42/X42)*100,0)</f>
        <v>0.00010897246592703422</v>
      </c>
      <c r="AA42" s="47">
        <f>+AA25-AA40</f>
        <v>917663000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917663000</v>
      </c>
      <c r="F45" s="20">
        <v>917663000</v>
      </c>
      <c r="G45" s="20">
        <v>76472000</v>
      </c>
      <c r="H45" s="20">
        <v>152944000</v>
      </c>
      <c r="I45" s="20">
        <v>229416000</v>
      </c>
      <c r="J45" s="20">
        <v>229416000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229416000</v>
      </c>
      <c r="X45" s="20">
        <v>229415750</v>
      </c>
      <c r="Y45" s="20">
        <v>250</v>
      </c>
      <c r="Z45" s="48"/>
      <c r="AA45" s="22">
        <v>917663000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917663000</v>
      </c>
      <c r="F48" s="53">
        <f t="shared" si="7"/>
        <v>917663000</v>
      </c>
      <c r="G48" s="53">
        <f t="shared" si="7"/>
        <v>76472000</v>
      </c>
      <c r="H48" s="53">
        <f t="shared" si="7"/>
        <v>152944000</v>
      </c>
      <c r="I48" s="53">
        <f t="shared" si="7"/>
        <v>229416000</v>
      </c>
      <c r="J48" s="53">
        <f t="shared" si="7"/>
        <v>229416000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229416000</v>
      </c>
      <c r="X48" s="53">
        <f t="shared" si="7"/>
        <v>229415750</v>
      </c>
      <c r="Y48" s="53">
        <f t="shared" si="7"/>
        <v>250</v>
      </c>
      <c r="Z48" s="54">
        <f>+IF(X48&lt;&gt;0,+(Y48/X48)*100,0)</f>
        <v>0.00010897246592703422</v>
      </c>
      <c r="AA48" s="55">
        <f>SUM(AA45:AA47)</f>
        <v>917663000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900071</v>
      </c>
      <c r="D6" s="18">
        <v>900071</v>
      </c>
      <c r="E6" s="19">
        <v>533000</v>
      </c>
      <c r="F6" s="20">
        <v>533000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133250</v>
      </c>
      <c r="Y6" s="20">
        <v>-133250</v>
      </c>
      <c r="Z6" s="21">
        <v>-100</v>
      </c>
      <c r="AA6" s="22">
        <v>533000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16180638</v>
      </c>
      <c r="D8" s="18">
        <v>16180638</v>
      </c>
      <c r="E8" s="19">
        <v>48522739</v>
      </c>
      <c r="F8" s="20">
        <v>48522739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12130685</v>
      </c>
      <c r="Y8" s="20">
        <v>-12130685</v>
      </c>
      <c r="Z8" s="21">
        <v>-100</v>
      </c>
      <c r="AA8" s="22">
        <v>48522739</v>
      </c>
    </row>
    <row r="9" spans="1:27" ht="13.5">
      <c r="A9" s="23" t="s">
        <v>36</v>
      </c>
      <c r="B9" s="17"/>
      <c r="C9" s="18">
        <v>11801325</v>
      </c>
      <c r="D9" s="18">
        <v>11801325</v>
      </c>
      <c r="E9" s="19">
        <v>29308604</v>
      </c>
      <c r="F9" s="20">
        <v>29308604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7327151</v>
      </c>
      <c r="Y9" s="20">
        <v>-7327151</v>
      </c>
      <c r="Z9" s="21">
        <v>-100</v>
      </c>
      <c r="AA9" s="22">
        <v>29308604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700801</v>
      </c>
      <c r="D11" s="18">
        <v>700801</v>
      </c>
      <c r="E11" s="19">
        <v>692900</v>
      </c>
      <c r="F11" s="20">
        <v>692900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173225</v>
      </c>
      <c r="Y11" s="20">
        <v>-173225</v>
      </c>
      <c r="Z11" s="21">
        <v>-100</v>
      </c>
      <c r="AA11" s="22">
        <v>692900</v>
      </c>
    </row>
    <row r="12" spans="1:27" ht="13.5">
      <c r="A12" s="27" t="s">
        <v>39</v>
      </c>
      <c r="B12" s="28"/>
      <c r="C12" s="29">
        <f aca="true" t="shared" si="0" ref="C12:Y12">SUM(C6:C11)</f>
        <v>29582835</v>
      </c>
      <c r="D12" s="29">
        <f>SUM(D6:D11)</f>
        <v>29582835</v>
      </c>
      <c r="E12" s="30">
        <f t="shared" si="0"/>
        <v>79057243</v>
      </c>
      <c r="F12" s="31">
        <f t="shared" si="0"/>
        <v>79057243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19764311</v>
      </c>
      <c r="Y12" s="31">
        <f t="shared" si="0"/>
        <v>-19764311</v>
      </c>
      <c r="Z12" s="32">
        <f>+IF(X12&lt;&gt;0,+(Y12/X12)*100,0)</f>
        <v>-100</v>
      </c>
      <c r="AA12" s="33">
        <f>SUM(AA6:AA11)</f>
        <v>79057243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63985</v>
      </c>
      <c r="D15" s="18">
        <v>63985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53246642</v>
      </c>
      <c r="D17" s="18">
        <v>53246642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217942942</v>
      </c>
      <c r="D19" s="18">
        <v>217942942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70222</v>
      </c>
      <c r="D22" s="18">
        <v>70222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875000</v>
      </c>
      <c r="D23" s="18">
        <v>875000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272198791</v>
      </c>
      <c r="D24" s="29">
        <f>SUM(D15:D23)</f>
        <v>272198791</v>
      </c>
      <c r="E24" s="36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0</v>
      </c>
      <c r="Y24" s="37">
        <f t="shared" si="1"/>
        <v>0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301781626</v>
      </c>
      <c r="D25" s="29">
        <f>+D12+D24</f>
        <v>301781626</v>
      </c>
      <c r="E25" s="30">
        <f t="shared" si="2"/>
        <v>79057243</v>
      </c>
      <c r="F25" s="31">
        <f t="shared" si="2"/>
        <v>79057243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19764311</v>
      </c>
      <c r="Y25" s="31">
        <f t="shared" si="2"/>
        <v>-19764311</v>
      </c>
      <c r="Z25" s="32">
        <f>+IF(X25&lt;&gt;0,+(Y25/X25)*100,0)</f>
        <v>-100</v>
      </c>
      <c r="AA25" s="33">
        <f>+AA12+AA24</f>
        <v>79057243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4172075</v>
      </c>
      <c r="D29" s="18">
        <v>4172075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637552</v>
      </c>
      <c r="D30" s="18">
        <v>637552</v>
      </c>
      <c r="E30" s="19">
        <v>636000</v>
      </c>
      <c r="F30" s="20">
        <v>636000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159000</v>
      </c>
      <c r="Y30" s="20">
        <v>-159000</v>
      </c>
      <c r="Z30" s="21">
        <v>-100</v>
      </c>
      <c r="AA30" s="22">
        <v>636000</v>
      </c>
    </row>
    <row r="31" spans="1:27" ht="13.5">
      <c r="A31" s="23" t="s">
        <v>56</v>
      </c>
      <c r="B31" s="17"/>
      <c r="C31" s="18">
        <v>1370874</v>
      </c>
      <c r="D31" s="18">
        <v>1370874</v>
      </c>
      <c r="E31" s="19">
        <v>278226</v>
      </c>
      <c r="F31" s="20">
        <v>278226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69557</v>
      </c>
      <c r="Y31" s="20">
        <v>-69557</v>
      </c>
      <c r="Z31" s="21">
        <v>-100</v>
      </c>
      <c r="AA31" s="22">
        <v>278226</v>
      </c>
    </row>
    <row r="32" spans="1:27" ht="13.5">
      <c r="A32" s="23" t="s">
        <v>57</v>
      </c>
      <c r="B32" s="17"/>
      <c r="C32" s="18">
        <v>25509615</v>
      </c>
      <c r="D32" s="18">
        <v>25509615</v>
      </c>
      <c r="E32" s="19">
        <v>7709127</v>
      </c>
      <c r="F32" s="20">
        <v>7709127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1927282</v>
      </c>
      <c r="Y32" s="20">
        <v>-1927282</v>
      </c>
      <c r="Z32" s="21">
        <v>-100</v>
      </c>
      <c r="AA32" s="22">
        <v>7709127</v>
      </c>
    </row>
    <row r="33" spans="1:27" ht="13.5">
      <c r="A33" s="23" t="s">
        <v>58</v>
      </c>
      <c r="B33" s="17"/>
      <c r="C33" s="18"/>
      <c r="D33" s="18"/>
      <c r="E33" s="19">
        <v>5351320</v>
      </c>
      <c r="F33" s="20">
        <v>5351320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1337830</v>
      </c>
      <c r="Y33" s="20">
        <v>-1337830</v>
      </c>
      <c r="Z33" s="21">
        <v>-100</v>
      </c>
      <c r="AA33" s="22">
        <v>5351320</v>
      </c>
    </row>
    <row r="34" spans="1:27" ht="13.5">
      <c r="A34" s="27" t="s">
        <v>59</v>
      </c>
      <c r="B34" s="28"/>
      <c r="C34" s="29">
        <f aca="true" t="shared" si="3" ref="C34:Y34">SUM(C29:C33)</f>
        <v>31690116</v>
      </c>
      <c r="D34" s="29">
        <f>SUM(D29:D33)</f>
        <v>31690116</v>
      </c>
      <c r="E34" s="30">
        <f t="shared" si="3"/>
        <v>13974673</v>
      </c>
      <c r="F34" s="31">
        <f t="shared" si="3"/>
        <v>13974673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3493669</v>
      </c>
      <c r="Y34" s="31">
        <f t="shared" si="3"/>
        <v>-3493669</v>
      </c>
      <c r="Z34" s="32">
        <f>+IF(X34&lt;&gt;0,+(Y34/X34)*100,0)</f>
        <v>-100</v>
      </c>
      <c r="AA34" s="33">
        <f>SUM(AA29:AA33)</f>
        <v>13974673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6211803</v>
      </c>
      <c r="D38" s="18">
        <v>6211803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6211803</v>
      </c>
      <c r="D39" s="29">
        <f>SUM(D37:D38)</f>
        <v>6211803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37901919</v>
      </c>
      <c r="D40" s="29">
        <f>+D34+D39</f>
        <v>37901919</v>
      </c>
      <c r="E40" s="30">
        <f t="shared" si="5"/>
        <v>13974673</v>
      </c>
      <c r="F40" s="31">
        <f t="shared" si="5"/>
        <v>13974673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3493669</v>
      </c>
      <c r="Y40" s="31">
        <f t="shared" si="5"/>
        <v>-3493669</v>
      </c>
      <c r="Z40" s="32">
        <f>+IF(X40&lt;&gt;0,+(Y40/X40)*100,0)</f>
        <v>-100</v>
      </c>
      <c r="AA40" s="33">
        <f>+AA34+AA39</f>
        <v>13974673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263879707</v>
      </c>
      <c r="D42" s="43">
        <f>+D25-D40</f>
        <v>263879707</v>
      </c>
      <c r="E42" s="44">
        <f t="shared" si="6"/>
        <v>65082570</v>
      </c>
      <c r="F42" s="45">
        <f t="shared" si="6"/>
        <v>65082570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16270642</v>
      </c>
      <c r="Y42" s="45">
        <f t="shared" si="6"/>
        <v>-16270642</v>
      </c>
      <c r="Z42" s="46">
        <f>+IF(X42&lt;&gt;0,+(Y42/X42)*100,0)</f>
        <v>-100</v>
      </c>
      <c r="AA42" s="47">
        <f>+AA25-AA40</f>
        <v>65082570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212819642</v>
      </c>
      <c r="D45" s="18">
        <v>212819642</v>
      </c>
      <c r="E45" s="19">
        <v>65082570</v>
      </c>
      <c r="F45" s="20">
        <v>65082570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16270643</v>
      </c>
      <c r="Y45" s="20">
        <v>-16270643</v>
      </c>
      <c r="Z45" s="48">
        <v>-100</v>
      </c>
      <c r="AA45" s="22">
        <v>65082570</v>
      </c>
    </row>
    <row r="46" spans="1:27" ht="13.5">
      <c r="A46" s="23" t="s">
        <v>67</v>
      </c>
      <c r="B46" s="17"/>
      <c r="C46" s="18">
        <v>51060065</v>
      </c>
      <c r="D46" s="18">
        <v>51060065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263879707</v>
      </c>
      <c r="D48" s="51">
        <f>SUM(D45:D47)</f>
        <v>263879707</v>
      </c>
      <c r="E48" s="52">
        <f t="shared" si="7"/>
        <v>65082570</v>
      </c>
      <c r="F48" s="53">
        <f t="shared" si="7"/>
        <v>65082570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16270643</v>
      </c>
      <c r="Y48" s="53">
        <f t="shared" si="7"/>
        <v>-16270643</v>
      </c>
      <c r="Z48" s="54">
        <f>+IF(X48&lt;&gt;0,+(Y48/X48)*100,0)</f>
        <v>-100</v>
      </c>
      <c r="AA48" s="55">
        <f>SUM(AA45:AA47)</f>
        <v>65082570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18821345</v>
      </c>
      <c r="F6" s="20">
        <v>18821345</v>
      </c>
      <c r="G6" s="20">
        <v>1</v>
      </c>
      <c r="H6" s="20">
        <v>25528985</v>
      </c>
      <c r="I6" s="20">
        <v>25789606</v>
      </c>
      <c r="J6" s="20">
        <v>25789606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25789606</v>
      </c>
      <c r="X6" s="20">
        <v>4705336</v>
      </c>
      <c r="Y6" s="20">
        <v>21084270</v>
      </c>
      <c r="Z6" s="21">
        <v>448.09</v>
      </c>
      <c r="AA6" s="22">
        <v>18821345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58589192</v>
      </c>
      <c r="F8" s="20">
        <v>58589192</v>
      </c>
      <c r="G8" s="20"/>
      <c r="H8" s="20">
        <v>83563718</v>
      </c>
      <c r="I8" s="20">
        <v>81929514</v>
      </c>
      <c r="J8" s="20">
        <v>81929514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81929514</v>
      </c>
      <c r="X8" s="20">
        <v>14647298</v>
      </c>
      <c r="Y8" s="20">
        <v>67282216</v>
      </c>
      <c r="Z8" s="21">
        <v>459.35</v>
      </c>
      <c r="AA8" s="22">
        <v>58589192</v>
      </c>
    </row>
    <row r="9" spans="1:27" ht="13.5">
      <c r="A9" s="23" t="s">
        <v>36</v>
      </c>
      <c r="B9" s="17"/>
      <c r="C9" s="18"/>
      <c r="D9" s="18"/>
      <c r="E9" s="19">
        <v>17488459</v>
      </c>
      <c r="F9" s="20">
        <v>17488459</v>
      </c>
      <c r="G9" s="20"/>
      <c r="H9" s="20">
        <v>3896605</v>
      </c>
      <c r="I9" s="20">
        <v>1510855</v>
      </c>
      <c r="J9" s="20">
        <v>1510855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1510855</v>
      </c>
      <c r="X9" s="20">
        <v>4372115</v>
      </c>
      <c r="Y9" s="20">
        <v>-2861260</v>
      </c>
      <c r="Z9" s="21">
        <v>-65.44</v>
      </c>
      <c r="AA9" s="22">
        <v>17488459</v>
      </c>
    </row>
    <row r="10" spans="1:27" ht="13.5">
      <c r="A10" s="23" t="s">
        <v>37</v>
      </c>
      <c r="B10" s="17"/>
      <c r="C10" s="18"/>
      <c r="D10" s="18"/>
      <c r="E10" s="19">
        <v>5000</v>
      </c>
      <c r="F10" s="20">
        <v>5000</v>
      </c>
      <c r="G10" s="24"/>
      <c r="H10" s="24">
        <v>8037</v>
      </c>
      <c r="I10" s="24">
        <v>8037</v>
      </c>
      <c r="J10" s="20">
        <v>8037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8037</v>
      </c>
      <c r="X10" s="20">
        <v>1250</v>
      </c>
      <c r="Y10" s="24">
        <v>6787</v>
      </c>
      <c r="Z10" s="25">
        <v>542.96</v>
      </c>
      <c r="AA10" s="26">
        <v>5000</v>
      </c>
    </row>
    <row r="11" spans="1:27" ht="13.5">
      <c r="A11" s="23" t="s">
        <v>38</v>
      </c>
      <c r="B11" s="17"/>
      <c r="C11" s="18"/>
      <c r="D11" s="18"/>
      <c r="E11" s="19">
        <v>7845197</v>
      </c>
      <c r="F11" s="20">
        <v>7845197</v>
      </c>
      <c r="G11" s="20"/>
      <c r="H11" s="20">
        <v>5423934</v>
      </c>
      <c r="I11" s="20">
        <v>5300052</v>
      </c>
      <c r="J11" s="20">
        <v>5300052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5300052</v>
      </c>
      <c r="X11" s="20">
        <v>1961299</v>
      </c>
      <c r="Y11" s="20">
        <v>3338753</v>
      </c>
      <c r="Z11" s="21">
        <v>170.23</v>
      </c>
      <c r="AA11" s="22">
        <v>7845197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102749193</v>
      </c>
      <c r="F12" s="31">
        <f t="shared" si="0"/>
        <v>102749193</v>
      </c>
      <c r="G12" s="31">
        <f t="shared" si="0"/>
        <v>1</v>
      </c>
      <c r="H12" s="31">
        <f t="shared" si="0"/>
        <v>118421279</v>
      </c>
      <c r="I12" s="31">
        <f t="shared" si="0"/>
        <v>114538064</v>
      </c>
      <c r="J12" s="31">
        <f t="shared" si="0"/>
        <v>114538064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114538064</v>
      </c>
      <c r="X12" s="31">
        <f t="shared" si="0"/>
        <v>25687298</v>
      </c>
      <c r="Y12" s="31">
        <f t="shared" si="0"/>
        <v>88850766</v>
      </c>
      <c r="Z12" s="32">
        <f>+IF(X12&lt;&gt;0,+(Y12/X12)*100,0)</f>
        <v>345.8937798751741</v>
      </c>
      <c r="AA12" s="33">
        <f>SUM(AA6:AA11)</f>
        <v>102749193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4911</v>
      </c>
      <c r="F15" s="20">
        <v>4911</v>
      </c>
      <c r="G15" s="20"/>
      <c r="H15" s="20">
        <v>11283</v>
      </c>
      <c r="I15" s="20">
        <v>8235</v>
      </c>
      <c r="J15" s="20">
        <v>8235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8235</v>
      </c>
      <c r="X15" s="20">
        <v>1228</v>
      </c>
      <c r="Y15" s="20">
        <v>7007</v>
      </c>
      <c r="Z15" s="21">
        <v>570.6</v>
      </c>
      <c r="AA15" s="22">
        <v>4911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240624889</v>
      </c>
      <c r="F17" s="20">
        <v>240624889</v>
      </c>
      <c r="G17" s="20"/>
      <c r="H17" s="20">
        <v>217637918</v>
      </c>
      <c r="I17" s="20">
        <v>217637918</v>
      </c>
      <c r="J17" s="20">
        <v>217637918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217637918</v>
      </c>
      <c r="X17" s="20">
        <v>60156222</v>
      </c>
      <c r="Y17" s="20">
        <v>157481696</v>
      </c>
      <c r="Z17" s="21">
        <v>261.79</v>
      </c>
      <c r="AA17" s="22">
        <v>240624889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1874795699</v>
      </c>
      <c r="F19" s="20">
        <v>1874795699</v>
      </c>
      <c r="G19" s="20"/>
      <c r="H19" s="20">
        <v>1555278150</v>
      </c>
      <c r="I19" s="20">
        <v>1539482445</v>
      </c>
      <c r="J19" s="20">
        <v>1539482445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1539482445</v>
      </c>
      <c r="X19" s="20">
        <v>468698925</v>
      </c>
      <c r="Y19" s="20">
        <v>1070783520</v>
      </c>
      <c r="Z19" s="21">
        <v>228.46</v>
      </c>
      <c r="AA19" s="22">
        <v>1874795699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3754957</v>
      </c>
      <c r="F22" s="20">
        <v>3754957</v>
      </c>
      <c r="G22" s="20"/>
      <c r="H22" s="20">
        <v>3372323</v>
      </c>
      <c r="I22" s="20">
        <v>3372323</v>
      </c>
      <c r="J22" s="20">
        <v>3372323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3372323</v>
      </c>
      <c r="X22" s="20">
        <v>938739</v>
      </c>
      <c r="Y22" s="20">
        <v>2433584</v>
      </c>
      <c r="Z22" s="21">
        <v>259.24</v>
      </c>
      <c r="AA22" s="22">
        <v>3754957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2119180456</v>
      </c>
      <c r="F24" s="37">
        <f t="shared" si="1"/>
        <v>2119180456</v>
      </c>
      <c r="G24" s="37">
        <f t="shared" si="1"/>
        <v>0</v>
      </c>
      <c r="H24" s="37">
        <f t="shared" si="1"/>
        <v>1776299674</v>
      </c>
      <c r="I24" s="37">
        <f t="shared" si="1"/>
        <v>1760500921</v>
      </c>
      <c r="J24" s="37">
        <f t="shared" si="1"/>
        <v>1760500921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1760500921</v>
      </c>
      <c r="X24" s="37">
        <f t="shared" si="1"/>
        <v>529795114</v>
      </c>
      <c r="Y24" s="37">
        <f t="shared" si="1"/>
        <v>1230705807</v>
      </c>
      <c r="Z24" s="38">
        <f>+IF(X24&lt;&gt;0,+(Y24/X24)*100,0)</f>
        <v>232.2984441491093</v>
      </c>
      <c r="AA24" s="39">
        <f>SUM(AA15:AA23)</f>
        <v>2119180456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2221929649</v>
      </c>
      <c r="F25" s="31">
        <f t="shared" si="2"/>
        <v>2221929649</v>
      </c>
      <c r="G25" s="31">
        <f t="shared" si="2"/>
        <v>1</v>
      </c>
      <c r="H25" s="31">
        <f t="shared" si="2"/>
        <v>1894720953</v>
      </c>
      <c r="I25" s="31">
        <f t="shared" si="2"/>
        <v>1875038985</v>
      </c>
      <c r="J25" s="31">
        <f t="shared" si="2"/>
        <v>1875038985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1875038985</v>
      </c>
      <c r="X25" s="31">
        <f t="shared" si="2"/>
        <v>555482412</v>
      </c>
      <c r="Y25" s="31">
        <f t="shared" si="2"/>
        <v>1319556573</v>
      </c>
      <c r="Z25" s="32">
        <f>+IF(X25&lt;&gt;0,+(Y25/X25)*100,0)</f>
        <v>237.55145878498132</v>
      </c>
      <c r="AA25" s="33">
        <f>+AA12+AA24</f>
        <v>2221929649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3000000</v>
      </c>
      <c r="F29" s="20">
        <v>3000000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750000</v>
      </c>
      <c r="Y29" s="20">
        <v>-750000</v>
      </c>
      <c r="Z29" s="21">
        <v>-100</v>
      </c>
      <c r="AA29" s="22">
        <v>3000000</v>
      </c>
    </row>
    <row r="30" spans="1:27" ht="13.5">
      <c r="A30" s="23" t="s">
        <v>55</v>
      </c>
      <c r="B30" s="17"/>
      <c r="C30" s="18"/>
      <c r="D30" s="18"/>
      <c r="E30" s="19">
        <v>8674437</v>
      </c>
      <c r="F30" s="20">
        <v>8674437</v>
      </c>
      <c r="G30" s="20"/>
      <c r="H30" s="20">
        <v>11314125</v>
      </c>
      <c r="I30" s="20">
        <v>11314125</v>
      </c>
      <c r="J30" s="20">
        <v>11314125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11314125</v>
      </c>
      <c r="X30" s="20">
        <v>2168609</v>
      </c>
      <c r="Y30" s="20">
        <v>9145516</v>
      </c>
      <c r="Z30" s="21">
        <v>421.72</v>
      </c>
      <c r="AA30" s="22">
        <v>8674437</v>
      </c>
    </row>
    <row r="31" spans="1:27" ht="13.5">
      <c r="A31" s="23" t="s">
        <v>56</v>
      </c>
      <c r="B31" s="17"/>
      <c r="C31" s="18"/>
      <c r="D31" s="18"/>
      <c r="E31" s="19">
        <v>11500000</v>
      </c>
      <c r="F31" s="20">
        <v>11500000</v>
      </c>
      <c r="G31" s="20"/>
      <c r="H31" s="20">
        <v>11723039</v>
      </c>
      <c r="I31" s="20">
        <v>12077502</v>
      </c>
      <c r="J31" s="20">
        <v>12077502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12077502</v>
      </c>
      <c r="X31" s="20">
        <v>2875000</v>
      </c>
      <c r="Y31" s="20">
        <v>9202502</v>
      </c>
      <c r="Z31" s="21">
        <v>320.09</v>
      </c>
      <c r="AA31" s="22">
        <v>11500000</v>
      </c>
    </row>
    <row r="32" spans="1:27" ht="13.5">
      <c r="A32" s="23" t="s">
        <v>57</v>
      </c>
      <c r="B32" s="17"/>
      <c r="C32" s="18"/>
      <c r="D32" s="18"/>
      <c r="E32" s="19">
        <v>71767540</v>
      </c>
      <c r="F32" s="20">
        <v>71767540</v>
      </c>
      <c r="G32" s="20"/>
      <c r="H32" s="20">
        <v>71028292</v>
      </c>
      <c r="I32" s="20">
        <v>75131380</v>
      </c>
      <c r="J32" s="20">
        <v>75131380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75131380</v>
      </c>
      <c r="X32" s="20">
        <v>17941885</v>
      </c>
      <c r="Y32" s="20">
        <v>57189495</v>
      </c>
      <c r="Z32" s="21">
        <v>318.75</v>
      </c>
      <c r="AA32" s="22">
        <v>71767540</v>
      </c>
    </row>
    <row r="33" spans="1:27" ht="13.5">
      <c r="A33" s="23" t="s">
        <v>58</v>
      </c>
      <c r="B33" s="17"/>
      <c r="C33" s="18"/>
      <c r="D33" s="18"/>
      <c r="E33" s="19">
        <v>9750000</v>
      </c>
      <c r="F33" s="20">
        <v>9750000</v>
      </c>
      <c r="G33" s="20"/>
      <c r="H33" s="20">
        <v>4600174</v>
      </c>
      <c r="I33" s="20">
        <v>4600174</v>
      </c>
      <c r="J33" s="20">
        <v>4600174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4600174</v>
      </c>
      <c r="X33" s="20">
        <v>2437500</v>
      </c>
      <c r="Y33" s="20">
        <v>2162674</v>
      </c>
      <c r="Z33" s="21">
        <v>88.73</v>
      </c>
      <c r="AA33" s="22">
        <v>9750000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104691977</v>
      </c>
      <c r="F34" s="31">
        <f t="shared" si="3"/>
        <v>104691977</v>
      </c>
      <c r="G34" s="31">
        <f t="shared" si="3"/>
        <v>0</v>
      </c>
      <c r="H34" s="31">
        <f t="shared" si="3"/>
        <v>98665630</v>
      </c>
      <c r="I34" s="31">
        <f t="shared" si="3"/>
        <v>103123181</v>
      </c>
      <c r="J34" s="31">
        <f t="shared" si="3"/>
        <v>103123181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103123181</v>
      </c>
      <c r="X34" s="31">
        <f t="shared" si="3"/>
        <v>26172994</v>
      </c>
      <c r="Y34" s="31">
        <f t="shared" si="3"/>
        <v>76950187</v>
      </c>
      <c r="Z34" s="32">
        <f>+IF(X34&lt;&gt;0,+(Y34/X34)*100,0)</f>
        <v>294.00605448501614</v>
      </c>
      <c r="AA34" s="33">
        <f>SUM(AA29:AA33)</f>
        <v>104691977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88780388</v>
      </c>
      <c r="F37" s="20">
        <v>88780388</v>
      </c>
      <c r="G37" s="20"/>
      <c r="H37" s="20">
        <v>111148946</v>
      </c>
      <c r="I37" s="20">
        <v>110125652</v>
      </c>
      <c r="J37" s="20">
        <v>110125652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110125652</v>
      </c>
      <c r="X37" s="20">
        <v>22195097</v>
      </c>
      <c r="Y37" s="20">
        <v>87930555</v>
      </c>
      <c r="Z37" s="21">
        <v>396.17</v>
      </c>
      <c r="AA37" s="22">
        <v>88780388</v>
      </c>
    </row>
    <row r="38" spans="1:27" ht="13.5">
      <c r="A38" s="23" t="s">
        <v>58</v>
      </c>
      <c r="B38" s="17"/>
      <c r="C38" s="18"/>
      <c r="D38" s="18"/>
      <c r="E38" s="19">
        <v>125060383</v>
      </c>
      <c r="F38" s="20">
        <v>125060383</v>
      </c>
      <c r="G38" s="20"/>
      <c r="H38" s="20">
        <v>79640209</v>
      </c>
      <c r="I38" s="20">
        <v>79397223</v>
      </c>
      <c r="J38" s="20">
        <v>79397223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79397223</v>
      </c>
      <c r="X38" s="20">
        <v>31265096</v>
      </c>
      <c r="Y38" s="20">
        <v>48132127</v>
      </c>
      <c r="Z38" s="21">
        <v>153.95</v>
      </c>
      <c r="AA38" s="22">
        <v>125060383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213840771</v>
      </c>
      <c r="F39" s="37">
        <f t="shared" si="4"/>
        <v>213840771</v>
      </c>
      <c r="G39" s="37">
        <f t="shared" si="4"/>
        <v>0</v>
      </c>
      <c r="H39" s="37">
        <f t="shared" si="4"/>
        <v>190789155</v>
      </c>
      <c r="I39" s="37">
        <f t="shared" si="4"/>
        <v>189522875</v>
      </c>
      <c r="J39" s="37">
        <f t="shared" si="4"/>
        <v>189522875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189522875</v>
      </c>
      <c r="X39" s="37">
        <f t="shared" si="4"/>
        <v>53460193</v>
      </c>
      <c r="Y39" s="37">
        <f t="shared" si="4"/>
        <v>136062682</v>
      </c>
      <c r="Z39" s="38">
        <f>+IF(X39&lt;&gt;0,+(Y39/X39)*100,0)</f>
        <v>254.51214139836716</v>
      </c>
      <c r="AA39" s="39">
        <f>SUM(AA37:AA38)</f>
        <v>213840771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318532748</v>
      </c>
      <c r="F40" s="31">
        <f t="shared" si="5"/>
        <v>318532748</v>
      </c>
      <c r="G40" s="31">
        <f t="shared" si="5"/>
        <v>0</v>
      </c>
      <c r="H40" s="31">
        <f t="shared" si="5"/>
        <v>289454785</v>
      </c>
      <c r="I40" s="31">
        <f t="shared" si="5"/>
        <v>292646056</v>
      </c>
      <c r="J40" s="31">
        <f t="shared" si="5"/>
        <v>292646056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292646056</v>
      </c>
      <c r="X40" s="31">
        <f t="shared" si="5"/>
        <v>79633187</v>
      </c>
      <c r="Y40" s="31">
        <f t="shared" si="5"/>
        <v>213012869</v>
      </c>
      <c r="Z40" s="32">
        <f>+IF(X40&lt;&gt;0,+(Y40/X40)*100,0)</f>
        <v>267.4925832115698</v>
      </c>
      <c r="AA40" s="33">
        <f>+AA34+AA39</f>
        <v>318532748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1903396901</v>
      </c>
      <c r="F42" s="45">
        <f t="shared" si="6"/>
        <v>1903396901</v>
      </c>
      <c r="G42" s="45">
        <f t="shared" si="6"/>
        <v>1</v>
      </c>
      <c r="H42" s="45">
        <f t="shared" si="6"/>
        <v>1605266168</v>
      </c>
      <c r="I42" s="45">
        <f t="shared" si="6"/>
        <v>1582392929</v>
      </c>
      <c r="J42" s="45">
        <f t="shared" si="6"/>
        <v>1582392929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1582392929</v>
      </c>
      <c r="X42" s="45">
        <f t="shared" si="6"/>
        <v>475849225</v>
      </c>
      <c r="Y42" s="45">
        <f t="shared" si="6"/>
        <v>1106543704</v>
      </c>
      <c r="Z42" s="46">
        <f>+IF(X42&lt;&gt;0,+(Y42/X42)*100,0)</f>
        <v>232.54082298862627</v>
      </c>
      <c r="AA42" s="47">
        <f>+AA25-AA40</f>
        <v>1903396901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1903396901</v>
      </c>
      <c r="F45" s="20">
        <v>1903396901</v>
      </c>
      <c r="G45" s="20"/>
      <c r="H45" s="20">
        <v>1605266167</v>
      </c>
      <c r="I45" s="20">
        <v>1582392929</v>
      </c>
      <c r="J45" s="20">
        <v>1582392929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1582392929</v>
      </c>
      <c r="X45" s="20">
        <v>475849225</v>
      </c>
      <c r="Y45" s="20">
        <v>1106543704</v>
      </c>
      <c r="Z45" s="48">
        <v>232.54</v>
      </c>
      <c r="AA45" s="22">
        <v>1903396901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1903396901</v>
      </c>
      <c r="F48" s="53">
        <f t="shared" si="7"/>
        <v>1903396901</v>
      </c>
      <c r="G48" s="53">
        <f t="shared" si="7"/>
        <v>1</v>
      </c>
      <c r="H48" s="53">
        <f t="shared" si="7"/>
        <v>1605266167</v>
      </c>
      <c r="I48" s="53">
        <f t="shared" si="7"/>
        <v>1582392929</v>
      </c>
      <c r="J48" s="53">
        <f t="shared" si="7"/>
        <v>1582392929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1582392929</v>
      </c>
      <c r="X48" s="53">
        <f t="shared" si="7"/>
        <v>475849225</v>
      </c>
      <c r="Y48" s="53">
        <f t="shared" si="7"/>
        <v>1106543704</v>
      </c>
      <c r="Z48" s="54">
        <f>+IF(X48&lt;&gt;0,+(Y48/X48)*100,0)</f>
        <v>232.54082298862627</v>
      </c>
      <c r="AA48" s="55">
        <f>SUM(AA45:AA47)</f>
        <v>1903396901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1041218</v>
      </c>
      <c r="D6" s="18">
        <v>1041218</v>
      </c>
      <c r="E6" s="19">
        <v>150000</v>
      </c>
      <c r="F6" s="20">
        <v>150000</v>
      </c>
      <c r="G6" s="20">
        <v>2784578</v>
      </c>
      <c r="H6" s="20">
        <v>4464781</v>
      </c>
      <c r="I6" s="20">
        <v>1380385</v>
      </c>
      <c r="J6" s="20">
        <v>1380385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1380385</v>
      </c>
      <c r="X6" s="20">
        <v>37500</v>
      </c>
      <c r="Y6" s="20">
        <v>1342885</v>
      </c>
      <c r="Z6" s="21">
        <v>3581.03</v>
      </c>
      <c r="AA6" s="22">
        <v>150000</v>
      </c>
    </row>
    <row r="7" spans="1:27" ht="13.5">
      <c r="A7" s="23" t="s">
        <v>34</v>
      </c>
      <c r="B7" s="17"/>
      <c r="C7" s="18">
        <v>2674481</v>
      </c>
      <c r="D7" s="18">
        <v>2674481</v>
      </c>
      <c r="E7" s="19">
        <v>1450000</v>
      </c>
      <c r="F7" s="20">
        <v>1450000</v>
      </c>
      <c r="G7" s="20">
        <v>16882501</v>
      </c>
      <c r="H7" s="20">
        <v>-3250000</v>
      </c>
      <c r="I7" s="20">
        <v>-1270000</v>
      </c>
      <c r="J7" s="20">
        <v>-1270000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-1270000</v>
      </c>
      <c r="X7" s="20">
        <v>362500</v>
      </c>
      <c r="Y7" s="20">
        <v>-1632500</v>
      </c>
      <c r="Z7" s="21">
        <v>-450.34</v>
      </c>
      <c r="AA7" s="22">
        <v>1450000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1131465</v>
      </c>
      <c r="D9" s="18">
        <v>1131465</v>
      </c>
      <c r="E9" s="19">
        <v>185000</v>
      </c>
      <c r="F9" s="20">
        <v>185000</v>
      </c>
      <c r="G9" s="20">
        <v>163653</v>
      </c>
      <c r="H9" s="20">
        <v>163653</v>
      </c>
      <c r="I9" s="20">
        <v>163653</v>
      </c>
      <c r="J9" s="20">
        <v>163653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163653</v>
      </c>
      <c r="X9" s="20">
        <v>46250</v>
      </c>
      <c r="Y9" s="20">
        <v>117403</v>
      </c>
      <c r="Z9" s="21">
        <v>253.84</v>
      </c>
      <c r="AA9" s="22">
        <v>185000</v>
      </c>
    </row>
    <row r="10" spans="1:27" ht="13.5">
      <c r="A10" s="23" t="s">
        <v>37</v>
      </c>
      <c r="B10" s="17"/>
      <c r="C10" s="18">
        <v>131427</v>
      </c>
      <c r="D10" s="18">
        <v>131427</v>
      </c>
      <c r="E10" s="19">
        <v>4930</v>
      </c>
      <c r="F10" s="20">
        <v>4930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1233</v>
      </c>
      <c r="Y10" s="24">
        <v>-1233</v>
      </c>
      <c r="Z10" s="25">
        <v>-100</v>
      </c>
      <c r="AA10" s="26">
        <v>4930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4978591</v>
      </c>
      <c r="D12" s="29">
        <f>SUM(D6:D11)</f>
        <v>4978591</v>
      </c>
      <c r="E12" s="30">
        <f t="shared" si="0"/>
        <v>1789930</v>
      </c>
      <c r="F12" s="31">
        <f t="shared" si="0"/>
        <v>1789930</v>
      </c>
      <c r="G12" s="31">
        <f t="shared" si="0"/>
        <v>19830732</v>
      </c>
      <c r="H12" s="31">
        <f t="shared" si="0"/>
        <v>1378434</v>
      </c>
      <c r="I12" s="31">
        <f t="shared" si="0"/>
        <v>274038</v>
      </c>
      <c r="J12" s="31">
        <f t="shared" si="0"/>
        <v>274038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274038</v>
      </c>
      <c r="X12" s="31">
        <f t="shared" si="0"/>
        <v>447483</v>
      </c>
      <c r="Y12" s="31">
        <f t="shared" si="0"/>
        <v>-173445</v>
      </c>
      <c r="Z12" s="32">
        <f>+IF(X12&lt;&gt;0,+(Y12/X12)*100,0)</f>
        <v>-38.760131669806455</v>
      </c>
      <c r="AA12" s="33">
        <f>SUM(AA6:AA11)</f>
        <v>1789930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51428</v>
      </c>
      <c r="D15" s="18">
        <v>51428</v>
      </c>
      <c r="E15" s="19">
        <v>76465</v>
      </c>
      <c r="F15" s="20">
        <v>76465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19116</v>
      </c>
      <c r="Y15" s="20">
        <v>-19116</v>
      </c>
      <c r="Z15" s="21">
        <v>-100</v>
      </c>
      <c r="AA15" s="22">
        <v>76465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20605642</v>
      </c>
      <c r="D19" s="18">
        <v>20605642</v>
      </c>
      <c r="E19" s="19">
        <v>23905945</v>
      </c>
      <c r="F19" s="20">
        <v>23905945</v>
      </c>
      <c r="G19" s="20"/>
      <c r="H19" s="20"/>
      <c r="I19" s="20">
        <v>17539</v>
      </c>
      <c r="J19" s="20">
        <v>17539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17539</v>
      </c>
      <c r="X19" s="20">
        <v>5976486</v>
      </c>
      <c r="Y19" s="20">
        <v>-5958947</v>
      </c>
      <c r="Z19" s="21">
        <v>-99.71</v>
      </c>
      <c r="AA19" s="22">
        <v>23905945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93906</v>
      </c>
      <c r="D22" s="18">
        <v>93906</v>
      </c>
      <c r="E22" s="19">
        <v>150000</v>
      </c>
      <c r="F22" s="20">
        <v>150000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37500</v>
      </c>
      <c r="Y22" s="20">
        <v>-37500</v>
      </c>
      <c r="Z22" s="21">
        <v>-100</v>
      </c>
      <c r="AA22" s="22">
        <v>150000</v>
      </c>
    </row>
    <row r="23" spans="1:27" ht="13.5">
      <c r="A23" s="23" t="s">
        <v>49</v>
      </c>
      <c r="B23" s="17"/>
      <c r="C23" s="18">
        <v>140984</v>
      </c>
      <c r="D23" s="18">
        <v>140984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20891960</v>
      </c>
      <c r="D24" s="29">
        <f>SUM(D15:D23)</f>
        <v>20891960</v>
      </c>
      <c r="E24" s="36">
        <f t="shared" si="1"/>
        <v>24132410</v>
      </c>
      <c r="F24" s="37">
        <f t="shared" si="1"/>
        <v>24132410</v>
      </c>
      <c r="G24" s="37">
        <f t="shared" si="1"/>
        <v>0</v>
      </c>
      <c r="H24" s="37">
        <f t="shared" si="1"/>
        <v>0</v>
      </c>
      <c r="I24" s="37">
        <f t="shared" si="1"/>
        <v>17539</v>
      </c>
      <c r="J24" s="37">
        <f t="shared" si="1"/>
        <v>17539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17539</v>
      </c>
      <c r="X24" s="37">
        <f t="shared" si="1"/>
        <v>6033102</v>
      </c>
      <c r="Y24" s="37">
        <f t="shared" si="1"/>
        <v>-6015563</v>
      </c>
      <c r="Z24" s="38">
        <f>+IF(X24&lt;&gt;0,+(Y24/X24)*100,0)</f>
        <v>-99.7092871958737</v>
      </c>
      <c r="AA24" s="39">
        <f>SUM(AA15:AA23)</f>
        <v>24132410</v>
      </c>
    </row>
    <row r="25" spans="1:27" ht="13.5">
      <c r="A25" s="27" t="s">
        <v>51</v>
      </c>
      <c r="B25" s="28"/>
      <c r="C25" s="29">
        <f aca="true" t="shared" si="2" ref="C25:Y25">+C12+C24</f>
        <v>25870551</v>
      </c>
      <c r="D25" s="29">
        <f>+D12+D24</f>
        <v>25870551</v>
      </c>
      <c r="E25" s="30">
        <f t="shared" si="2"/>
        <v>25922340</v>
      </c>
      <c r="F25" s="31">
        <f t="shared" si="2"/>
        <v>25922340</v>
      </c>
      <c r="G25" s="31">
        <f t="shared" si="2"/>
        <v>19830732</v>
      </c>
      <c r="H25" s="31">
        <f t="shared" si="2"/>
        <v>1378434</v>
      </c>
      <c r="I25" s="31">
        <f t="shared" si="2"/>
        <v>291577</v>
      </c>
      <c r="J25" s="31">
        <f t="shared" si="2"/>
        <v>291577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291577</v>
      </c>
      <c r="X25" s="31">
        <f t="shared" si="2"/>
        <v>6480585</v>
      </c>
      <c r="Y25" s="31">
        <f t="shared" si="2"/>
        <v>-6189008</v>
      </c>
      <c r="Z25" s="32">
        <f>+IF(X25&lt;&gt;0,+(Y25/X25)*100,0)</f>
        <v>-95.50076111955941</v>
      </c>
      <c r="AA25" s="33">
        <f>+AA12+AA24</f>
        <v>25922340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102157</v>
      </c>
      <c r="D30" s="18">
        <v>102157</v>
      </c>
      <c r="E30" s="19">
        <v>250000</v>
      </c>
      <c r="F30" s="20">
        <v>250000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62500</v>
      </c>
      <c r="Y30" s="20">
        <v>-62500</v>
      </c>
      <c r="Z30" s="21">
        <v>-100</v>
      </c>
      <c r="AA30" s="22">
        <v>250000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11299620</v>
      </c>
      <c r="D32" s="18">
        <v>11299620</v>
      </c>
      <c r="E32" s="19">
        <v>2350000</v>
      </c>
      <c r="F32" s="20">
        <v>2350000</v>
      </c>
      <c r="G32" s="20">
        <v>890684</v>
      </c>
      <c r="H32" s="20">
        <v>1642479</v>
      </c>
      <c r="I32" s="20">
        <v>1568992</v>
      </c>
      <c r="J32" s="20">
        <v>1568992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1568992</v>
      </c>
      <c r="X32" s="20">
        <v>587500</v>
      </c>
      <c r="Y32" s="20">
        <v>981492</v>
      </c>
      <c r="Z32" s="21">
        <v>167.06</v>
      </c>
      <c r="AA32" s="22">
        <v>2350000</v>
      </c>
    </row>
    <row r="33" spans="1:27" ht="13.5">
      <c r="A33" s="23" t="s">
        <v>58</v>
      </c>
      <c r="B33" s="17"/>
      <c r="C33" s="18">
        <v>2134385</v>
      </c>
      <c r="D33" s="18">
        <v>2134385</v>
      </c>
      <c r="E33" s="19">
        <v>1393768</v>
      </c>
      <c r="F33" s="20">
        <v>1393768</v>
      </c>
      <c r="G33" s="20">
        <v>2123497</v>
      </c>
      <c r="H33" s="20"/>
      <c r="I33" s="20">
        <v>2848277</v>
      </c>
      <c r="J33" s="20">
        <v>2848277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2848277</v>
      </c>
      <c r="X33" s="20">
        <v>348442</v>
      </c>
      <c r="Y33" s="20">
        <v>2499835</v>
      </c>
      <c r="Z33" s="21">
        <v>717.43</v>
      </c>
      <c r="AA33" s="22">
        <v>1393768</v>
      </c>
    </row>
    <row r="34" spans="1:27" ht="13.5">
      <c r="A34" s="27" t="s">
        <v>59</v>
      </c>
      <c r="B34" s="28"/>
      <c r="C34" s="29">
        <f aca="true" t="shared" si="3" ref="C34:Y34">SUM(C29:C33)</f>
        <v>13536162</v>
      </c>
      <c r="D34" s="29">
        <f>SUM(D29:D33)</f>
        <v>13536162</v>
      </c>
      <c r="E34" s="30">
        <f t="shared" si="3"/>
        <v>3993768</v>
      </c>
      <c r="F34" s="31">
        <f t="shared" si="3"/>
        <v>3993768</v>
      </c>
      <c r="G34" s="31">
        <f t="shared" si="3"/>
        <v>3014181</v>
      </c>
      <c r="H34" s="31">
        <f t="shared" si="3"/>
        <v>1642479</v>
      </c>
      <c r="I34" s="31">
        <f t="shared" si="3"/>
        <v>4417269</v>
      </c>
      <c r="J34" s="31">
        <f t="shared" si="3"/>
        <v>4417269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4417269</v>
      </c>
      <c r="X34" s="31">
        <f t="shared" si="3"/>
        <v>998442</v>
      </c>
      <c r="Y34" s="31">
        <f t="shared" si="3"/>
        <v>3418827</v>
      </c>
      <c r="Z34" s="32">
        <f>+IF(X34&lt;&gt;0,+(Y34/X34)*100,0)</f>
        <v>342.4161844153191</v>
      </c>
      <c r="AA34" s="33">
        <f>SUM(AA29:AA33)</f>
        <v>3993768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700000</v>
      </c>
      <c r="F37" s="20">
        <v>700000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175000</v>
      </c>
      <c r="Y37" s="20">
        <v>-175000</v>
      </c>
      <c r="Z37" s="21">
        <v>-100</v>
      </c>
      <c r="AA37" s="22">
        <v>700000</v>
      </c>
    </row>
    <row r="38" spans="1:27" ht="13.5">
      <c r="A38" s="23" t="s">
        <v>58</v>
      </c>
      <c r="B38" s="17"/>
      <c r="C38" s="18">
        <v>28117762</v>
      </c>
      <c r="D38" s="18">
        <v>28117762</v>
      </c>
      <c r="E38" s="19">
        <v>16293211</v>
      </c>
      <c r="F38" s="20">
        <v>16293211</v>
      </c>
      <c r="G38" s="20"/>
      <c r="H38" s="20">
        <v>3163949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4073303</v>
      </c>
      <c r="Y38" s="20">
        <v>-4073303</v>
      </c>
      <c r="Z38" s="21">
        <v>-100</v>
      </c>
      <c r="AA38" s="22">
        <v>16293211</v>
      </c>
    </row>
    <row r="39" spans="1:27" ht="13.5">
      <c r="A39" s="27" t="s">
        <v>61</v>
      </c>
      <c r="B39" s="35"/>
      <c r="C39" s="29">
        <f aca="true" t="shared" si="4" ref="C39:Y39">SUM(C37:C38)</f>
        <v>28117762</v>
      </c>
      <c r="D39" s="29">
        <f>SUM(D37:D38)</f>
        <v>28117762</v>
      </c>
      <c r="E39" s="36">
        <f t="shared" si="4"/>
        <v>16993211</v>
      </c>
      <c r="F39" s="37">
        <f t="shared" si="4"/>
        <v>16993211</v>
      </c>
      <c r="G39" s="37">
        <f t="shared" si="4"/>
        <v>0</v>
      </c>
      <c r="H39" s="37">
        <f t="shared" si="4"/>
        <v>3163949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4248303</v>
      </c>
      <c r="Y39" s="37">
        <f t="shared" si="4"/>
        <v>-4248303</v>
      </c>
      <c r="Z39" s="38">
        <f>+IF(X39&lt;&gt;0,+(Y39/X39)*100,0)</f>
        <v>-100</v>
      </c>
      <c r="AA39" s="39">
        <f>SUM(AA37:AA38)</f>
        <v>16993211</v>
      </c>
    </row>
    <row r="40" spans="1:27" ht="13.5">
      <c r="A40" s="27" t="s">
        <v>62</v>
      </c>
      <c r="B40" s="28"/>
      <c r="C40" s="29">
        <f aca="true" t="shared" si="5" ref="C40:Y40">+C34+C39</f>
        <v>41653924</v>
      </c>
      <c r="D40" s="29">
        <f>+D34+D39</f>
        <v>41653924</v>
      </c>
      <c r="E40" s="30">
        <f t="shared" si="5"/>
        <v>20986979</v>
      </c>
      <c r="F40" s="31">
        <f t="shared" si="5"/>
        <v>20986979</v>
      </c>
      <c r="G40" s="31">
        <f t="shared" si="5"/>
        <v>3014181</v>
      </c>
      <c r="H40" s="31">
        <f t="shared" si="5"/>
        <v>4806428</v>
      </c>
      <c r="I40" s="31">
        <f t="shared" si="5"/>
        <v>4417269</v>
      </c>
      <c r="J40" s="31">
        <f t="shared" si="5"/>
        <v>4417269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4417269</v>
      </c>
      <c r="X40" s="31">
        <f t="shared" si="5"/>
        <v>5246745</v>
      </c>
      <c r="Y40" s="31">
        <f t="shared" si="5"/>
        <v>-829476</v>
      </c>
      <c r="Z40" s="32">
        <f>+IF(X40&lt;&gt;0,+(Y40/X40)*100,0)</f>
        <v>-15.80934465082637</v>
      </c>
      <c r="AA40" s="33">
        <f>+AA34+AA39</f>
        <v>20986979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-15783373</v>
      </c>
      <c r="D42" s="43">
        <f>+D25-D40</f>
        <v>-15783373</v>
      </c>
      <c r="E42" s="44">
        <f t="shared" si="6"/>
        <v>4935361</v>
      </c>
      <c r="F42" s="45">
        <f t="shared" si="6"/>
        <v>4935361</v>
      </c>
      <c r="G42" s="45">
        <f t="shared" si="6"/>
        <v>16816551</v>
      </c>
      <c r="H42" s="45">
        <f t="shared" si="6"/>
        <v>-3427994</v>
      </c>
      <c r="I42" s="45">
        <f t="shared" si="6"/>
        <v>-4125692</v>
      </c>
      <c r="J42" s="45">
        <f t="shared" si="6"/>
        <v>-4125692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-4125692</v>
      </c>
      <c r="X42" s="45">
        <f t="shared" si="6"/>
        <v>1233840</v>
      </c>
      <c r="Y42" s="45">
        <f t="shared" si="6"/>
        <v>-5359532</v>
      </c>
      <c r="Z42" s="46">
        <f>+IF(X42&lt;&gt;0,+(Y42/X42)*100,0)</f>
        <v>-434.37820138753807</v>
      </c>
      <c r="AA42" s="47">
        <f>+AA25-AA40</f>
        <v>4935361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-15783373</v>
      </c>
      <c r="D45" s="18">
        <v>-15783373</v>
      </c>
      <c r="E45" s="19">
        <v>4935361</v>
      </c>
      <c r="F45" s="20">
        <v>4935361</v>
      </c>
      <c r="G45" s="20">
        <v>16816551</v>
      </c>
      <c r="H45" s="20">
        <v>-3427994</v>
      </c>
      <c r="I45" s="20">
        <v>-4125692</v>
      </c>
      <c r="J45" s="20">
        <v>-4125692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-4125692</v>
      </c>
      <c r="X45" s="20">
        <v>1233840</v>
      </c>
      <c r="Y45" s="20">
        <v>-5359532</v>
      </c>
      <c r="Z45" s="48">
        <v>-434.38</v>
      </c>
      <c r="AA45" s="22">
        <v>4935361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-15783373</v>
      </c>
      <c r="D48" s="51">
        <f>SUM(D45:D47)</f>
        <v>-15783373</v>
      </c>
      <c r="E48" s="52">
        <f t="shared" si="7"/>
        <v>4935361</v>
      </c>
      <c r="F48" s="53">
        <f t="shared" si="7"/>
        <v>4935361</v>
      </c>
      <c r="G48" s="53">
        <f t="shared" si="7"/>
        <v>16816551</v>
      </c>
      <c r="H48" s="53">
        <f t="shared" si="7"/>
        <v>-3427994</v>
      </c>
      <c r="I48" s="53">
        <f t="shared" si="7"/>
        <v>-4125692</v>
      </c>
      <c r="J48" s="53">
        <f t="shared" si="7"/>
        <v>-4125692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-4125692</v>
      </c>
      <c r="X48" s="53">
        <f t="shared" si="7"/>
        <v>1233840</v>
      </c>
      <c r="Y48" s="53">
        <f t="shared" si="7"/>
        <v>-5359532</v>
      </c>
      <c r="Z48" s="54">
        <f>+IF(X48&lt;&gt;0,+(Y48/X48)*100,0)</f>
        <v>-434.37820138753807</v>
      </c>
      <c r="AA48" s="55">
        <f>SUM(AA45:AA47)</f>
        <v>4935361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62950327</v>
      </c>
      <c r="H6" s="20">
        <v>8507913</v>
      </c>
      <c r="I6" s="20">
        <v>14160073</v>
      </c>
      <c r="J6" s="20">
        <v>14160073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14160073</v>
      </c>
      <c r="X6" s="20"/>
      <c r="Y6" s="20">
        <v>14160073</v>
      </c>
      <c r="Z6" s="21"/>
      <c r="AA6" s="22"/>
    </row>
    <row r="7" spans="1:27" ht="13.5">
      <c r="A7" s="23" t="s">
        <v>34</v>
      </c>
      <c r="B7" s="17"/>
      <c r="C7" s="18">
        <v>259275698</v>
      </c>
      <c r="D7" s="18">
        <v>259275698</v>
      </c>
      <c r="E7" s="19">
        <v>264037771</v>
      </c>
      <c r="F7" s="20">
        <v>264037771</v>
      </c>
      <c r="G7" s="20">
        <v>244915838</v>
      </c>
      <c r="H7" s="20">
        <v>244915838</v>
      </c>
      <c r="I7" s="20">
        <v>227915838</v>
      </c>
      <c r="J7" s="20">
        <v>227915838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227915838</v>
      </c>
      <c r="X7" s="20">
        <v>66009443</v>
      </c>
      <c r="Y7" s="20">
        <v>161906395</v>
      </c>
      <c r="Z7" s="21">
        <v>245.28</v>
      </c>
      <c r="AA7" s="22">
        <v>264037771</v>
      </c>
    </row>
    <row r="8" spans="1:27" ht="13.5">
      <c r="A8" s="23" t="s">
        <v>35</v>
      </c>
      <c r="B8" s="17"/>
      <c r="C8" s="18">
        <v>328325823</v>
      </c>
      <c r="D8" s="18">
        <v>328325823</v>
      </c>
      <c r="E8" s="19">
        <v>278151102</v>
      </c>
      <c r="F8" s="20">
        <v>278151102</v>
      </c>
      <c r="G8" s="20">
        <v>406437087</v>
      </c>
      <c r="H8" s="20">
        <v>392991690</v>
      </c>
      <c r="I8" s="20">
        <v>273979716</v>
      </c>
      <c r="J8" s="20">
        <v>273979716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273979716</v>
      </c>
      <c r="X8" s="20">
        <v>69537776</v>
      </c>
      <c r="Y8" s="20">
        <v>204441940</v>
      </c>
      <c r="Z8" s="21">
        <v>294</v>
      </c>
      <c r="AA8" s="22">
        <v>278151102</v>
      </c>
    </row>
    <row r="9" spans="1:27" ht="13.5">
      <c r="A9" s="23" t="s">
        <v>36</v>
      </c>
      <c r="B9" s="17"/>
      <c r="C9" s="18">
        <v>537972664</v>
      </c>
      <c r="D9" s="18">
        <v>537972664</v>
      </c>
      <c r="E9" s="19">
        <v>468558525</v>
      </c>
      <c r="F9" s="20">
        <v>468558525</v>
      </c>
      <c r="G9" s="20">
        <v>642789262</v>
      </c>
      <c r="H9" s="20">
        <v>718648277</v>
      </c>
      <c r="I9" s="20">
        <v>614826156</v>
      </c>
      <c r="J9" s="20">
        <v>614826156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614826156</v>
      </c>
      <c r="X9" s="20">
        <v>117139631</v>
      </c>
      <c r="Y9" s="20">
        <v>497686525</v>
      </c>
      <c r="Z9" s="21">
        <v>424.87</v>
      </c>
      <c r="AA9" s="22">
        <v>468558525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32656079</v>
      </c>
      <c r="D11" s="18">
        <v>32656079</v>
      </c>
      <c r="E11" s="19">
        <v>37649409</v>
      </c>
      <c r="F11" s="20">
        <v>37649409</v>
      </c>
      <c r="G11" s="20">
        <v>32107923</v>
      </c>
      <c r="H11" s="20">
        <v>34256066</v>
      </c>
      <c r="I11" s="20">
        <v>33848845</v>
      </c>
      <c r="J11" s="20">
        <v>33848845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33848845</v>
      </c>
      <c r="X11" s="20">
        <v>9412352</v>
      </c>
      <c r="Y11" s="20">
        <v>24436493</v>
      </c>
      <c r="Z11" s="21">
        <v>259.62</v>
      </c>
      <c r="AA11" s="22">
        <v>37649409</v>
      </c>
    </row>
    <row r="12" spans="1:27" ht="13.5">
      <c r="A12" s="27" t="s">
        <v>39</v>
      </c>
      <c r="B12" s="28"/>
      <c r="C12" s="29">
        <f aca="true" t="shared" si="0" ref="C12:Y12">SUM(C6:C11)</f>
        <v>1158230264</v>
      </c>
      <c r="D12" s="29">
        <f>SUM(D6:D11)</f>
        <v>1158230264</v>
      </c>
      <c r="E12" s="30">
        <f t="shared" si="0"/>
        <v>1048396807</v>
      </c>
      <c r="F12" s="31">
        <f t="shared" si="0"/>
        <v>1048396807</v>
      </c>
      <c r="G12" s="31">
        <f t="shared" si="0"/>
        <v>1389200437</v>
      </c>
      <c r="H12" s="31">
        <f t="shared" si="0"/>
        <v>1399319784</v>
      </c>
      <c r="I12" s="31">
        <f t="shared" si="0"/>
        <v>1164730628</v>
      </c>
      <c r="J12" s="31">
        <f t="shared" si="0"/>
        <v>1164730628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1164730628</v>
      </c>
      <c r="X12" s="31">
        <f t="shared" si="0"/>
        <v>262099202</v>
      </c>
      <c r="Y12" s="31">
        <f t="shared" si="0"/>
        <v>902631426</v>
      </c>
      <c r="Z12" s="32">
        <f>+IF(X12&lt;&gt;0,+(Y12/X12)*100,0)</f>
        <v>344.3854155649051</v>
      </c>
      <c r="AA12" s="33">
        <f>SUM(AA6:AA11)</f>
        <v>1048396807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1649035</v>
      </c>
      <c r="D15" s="18">
        <v>1649035</v>
      </c>
      <c r="E15" s="19">
        <v>2220907</v>
      </c>
      <c r="F15" s="20">
        <v>2220907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555227</v>
      </c>
      <c r="Y15" s="20">
        <v>-555227</v>
      </c>
      <c r="Z15" s="21">
        <v>-100</v>
      </c>
      <c r="AA15" s="22">
        <v>2220907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196371707</v>
      </c>
      <c r="D17" s="18">
        <v>196371707</v>
      </c>
      <c r="E17" s="19">
        <v>190750604</v>
      </c>
      <c r="F17" s="20">
        <v>190750604</v>
      </c>
      <c r="G17" s="20">
        <v>196372107</v>
      </c>
      <c r="H17" s="20">
        <v>196371707</v>
      </c>
      <c r="I17" s="20">
        <v>196371707</v>
      </c>
      <c r="J17" s="20">
        <v>196371707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196371707</v>
      </c>
      <c r="X17" s="20">
        <v>47687651</v>
      </c>
      <c r="Y17" s="20">
        <v>148684056</v>
      </c>
      <c r="Z17" s="21">
        <v>311.79</v>
      </c>
      <c r="AA17" s="22">
        <v>190750604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1491144032</v>
      </c>
      <c r="D19" s="18">
        <v>1491144032</v>
      </c>
      <c r="E19" s="19">
        <v>1580750066</v>
      </c>
      <c r="F19" s="20">
        <v>1580750066</v>
      </c>
      <c r="G19" s="20">
        <v>1495046889</v>
      </c>
      <c r="H19" s="20">
        <v>1498273844</v>
      </c>
      <c r="I19" s="20">
        <v>1507596171</v>
      </c>
      <c r="J19" s="20">
        <v>1507596171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1507596171</v>
      </c>
      <c r="X19" s="20">
        <v>395187517</v>
      </c>
      <c r="Y19" s="20">
        <v>1112408654</v>
      </c>
      <c r="Z19" s="21">
        <v>281.49</v>
      </c>
      <c r="AA19" s="22">
        <v>1580750066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6299418</v>
      </c>
      <c r="D22" s="18">
        <v>6299418</v>
      </c>
      <c r="E22" s="19">
        <v>3375382</v>
      </c>
      <c r="F22" s="20">
        <v>3375382</v>
      </c>
      <c r="G22" s="20">
        <v>4790063</v>
      </c>
      <c r="H22" s="20">
        <v>6299418</v>
      </c>
      <c r="I22" s="20">
        <v>6299418</v>
      </c>
      <c r="J22" s="20">
        <v>6299418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6299418</v>
      </c>
      <c r="X22" s="20">
        <v>843846</v>
      </c>
      <c r="Y22" s="20">
        <v>5455572</v>
      </c>
      <c r="Z22" s="21">
        <v>646.51</v>
      </c>
      <c r="AA22" s="22">
        <v>3375382</v>
      </c>
    </row>
    <row r="23" spans="1:27" ht="13.5">
      <c r="A23" s="23" t="s">
        <v>49</v>
      </c>
      <c r="B23" s="17"/>
      <c r="C23" s="18">
        <v>8648295</v>
      </c>
      <c r="D23" s="18">
        <v>8648295</v>
      </c>
      <c r="E23" s="19">
        <v>6801944</v>
      </c>
      <c r="F23" s="20">
        <v>6801944</v>
      </c>
      <c r="G23" s="24">
        <v>8648295</v>
      </c>
      <c r="H23" s="24">
        <v>8648295</v>
      </c>
      <c r="I23" s="24">
        <v>8648295</v>
      </c>
      <c r="J23" s="20">
        <v>8648295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8648295</v>
      </c>
      <c r="X23" s="20">
        <v>1700486</v>
      </c>
      <c r="Y23" s="24">
        <v>6947809</v>
      </c>
      <c r="Z23" s="25">
        <v>408.58</v>
      </c>
      <c r="AA23" s="26">
        <v>6801944</v>
      </c>
    </row>
    <row r="24" spans="1:27" ht="13.5">
      <c r="A24" s="27" t="s">
        <v>50</v>
      </c>
      <c r="B24" s="35"/>
      <c r="C24" s="29">
        <f aca="true" t="shared" si="1" ref="C24:Y24">SUM(C15:C23)</f>
        <v>1704112487</v>
      </c>
      <c r="D24" s="29">
        <f>SUM(D15:D23)</f>
        <v>1704112487</v>
      </c>
      <c r="E24" s="36">
        <f t="shared" si="1"/>
        <v>1783898903</v>
      </c>
      <c r="F24" s="37">
        <f t="shared" si="1"/>
        <v>1783898903</v>
      </c>
      <c r="G24" s="37">
        <f t="shared" si="1"/>
        <v>1704857354</v>
      </c>
      <c r="H24" s="37">
        <f t="shared" si="1"/>
        <v>1709593264</v>
      </c>
      <c r="I24" s="37">
        <f t="shared" si="1"/>
        <v>1718915591</v>
      </c>
      <c r="J24" s="37">
        <f t="shared" si="1"/>
        <v>1718915591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1718915591</v>
      </c>
      <c r="X24" s="37">
        <f t="shared" si="1"/>
        <v>445974727</v>
      </c>
      <c r="Y24" s="37">
        <f t="shared" si="1"/>
        <v>1272940864</v>
      </c>
      <c r="Z24" s="38">
        <f>+IF(X24&lt;&gt;0,+(Y24/X24)*100,0)</f>
        <v>285.42892386814555</v>
      </c>
      <c r="AA24" s="39">
        <f>SUM(AA15:AA23)</f>
        <v>1783898903</v>
      </c>
    </row>
    <row r="25" spans="1:27" ht="13.5">
      <c r="A25" s="27" t="s">
        <v>51</v>
      </c>
      <c r="B25" s="28"/>
      <c r="C25" s="29">
        <f aca="true" t="shared" si="2" ref="C25:Y25">+C12+C24</f>
        <v>2862342751</v>
      </c>
      <c r="D25" s="29">
        <f>+D12+D24</f>
        <v>2862342751</v>
      </c>
      <c r="E25" s="30">
        <f t="shared" si="2"/>
        <v>2832295710</v>
      </c>
      <c r="F25" s="31">
        <f t="shared" si="2"/>
        <v>2832295710</v>
      </c>
      <c r="G25" s="31">
        <f t="shared" si="2"/>
        <v>3094057791</v>
      </c>
      <c r="H25" s="31">
        <f t="shared" si="2"/>
        <v>3108913048</v>
      </c>
      <c r="I25" s="31">
        <f t="shared" si="2"/>
        <v>2883646219</v>
      </c>
      <c r="J25" s="31">
        <f t="shared" si="2"/>
        <v>2883646219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2883646219</v>
      </c>
      <c r="X25" s="31">
        <f t="shared" si="2"/>
        <v>708073929</v>
      </c>
      <c r="Y25" s="31">
        <f t="shared" si="2"/>
        <v>2175572290</v>
      </c>
      <c r="Z25" s="32">
        <f>+IF(X25&lt;&gt;0,+(Y25/X25)*100,0)</f>
        <v>307.2521386393256</v>
      </c>
      <c r="AA25" s="33">
        <f>+AA12+AA24</f>
        <v>2832295710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8201006</v>
      </c>
      <c r="D30" s="18">
        <v>8201006</v>
      </c>
      <c r="E30" s="19">
        <v>8246040</v>
      </c>
      <c r="F30" s="20">
        <v>8246040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2061510</v>
      </c>
      <c r="Y30" s="20">
        <v>-2061510</v>
      </c>
      <c r="Z30" s="21">
        <v>-100</v>
      </c>
      <c r="AA30" s="22">
        <v>8246040</v>
      </c>
    </row>
    <row r="31" spans="1:27" ht="13.5">
      <c r="A31" s="23" t="s">
        <v>56</v>
      </c>
      <c r="B31" s="17"/>
      <c r="C31" s="18">
        <v>28820246</v>
      </c>
      <c r="D31" s="18">
        <v>28820246</v>
      </c>
      <c r="E31" s="19">
        <v>26196245</v>
      </c>
      <c r="F31" s="20">
        <v>26196245</v>
      </c>
      <c r="G31" s="20">
        <v>28866899</v>
      </c>
      <c r="H31" s="20">
        <v>28897209</v>
      </c>
      <c r="I31" s="20">
        <v>29100286</v>
      </c>
      <c r="J31" s="20">
        <v>29100286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29100286</v>
      </c>
      <c r="X31" s="20">
        <v>6549061</v>
      </c>
      <c r="Y31" s="20">
        <v>22551225</v>
      </c>
      <c r="Z31" s="21">
        <v>344.34</v>
      </c>
      <c r="AA31" s="22">
        <v>26196245</v>
      </c>
    </row>
    <row r="32" spans="1:27" ht="13.5">
      <c r="A32" s="23" t="s">
        <v>57</v>
      </c>
      <c r="B32" s="17"/>
      <c r="C32" s="18">
        <v>191047523</v>
      </c>
      <c r="D32" s="18">
        <v>191047523</v>
      </c>
      <c r="E32" s="19">
        <v>183948391</v>
      </c>
      <c r="F32" s="20">
        <v>183948391</v>
      </c>
      <c r="G32" s="20">
        <v>130402077</v>
      </c>
      <c r="H32" s="20">
        <v>144293952</v>
      </c>
      <c r="I32" s="20">
        <v>144690558</v>
      </c>
      <c r="J32" s="20">
        <v>144690558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144690558</v>
      </c>
      <c r="X32" s="20">
        <v>45987098</v>
      </c>
      <c r="Y32" s="20">
        <v>98703460</v>
      </c>
      <c r="Z32" s="21">
        <v>214.63</v>
      </c>
      <c r="AA32" s="22">
        <v>183948391</v>
      </c>
    </row>
    <row r="33" spans="1:27" ht="13.5">
      <c r="A33" s="23" t="s">
        <v>58</v>
      </c>
      <c r="B33" s="17"/>
      <c r="C33" s="18">
        <v>8695501</v>
      </c>
      <c r="D33" s="18">
        <v>8695501</v>
      </c>
      <c r="E33" s="19">
        <v>9007425</v>
      </c>
      <c r="F33" s="20">
        <v>9007425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2251856</v>
      </c>
      <c r="Y33" s="20">
        <v>-2251856</v>
      </c>
      <c r="Z33" s="21">
        <v>-100</v>
      </c>
      <c r="AA33" s="22">
        <v>9007425</v>
      </c>
    </row>
    <row r="34" spans="1:27" ht="13.5">
      <c r="A34" s="27" t="s">
        <v>59</v>
      </c>
      <c r="B34" s="28"/>
      <c r="C34" s="29">
        <f aca="true" t="shared" si="3" ref="C34:Y34">SUM(C29:C33)</f>
        <v>236764276</v>
      </c>
      <c r="D34" s="29">
        <f>SUM(D29:D33)</f>
        <v>236764276</v>
      </c>
      <c r="E34" s="30">
        <f t="shared" si="3"/>
        <v>227398101</v>
      </c>
      <c r="F34" s="31">
        <f t="shared" si="3"/>
        <v>227398101</v>
      </c>
      <c r="G34" s="31">
        <f t="shared" si="3"/>
        <v>159268976</v>
      </c>
      <c r="H34" s="31">
        <f t="shared" si="3"/>
        <v>173191161</v>
      </c>
      <c r="I34" s="31">
        <f t="shared" si="3"/>
        <v>173790844</v>
      </c>
      <c r="J34" s="31">
        <f t="shared" si="3"/>
        <v>173790844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173790844</v>
      </c>
      <c r="X34" s="31">
        <f t="shared" si="3"/>
        <v>56849525</v>
      </c>
      <c r="Y34" s="31">
        <f t="shared" si="3"/>
        <v>116941319</v>
      </c>
      <c r="Z34" s="32">
        <f>+IF(X34&lt;&gt;0,+(Y34/X34)*100,0)</f>
        <v>205.7032473006591</v>
      </c>
      <c r="AA34" s="33">
        <f>SUM(AA29:AA33)</f>
        <v>227398101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218675316</v>
      </c>
      <c r="D37" s="18">
        <v>218675316</v>
      </c>
      <c r="E37" s="19">
        <v>202089686</v>
      </c>
      <c r="F37" s="20">
        <v>202089686</v>
      </c>
      <c r="G37" s="20">
        <v>226876321</v>
      </c>
      <c r="H37" s="20">
        <v>226876321</v>
      </c>
      <c r="I37" s="20">
        <v>226876321</v>
      </c>
      <c r="J37" s="20">
        <v>226876321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226876321</v>
      </c>
      <c r="X37" s="20">
        <v>50522422</v>
      </c>
      <c r="Y37" s="20">
        <v>176353899</v>
      </c>
      <c r="Z37" s="21">
        <v>349.06</v>
      </c>
      <c r="AA37" s="22">
        <v>202089686</v>
      </c>
    </row>
    <row r="38" spans="1:27" ht="13.5">
      <c r="A38" s="23" t="s">
        <v>58</v>
      </c>
      <c r="B38" s="17"/>
      <c r="C38" s="18">
        <v>261855575</v>
      </c>
      <c r="D38" s="18">
        <v>261855575</v>
      </c>
      <c r="E38" s="19">
        <v>254738171</v>
      </c>
      <c r="F38" s="20">
        <v>254738171</v>
      </c>
      <c r="G38" s="20">
        <v>219997983</v>
      </c>
      <c r="H38" s="20">
        <v>270551076</v>
      </c>
      <c r="I38" s="20">
        <v>269663128</v>
      </c>
      <c r="J38" s="20">
        <v>269663128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269663128</v>
      </c>
      <c r="X38" s="20">
        <v>63684543</v>
      </c>
      <c r="Y38" s="20">
        <v>205978585</v>
      </c>
      <c r="Z38" s="21">
        <v>323.44</v>
      </c>
      <c r="AA38" s="22">
        <v>254738171</v>
      </c>
    </row>
    <row r="39" spans="1:27" ht="13.5">
      <c r="A39" s="27" t="s">
        <v>61</v>
      </c>
      <c r="B39" s="35"/>
      <c r="C39" s="29">
        <f aca="true" t="shared" si="4" ref="C39:Y39">SUM(C37:C38)</f>
        <v>480530891</v>
      </c>
      <c r="D39" s="29">
        <f>SUM(D37:D38)</f>
        <v>480530891</v>
      </c>
      <c r="E39" s="36">
        <f t="shared" si="4"/>
        <v>456827857</v>
      </c>
      <c r="F39" s="37">
        <f t="shared" si="4"/>
        <v>456827857</v>
      </c>
      <c r="G39" s="37">
        <f t="shared" si="4"/>
        <v>446874304</v>
      </c>
      <c r="H39" s="37">
        <f t="shared" si="4"/>
        <v>497427397</v>
      </c>
      <c r="I39" s="37">
        <f t="shared" si="4"/>
        <v>496539449</v>
      </c>
      <c r="J39" s="37">
        <f t="shared" si="4"/>
        <v>496539449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496539449</v>
      </c>
      <c r="X39" s="37">
        <f t="shared" si="4"/>
        <v>114206965</v>
      </c>
      <c r="Y39" s="37">
        <f t="shared" si="4"/>
        <v>382332484</v>
      </c>
      <c r="Z39" s="38">
        <f>+IF(X39&lt;&gt;0,+(Y39/X39)*100,0)</f>
        <v>334.7715999632772</v>
      </c>
      <c r="AA39" s="39">
        <f>SUM(AA37:AA38)</f>
        <v>456827857</v>
      </c>
    </row>
    <row r="40" spans="1:27" ht="13.5">
      <c r="A40" s="27" t="s">
        <v>62</v>
      </c>
      <c r="B40" s="28"/>
      <c r="C40" s="29">
        <f aca="true" t="shared" si="5" ref="C40:Y40">+C34+C39</f>
        <v>717295167</v>
      </c>
      <c r="D40" s="29">
        <f>+D34+D39</f>
        <v>717295167</v>
      </c>
      <c r="E40" s="30">
        <f t="shared" si="5"/>
        <v>684225958</v>
      </c>
      <c r="F40" s="31">
        <f t="shared" si="5"/>
        <v>684225958</v>
      </c>
      <c r="G40" s="31">
        <f t="shared" si="5"/>
        <v>606143280</v>
      </c>
      <c r="H40" s="31">
        <f t="shared" si="5"/>
        <v>670618558</v>
      </c>
      <c r="I40" s="31">
        <f t="shared" si="5"/>
        <v>670330293</v>
      </c>
      <c r="J40" s="31">
        <f t="shared" si="5"/>
        <v>670330293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670330293</v>
      </c>
      <c r="X40" s="31">
        <f t="shared" si="5"/>
        <v>171056490</v>
      </c>
      <c r="Y40" s="31">
        <f t="shared" si="5"/>
        <v>499273803</v>
      </c>
      <c r="Z40" s="32">
        <f>+IF(X40&lt;&gt;0,+(Y40/X40)*100,0)</f>
        <v>291.87656253206177</v>
      </c>
      <c r="AA40" s="33">
        <f>+AA34+AA39</f>
        <v>684225958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2145047584</v>
      </c>
      <c r="D42" s="43">
        <f>+D25-D40</f>
        <v>2145047584</v>
      </c>
      <c r="E42" s="44">
        <f t="shared" si="6"/>
        <v>2148069752</v>
      </c>
      <c r="F42" s="45">
        <f t="shared" si="6"/>
        <v>2148069752</v>
      </c>
      <c r="G42" s="45">
        <f t="shared" si="6"/>
        <v>2487914511</v>
      </c>
      <c r="H42" s="45">
        <f t="shared" si="6"/>
        <v>2438294490</v>
      </c>
      <c r="I42" s="45">
        <f t="shared" si="6"/>
        <v>2213315926</v>
      </c>
      <c r="J42" s="45">
        <f t="shared" si="6"/>
        <v>2213315926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2213315926</v>
      </c>
      <c r="X42" s="45">
        <f t="shared" si="6"/>
        <v>537017439</v>
      </c>
      <c r="Y42" s="45">
        <f t="shared" si="6"/>
        <v>1676298487</v>
      </c>
      <c r="Z42" s="46">
        <f>+IF(X42&lt;&gt;0,+(Y42/X42)*100,0)</f>
        <v>312.1497302064338</v>
      </c>
      <c r="AA42" s="47">
        <f>+AA25-AA40</f>
        <v>2148069752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2040830094</v>
      </c>
      <c r="D45" s="18">
        <v>2040830094</v>
      </c>
      <c r="E45" s="19">
        <v>2058069754</v>
      </c>
      <c r="F45" s="20">
        <v>2058069754</v>
      </c>
      <c r="G45" s="20">
        <v>2383697021</v>
      </c>
      <c r="H45" s="20">
        <v>2334077001</v>
      </c>
      <c r="I45" s="20">
        <v>2109098437</v>
      </c>
      <c r="J45" s="20">
        <v>2109098437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2109098437</v>
      </c>
      <c r="X45" s="20">
        <v>514517439</v>
      </c>
      <c r="Y45" s="20">
        <v>1594580998</v>
      </c>
      <c r="Z45" s="48">
        <v>309.92</v>
      </c>
      <c r="AA45" s="22">
        <v>2058069754</v>
      </c>
    </row>
    <row r="46" spans="1:27" ht="13.5">
      <c r="A46" s="23" t="s">
        <v>67</v>
      </c>
      <c r="B46" s="17"/>
      <c r="C46" s="18">
        <v>104217490</v>
      </c>
      <c r="D46" s="18">
        <v>104217490</v>
      </c>
      <c r="E46" s="19">
        <v>90000000</v>
      </c>
      <c r="F46" s="20">
        <v>90000000</v>
      </c>
      <c r="G46" s="20">
        <v>104217490</v>
      </c>
      <c r="H46" s="20">
        <v>104217490</v>
      </c>
      <c r="I46" s="20">
        <v>104217490</v>
      </c>
      <c r="J46" s="20">
        <v>104217490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104217490</v>
      </c>
      <c r="X46" s="20">
        <v>22500000</v>
      </c>
      <c r="Y46" s="20">
        <v>81717490</v>
      </c>
      <c r="Z46" s="48">
        <v>363.19</v>
      </c>
      <c r="AA46" s="22">
        <v>90000000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2145047584</v>
      </c>
      <c r="D48" s="51">
        <f>SUM(D45:D47)</f>
        <v>2145047584</v>
      </c>
      <c r="E48" s="52">
        <f t="shared" si="7"/>
        <v>2148069754</v>
      </c>
      <c r="F48" s="53">
        <f t="shared" si="7"/>
        <v>2148069754</v>
      </c>
      <c r="G48" s="53">
        <f t="shared" si="7"/>
        <v>2487914511</v>
      </c>
      <c r="H48" s="53">
        <f t="shared" si="7"/>
        <v>2438294491</v>
      </c>
      <c r="I48" s="53">
        <f t="shared" si="7"/>
        <v>2213315927</v>
      </c>
      <c r="J48" s="53">
        <f t="shared" si="7"/>
        <v>2213315927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2213315927</v>
      </c>
      <c r="X48" s="53">
        <f t="shared" si="7"/>
        <v>537017439</v>
      </c>
      <c r="Y48" s="53">
        <f t="shared" si="7"/>
        <v>1676298488</v>
      </c>
      <c r="Z48" s="54">
        <f>+IF(X48&lt;&gt;0,+(Y48/X48)*100,0)</f>
        <v>312.1497303926474</v>
      </c>
      <c r="AA48" s="55">
        <f>SUM(AA45:AA47)</f>
        <v>2148069754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5533300</v>
      </c>
      <c r="F6" s="20">
        <v>5533300</v>
      </c>
      <c r="G6" s="20">
        <v>22959375</v>
      </c>
      <c r="H6" s="20">
        <v>10992007</v>
      </c>
      <c r="I6" s="20">
        <v>6992007</v>
      </c>
      <c r="J6" s="20">
        <v>6992007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6992007</v>
      </c>
      <c r="X6" s="20">
        <v>1383325</v>
      </c>
      <c r="Y6" s="20">
        <v>5608682</v>
      </c>
      <c r="Z6" s="21">
        <v>405.45</v>
      </c>
      <c r="AA6" s="22">
        <v>5533300</v>
      </c>
    </row>
    <row r="7" spans="1:27" ht="13.5">
      <c r="A7" s="23" t="s">
        <v>34</v>
      </c>
      <c r="B7" s="17"/>
      <c r="C7" s="18"/>
      <c r="D7" s="18"/>
      <c r="E7" s="19">
        <v>6612500</v>
      </c>
      <c r="F7" s="20">
        <v>6612500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1653125</v>
      </c>
      <c r="Y7" s="20">
        <v>-1653125</v>
      </c>
      <c r="Z7" s="21">
        <v>-100</v>
      </c>
      <c r="AA7" s="22">
        <v>6612500</v>
      </c>
    </row>
    <row r="8" spans="1:27" ht="13.5">
      <c r="A8" s="23" t="s">
        <v>35</v>
      </c>
      <c r="B8" s="17"/>
      <c r="C8" s="18"/>
      <c r="D8" s="18"/>
      <c r="E8" s="19">
        <v>166106000</v>
      </c>
      <c r="F8" s="20">
        <v>166106000</v>
      </c>
      <c r="G8" s="20">
        <v>288132785</v>
      </c>
      <c r="H8" s="20">
        <v>257200475</v>
      </c>
      <c r="I8" s="20">
        <v>262523628</v>
      </c>
      <c r="J8" s="20">
        <v>262523628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262523628</v>
      </c>
      <c r="X8" s="20">
        <v>41526500</v>
      </c>
      <c r="Y8" s="20">
        <v>220997128</v>
      </c>
      <c r="Z8" s="21">
        <v>532.18</v>
      </c>
      <c r="AA8" s="22">
        <v>166106000</v>
      </c>
    </row>
    <row r="9" spans="1:27" ht="13.5">
      <c r="A9" s="23" t="s">
        <v>36</v>
      </c>
      <c r="B9" s="17"/>
      <c r="C9" s="18"/>
      <c r="D9" s="18"/>
      <c r="E9" s="19">
        <v>6000000</v>
      </c>
      <c r="F9" s="20">
        <v>6000000</v>
      </c>
      <c r="G9" s="20">
        <v>95917</v>
      </c>
      <c r="H9" s="20">
        <v>95917</v>
      </c>
      <c r="I9" s="20">
        <v>41527168</v>
      </c>
      <c r="J9" s="20">
        <v>41527168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41527168</v>
      </c>
      <c r="X9" s="20">
        <v>1500000</v>
      </c>
      <c r="Y9" s="20">
        <v>40027168</v>
      </c>
      <c r="Z9" s="21">
        <v>2668.48</v>
      </c>
      <c r="AA9" s="22">
        <v>6000000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3462564</v>
      </c>
      <c r="F11" s="20">
        <v>3462564</v>
      </c>
      <c r="G11" s="20"/>
      <c r="H11" s="20"/>
      <c r="I11" s="20">
        <v>45322</v>
      </c>
      <c r="J11" s="20">
        <v>45322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45322</v>
      </c>
      <c r="X11" s="20">
        <v>865641</v>
      </c>
      <c r="Y11" s="20">
        <v>-820319</v>
      </c>
      <c r="Z11" s="21">
        <v>-94.76</v>
      </c>
      <c r="AA11" s="22">
        <v>3462564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187714364</v>
      </c>
      <c r="F12" s="31">
        <f t="shared" si="0"/>
        <v>187714364</v>
      </c>
      <c r="G12" s="31">
        <f t="shared" si="0"/>
        <v>311188077</v>
      </c>
      <c r="H12" s="31">
        <f t="shared" si="0"/>
        <v>268288399</v>
      </c>
      <c r="I12" s="31">
        <f t="shared" si="0"/>
        <v>311088125</v>
      </c>
      <c r="J12" s="31">
        <f t="shared" si="0"/>
        <v>311088125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311088125</v>
      </c>
      <c r="X12" s="31">
        <f t="shared" si="0"/>
        <v>46928591</v>
      </c>
      <c r="Y12" s="31">
        <f t="shared" si="0"/>
        <v>264159534</v>
      </c>
      <c r="Z12" s="32">
        <f>+IF(X12&lt;&gt;0,+(Y12/X12)*100,0)</f>
        <v>562.8967935559796</v>
      </c>
      <c r="AA12" s="33">
        <f>SUM(AA6:AA11)</f>
        <v>187714364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564824</v>
      </c>
      <c r="F17" s="20">
        <v>564824</v>
      </c>
      <c r="G17" s="20">
        <v>406181</v>
      </c>
      <c r="H17" s="20">
        <v>406181</v>
      </c>
      <c r="I17" s="20">
        <v>46647282</v>
      </c>
      <c r="J17" s="20">
        <v>46647282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46647282</v>
      </c>
      <c r="X17" s="20">
        <v>141206</v>
      </c>
      <c r="Y17" s="20">
        <v>46506076</v>
      </c>
      <c r="Z17" s="21">
        <v>32934.91</v>
      </c>
      <c r="AA17" s="22">
        <v>564824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569050418</v>
      </c>
      <c r="F19" s="20">
        <v>569050418</v>
      </c>
      <c r="G19" s="20">
        <v>3422236146</v>
      </c>
      <c r="H19" s="20">
        <v>3422236146</v>
      </c>
      <c r="I19" s="20">
        <v>511493559</v>
      </c>
      <c r="J19" s="20">
        <v>511493559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511493559</v>
      </c>
      <c r="X19" s="20">
        <v>142262605</v>
      </c>
      <c r="Y19" s="20">
        <v>369230954</v>
      </c>
      <c r="Z19" s="21">
        <v>259.54</v>
      </c>
      <c r="AA19" s="22">
        <v>569050418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222200</v>
      </c>
      <c r="F22" s="20">
        <v>222200</v>
      </c>
      <c r="G22" s="20">
        <v>100452</v>
      </c>
      <c r="H22" s="20">
        <v>100452</v>
      </c>
      <c r="I22" s="20">
        <v>39020</v>
      </c>
      <c r="J22" s="20">
        <v>39020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39020</v>
      </c>
      <c r="X22" s="20">
        <v>55550</v>
      </c>
      <c r="Y22" s="20">
        <v>-16530</v>
      </c>
      <c r="Z22" s="21">
        <v>-29.76</v>
      </c>
      <c r="AA22" s="22">
        <v>222200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8076364</v>
      </c>
      <c r="H23" s="24">
        <v>8076364</v>
      </c>
      <c r="I23" s="24">
        <v>12183752</v>
      </c>
      <c r="J23" s="20">
        <v>12183752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12183752</v>
      </c>
      <c r="X23" s="20"/>
      <c r="Y23" s="24">
        <v>12183752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569837442</v>
      </c>
      <c r="F24" s="37">
        <f t="shared" si="1"/>
        <v>569837442</v>
      </c>
      <c r="G24" s="37">
        <f t="shared" si="1"/>
        <v>3430819143</v>
      </c>
      <c r="H24" s="37">
        <f t="shared" si="1"/>
        <v>3430819143</v>
      </c>
      <c r="I24" s="37">
        <f t="shared" si="1"/>
        <v>570363613</v>
      </c>
      <c r="J24" s="37">
        <f t="shared" si="1"/>
        <v>570363613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570363613</v>
      </c>
      <c r="X24" s="37">
        <f t="shared" si="1"/>
        <v>142459361</v>
      </c>
      <c r="Y24" s="37">
        <f t="shared" si="1"/>
        <v>427904252</v>
      </c>
      <c r="Z24" s="38">
        <f>+IF(X24&lt;&gt;0,+(Y24/X24)*100,0)</f>
        <v>300.36934673601405</v>
      </c>
      <c r="AA24" s="39">
        <f>SUM(AA15:AA23)</f>
        <v>569837442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757551806</v>
      </c>
      <c r="F25" s="31">
        <f t="shared" si="2"/>
        <v>757551806</v>
      </c>
      <c r="G25" s="31">
        <f t="shared" si="2"/>
        <v>3742007220</v>
      </c>
      <c r="H25" s="31">
        <f t="shared" si="2"/>
        <v>3699107542</v>
      </c>
      <c r="I25" s="31">
        <f t="shared" si="2"/>
        <v>881451738</v>
      </c>
      <c r="J25" s="31">
        <f t="shared" si="2"/>
        <v>881451738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881451738</v>
      </c>
      <c r="X25" s="31">
        <f t="shared" si="2"/>
        <v>189387952</v>
      </c>
      <c r="Y25" s="31">
        <f t="shared" si="2"/>
        <v>692063786</v>
      </c>
      <c r="Z25" s="32">
        <f>+IF(X25&lt;&gt;0,+(Y25/X25)*100,0)</f>
        <v>365.4212312301682</v>
      </c>
      <c r="AA25" s="33">
        <f>+AA12+AA24</f>
        <v>757551806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1700000</v>
      </c>
      <c r="F30" s="20">
        <v>1700000</v>
      </c>
      <c r="G30" s="20"/>
      <c r="H30" s="20"/>
      <c r="I30" s="20">
        <v>114998</v>
      </c>
      <c r="J30" s="20">
        <v>114998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114998</v>
      </c>
      <c r="X30" s="20">
        <v>425000</v>
      </c>
      <c r="Y30" s="20">
        <v>-310002</v>
      </c>
      <c r="Z30" s="21">
        <v>-72.94</v>
      </c>
      <c r="AA30" s="22">
        <v>1700000</v>
      </c>
    </row>
    <row r="31" spans="1:27" ht="13.5">
      <c r="A31" s="23" t="s">
        <v>56</v>
      </c>
      <c r="B31" s="17"/>
      <c r="C31" s="18"/>
      <c r="D31" s="18"/>
      <c r="E31" s="19">
        <v>720700</v>
      </c>
      <c r="F31" s="20">
        <v>720700</v>
      </c>
      <c r="G31" s="20">
        <v>451300</v>
      </c>
      <c r="H31" s="20">
        <v>451300</v>
      </c>
      <c r="I31" s="20">
        <v>514633</v>
      </c>
      <c r="J31" s="20">
        <v>514633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514633</v>
      </c>
      <c r="X31" s="20">
        <v>180175</v>
      </c>
      <c r="Y31" s="20">
        <v>334458</v>
      </c>
      <c r="Z31" s="21">
        <v>185.63</v>
      </c>
      <c r="AA31" s="22">
        <v>720700</v>
      </c>
    </row>
    <row r="32" spans="1:27" ht="13.5">
      <c r="A32" s="23" t="s">
        <v>57</v>
      </c>
      <c r="B32" s="17"/>
      <c r="C32" s="18"/>
      <c r="D32" s="18"/>
      <c r="E32" s="19">
        <v>49403172</v>
      </c>
      <c r="F32" s="20">
        <v>49403172</v>
      </c>
      <c r="G32" s="20">
        <v>76640157</v>
      </c>
      <c r="H32" s="20">
        <v>80845116</v>
      </c>
      <c r="I32" s="20">
        <v>73749764</v>
      </c>
      <c r="J32" s="20">
        <v>73749764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73749764</v>
      </c>
      <c r="X32" s="20">
        <v>12350793</v>
      </c>
      <c r="Y32" s="20">
        <v>61398971</v>
      </c>
      <c r="Z32" s="21">
        <v>497.13</v>
      </c>
      <c r="AA32" s="22">
        <v>49403172</v>
      </c>
    </row>
    <row r="33" spans="1:27" ht="13.5">
      <c r="A33" s="23" t="s">
        <v>58</v>
      </c>
      <c r="B33" s="17"/>
      <c r="C33" s="18"/>
      <c r="D33" s="18"/>
      <c r="E33" s="19">
        <v>6348000</v>
      </c>
      <c r="F33" s="20">
        <v>6348000</v>
      </c>
      <c r="G33" s="20">
        <v>27375151</v>
      </c>
      <c r="H33" s="20">
        <v>27375151</v>
      </c>
      <c r="I33" s="20">
        <v>8714126</v>
      </c>
      <c r="J33" s="20">
        <v>8714126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8714126</v>
      </c>
      <c r="X33" s="20">
        <v>1587000</v>
      </c>
      <c r="Y33" s="20">
        <v>7127126</v>
      </c>
      <c r="Z33" s="21">
        <v>449.09</v>
      </c>
      <c r="AA33" s="22">
        <v>6348000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58171872</v>
      </c>
      <c r="F34" s="31">
        <f t="shared" si="3"/>
        <v>58171872</v>
      </c>
      <c r="G34" s="31">
        <f t="shared" si="3"/>
        <v>104466608</v>
      </c>
      <c r="H34" s="31">
        <f t="shared" si="3"/>
        <v>108671567</v>
      </c>
      <c r="I34" s="31">
        <f t="shared" si="3"/>
        <v>83093521</v>
      </c>
      <c r="J34" s="31">
        <f t="shared" si="3"/>
        <v>83093521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83093521</v>
      </c>
      <c r="X34" s="31">
        <f t="shared" si="3"/>
        <v>14542968</v>
      </c>
      <c r="Y34" s="31">
        <f t="shared" si="3"/>
        <v>68550553</v>
      </c>
      <c r="Z34" s="32">
        <f>+IF(X34&lt;&gt;0,+(Y34/X34)*100,0)</f>
        <v>471.36563182976124</v>
      </c>
      <c r="AA34" s="33">
        <f>SUM(AA29:AA33)</f>
        <v>58171872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1700000</v>
      </c>
      <c r="F37" s="20">
        <v>1700000</v>
      </c>
      <c r="G37" s="20"/>
      <c r="H37" s="20"/>
      <c r="I37" s="20">
        <v>1366346</v>
      </c>
      <c r="J37" s="20">
        <v>1366346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1366346</v>
      </c>
      <c r="X37" s="20">
        <v>425000</v>
      </c>
      <c r="Y37" s="20">
        <v>941346</v>
      </c>
      <c r="Z37" s="21">
        <v>221.49</v>
      </c>
      <c r="AA37" s="22">
        <v>1700000</v>
      </c>
    </row>
    <row r="38" spans="1:27" ht="13.5">
      <c r="A38" s="23" t="s">
        <v>58</v>
      </c>
      <c r="B38" s="17"/>
      <c r="C38" s="18"/>
      <c r="D38" s="18"/>
      <c r="E38" s="19">
        <v>15368000</v>
      </c>
      <c r="F38" s="20">
        <v>15368000</v>
      </c>
      <c r="G38" s="20">
        <v>15077429</v>
      </c>
      <c r="H38" s="20">
        <v>15077429</v>
      </c>
      <c r="I38" s="20">
        <v>35214088</v>
      </c>
      <c r="J38" s="20">
        <v>35214088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35214088</v>
      </c>
      <c r="X38" s="20">
        <v>3842000</v>
      </c>
      <c r="Y38" s="20">
        <v>31372088</v>
      </c>
      <c r="Z38" s="21">
        <v>816.56</v>
      </c>
      <c r="AA38" s="22">
        <v>15368000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17068000</v>
      </c>
      <c r="F39" s="37">
        <f t="shared" si="4"/>
        <v>17068000</v>
      </c>
      <c r="G39" s="37">
        <f t="shared" si="4"/>
        <v>15077429</v>
      </c>
      <c r="H39" s="37">
        <f t="shared" si="4"/>
        <v>15077429</v>
      </c>
      <c r="I39" s="37">
        <f t="shared" si="4"/>
        <v>36580434</v>
      </c>
      <c r="J39" s="37">
        <f t="shared" si="4"/>
        <v>36580434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36580434</v>
      </c>
      <c r="X39" s="37">
        <f t="shared" si="4"/>
        <v>4267000</v>
      </c>
      <c r="Y39" s="37">
        <f t="shared" si="4"/>
        <v>32313434</v>
      </c>
      <c r="Z39" s="38">
        <f>+IF(X39&lt;&gt;0,+(Y39/X39)*100,0)</f>
        <v>757.2869463323178</v>
      </c>
      <c r="AA39" s="39">
        <f>SUM(AA37:AA38)</f>
        <v>17068000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75239872</v>
      </c>
      <c r="F40" s="31">
        <f t="shared" si="5"/>
        <v>75239872</v>
      </c>
      <c r="G40" s="31">
        <f t="shared" si="5"/>
        <v>119544037</v>
      </c>
      <c r="H40" s="31">
        <f t="shared" si="5"/>
        <v>123748996</v>
      </c>
      <c r="I40" s="31">
        <f t="shared" si="5"/>
        <v>119673955</v>
      </c>
      <c r="J40" s="31">
        <f t="shared" si="5"/>
        <v>119673955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119673955</v>
      </c>
      <c r="X40" s="31">
        <f t="shared" si="5"/>
        <v>18809968</v>
      </c>
      <c r="Y40" s="31">
        <f t="shared" si="5"/>
        <v>100863987</v>
      </c>
      <c r="Z40" s="32">
        <f>+IF(X40&lt;&gt;0,+(Y40/X40)*100,0)</f>
        <v>536.2262551430179</v>
      </c>
      <c r="AA40" s="33">
        <f>+AA34+AA39</f>
        <v>75239872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682311934</v>
      </c>
      <c r="F42" s="45">
        <f t="shared" si="6"/>
        <v>682311934</v>
      </c>
      <c r="G42" s="45">
        <f t="shared" si="6"/>
        <v>3622463183</v>
      </c>
      <c r="H42" s="45">
        <f t="shared" si="6"/>
        <v>3575358546</v>
      </c>
      <c r="I42" s="45">
        <f t="shared" si="6"/>
        <v>761777783</v>
      </c>
      <c r="J42" s="45">
        <f t="shared" si="6"/>
        <v>761777783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761777783</v>
      </c>
      <c r="X42" s="45">
        <f t="shared" si="6"/>
        <v>170577984</v>
      </c>
      <c r="Y42" s="45">
        <f t="shared" si="6"/>
        <v>591199799</v>
      </c>
      <c r="Z42" s="46">
        <f>+IF(X42&lt;&gt;0,+(Y42/X42)*100,0)</f>
        <v>346.58622709481665</v>
      </c>
      <c r="AA42" s="47">
        <f>+AA25-AA40</f>
        <v>682311934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682311934</v>
      </c>
      <c r="F45" s="20">
        <v>682311934</v>
      </c>
      <c r="G45" s="20">
        <v>3622463183</v>
      </c>
      <c r="H45" s="20">
        <v>3575358546</v>
      </c>
      <c r="I45" s="20">
        <v>761777783</v>
      </c>
      <c r="J45" s="20">
        <v>761777783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761777783</v>
      </c>
      <c r="X45" s="20">
        <v>170577984</v>
      </c>
      <c r="Y45" s="20">
        <v>591199799</v>
      </c>
      <c r="Z45" s="48">
        <v>346.59</v>
      </c>
      <c r="AA45" s="22">
        <v>682311934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682311934</v>
      </c>
      <c r="F48" s="53">
        <f t="shared" si="7"/>
        <v>682311934</v>
      </c>
      <c r="G48" s="53">
        <f t="shared" si="7"/>
        <v>3622463183</v>
      </c>
      <c r="H48" s="53">
        <f t="shared" si="7"/>
        <v>3575358546</v>
      </c>
      <c r="I48" s="53">
        <f t="shared" si="7"/>
        <v>761777783</v>
      </c>
      <c r="J48" s="53">
        <f t="shared" si="7"/>
        <v>761777783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761777783</v>
      </c>
      <c r="X48" s="53">
        <f t="shared" si="7"/>
        <v>170577984</v>
      </c>
      <c r="Y48" s="53">
        <f t="shared" si="7"/>
        <v>591199799</v>
      </c>
      <c r="Z48" s="54">
        <f>+IF(X48&lt;&gt;0,+(Y48/X48)*100,0)</f>
        <v>346.58622709481665</v>
      </c>
      <c r="AA48" s="55">
        <f>SUM(AA45:AA47)</f>
        <v>682311934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532367</v>
      </c>
      <c r="D6" s="18">
        <v>532367</v>
      </c>
      <c r="E6" s="19">
        <v>621063</v>
      </c>
      <c r="F6" s="20">
        <v>621063</v>
      </c>
      <c r="G6" s="20">
        <v>8500653</v>
      </c>
      <c r="H6" s="20">
        <v>14569601</v>
      </c>
      <c r="I6" s="20">
        <v>670414</v>
      </c>
      <c r="J6" s="20">
        <v>670414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670414</v>
      </c>
      <c r="X6" s="20">
        <v>155266</v>
      </c>
      <c r="Y6" s="20">
        <v>515148</v>
      </c>
      <c r="Z6" s="21">
        <v>331.78</v>
      </c>
      <c r="AA6" s="22">
        <v>621063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33619924</v>
      </c>
      <c r="D8" s="18">
        <v>33619924</v>
      </c>
      <c r="E8" s="19">
        <v>61182619</v>
      </c>
      <c r="F8" s="20">
        <v>61182619</v>
      </c>
      <c r="G8" s="20">
        <v>31976359</v>
      </c>
      <c r="H8" s="20">
        <v>10385628</v>
      </c>
      <c r="I8" s="20">
        <v>97728891</v>
      </c>
      <c r="J8" s="20">
        <v>97728891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97728891</v>
      </c>
      <c r="X8" s="20">
        <v>15295655</v>
      </c>
      <c r="Y8" s="20">
        <v>82433236</v>
      </c>
      <c r="Z8" s="21">
        <v>538.93</v>
      </c>
      <c r="AA8" s="22">
        <v>61182619</v>
      </c>
    </row>
    <row r="9" spans="1:27" ht="13.5">
      <c r="A9" s="23" t="s">
        <v>36</v>
      </c>
      <c r="B9" s="17"/>
      <c r="C9" s="18">
        <v>32503739</v>
      </c>
      <c r="D9" s="18">
        <v>32503739</v>
      </c>
      <c r="E9" s="19">
        <v>11504390</v>
      </c>
      <c r="F9" s="20">
        <v>11504390</v>
      </c>
      <c r="G9" s="20">
        <v>958699</v>
      </c>
      <c r="H9" s="20">
        <v>1917398</v>
      </c>
      <c r="I9" s="20">
        <v>2876097</v>
      </c>
      <c r="J9" s="20">
        <v>2876097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2876097</v>
      </c>
      <c r="X9" s="20">
        <v>2876098</v>
      </c>
      <c r="Y9" s="20">
        <v>-1</v>
      </c>
      <c r="Z9" s="21"/>
      <c r="AA9" s="22">
        <v>11504390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21039723</v>
      </c>
      <c r="D11" s="18">
        <v>21039723</v>
      </c>
      <c r="E11" s="19">
        <v>19182484</v>
      </c>
      <c r="F11" s="20">
        <v>19182484</v>
      </c>
      <c r="G11" s="20">
        <v>159840</v>
      </c>
      <c r="H11" s="20">
        <v>3197081</v>
      </c>
      <c r="I11" s="20">
        <v>4795621</v>
      </c>
      <c r="J11" s="20">
        <v>4795621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4795621</v>
      </c>
      <c r="X11" s="20">
        <v>4795621</v>
      </c>
      <c r="Y11" s="20"/>
      <c r="Z11" s="21"/>
      <c r="AA11" s="22">
        <v>19182484</v>
      </c>
    </row>
    <row r="12" spans="1:27" ht="13.5">
      <c r="A12" s="27" t="s">
        <v>39</v>
      </c>
      <c r="B12" s="28"/>
      <c r="C12" s="29">
        <f aca="true" t="shared" si="0" ref="C12:Y12">SUM(C6:C11)</f>
        <v>87695753</v>
      </c>
      <c r="D12" s="29">
        <f>SUM(D6:D11)</f>
        <v>87695753</v>
      </c>
      <c r="E12" s="30">
        <f t="shared" si="0"/>
        <v>92490556</v>
      </c>
      <c r="F12" s="31">
        <f t="shared" si="0"/>
        <v>92490556</v>
      </c>
      <c r="G12" s="31">
        <f t="shared" si="0"/>
        <v>41595551</v>
      </c>
      <c r="H12" s="31">
        <f t="shared" si="0"/>
        <v>30069708</v>
      </c>
      <c r="I12" s="31">
        <f t="shared" si="0"/>
        <v>106071023</v>
      </c>
      <c r="J12" s="31">
        <f t="shared" si="0"/>
        <v>106071023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106071023</v>
      </c>
      <c r="X12" s="31">
        <f t="shared" si="0"/>
        <v>23122640</v>
      </c>
      <c r="Y12" s="31">
        <f t="shared" si="0"/>
        <v>82948383</v>
      </c>
      <c r="Z12" s="32">
        <f>+IF(X12&lt;&gt;0,+(Y12/X12)*100,0)</f>
        <v>358.73232035788305</v>
      </c>
      <c r="AA12" s="33">
        <f>SUM(AA6:AA11)</f>
        <v>92490556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49388</v>
      </c>
      <c r="D15" s="18">
        <v>49388</v>
      </c>
      <c r="E15" s="19">
        <v>250000</v>
      </c>
      <c r="F15" s="20">
        <v>250000</v>
      </c>
      <c r="G15" s="20">
        <v>20833</v>
      </c>
      <c r="H15" s="20">
        <v>41667</v>
      </c>
      <c r="I15" s="20">
        <v>62500</v>
      </c>
      <c r="J15" s="20">
        <v>62500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62500</v>
      </c>
      <c r="X15" s="20">
        <v>62500</v>
      </c>
      <c r="Y15" s="20"/>
      <c r="Z15" s="21"/>
      <c r="AA15" s="22">
        <v>250000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6961100</v>
      </c>
      <c r="D17" s="18">
        <v>6961100</v>
      </c>
      <c r="E17" s="19">
        <v>1705000</v>
      </c>
      <c r="F17" s="20">
        <v>1705000</v>
      </c>
      <c r="G17" s="20"/>
      <c r="H17" s="20">
        <v>142083</v>
      </c>
      <c r="I17" s="20">
        <v>426250</v>
      </c>
      <c r="J17" s="20">
        <v>426250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426250</v>
      </c>
      <c r="X17" s="20">
        <v>426250</v>
      </c>
      <c r="Y17" s="20"/>
      <c r="Z17" s="21"/>
      <c r="AA17" s="22">
        <v>1705000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142083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1020932392</v>
      </c>
      <c r="D19" s="18">
        <v>1020932392</v>
      </c>
      <c r="E19" s="19">
        <v>1182204303</v>
      </c>
      <c r="F19" s="20">
        <v>1182204303</v>
      </c>
      <c r="G19" s="20">
        <v>77348</v>
      </c>
      <c r="H19" s="20">
        <v>11049003</v>
      </c>
      <c r="I19" s="20">
        <v>8753201</v>
      </c>
      <c r="J19" s="20">
        <v>8753201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8753201</v>
      </c>
      <c r="X19" s="20">
        <v>295551076</v>
      </c>
      <c r="Y19" s="20">
        <v>-286797875</v>
      </c>
      <c r="Z19" s="21">
        <v>-97.04</v>
      </c>
      <c r="AA19" s="22">
        <v>1182204303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537811</v>
      </c>
      <c r="D22" s="18">
        <v>537811</v>
      </c>
      <c r="E22" s="19">
        <v>313680</v>
      </c>
      <c r="F22" s="20">
        <v>313680</v>
      </c>
      <c r="G22" s="20">
        <v>26140</v>
      </c>
      <c r="H22" s="20">
        <v>26140</v>
      </c>
      <c r="I22" s="20">
        <v>78420</v>
      </c>
      <c r="J22" s="20">
        <v>78420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78420</v>
      </c>
      <c r="X22" s="20">
        <v>78420</v>
      </c>
      <c r="Y22" s="20"/>
      <c r="Z22" s="21"/>
      <c r="AA22" s="22">
        <v>313680</v>
      </c>
    </row>
    <row r="23" spans="1:27" ht="13.5">
      <c r="A23" s="23" t="s">
        <v>49</v>
      </c>
      <c r="B23" s="17"/>
      <c r="C23" s="18">
        <v>1650000</v>
      </c>
      <c r="D23" s="18">
        <v>1650000</v>
      </c>
      <c r="E23" s="19">
        <v>1650000</v>
      </c>
      <c r="F23" s="20">
        <v>1650000</v>
      </c>
      <c r="G23" s="24">
        <v>137500</v>
      </c>
      <c r="H23" s="24">
        <v>275000</v>
      </c>
      <c r="I23" s="24">
        <v>412500</v>
      </c>
      <c r="J23" s="20">
        <v>412500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412500</v>
      </c>
      <c r="X23" s="20">
        <v>412500</v>
      </c>
      <c r="Y23" s="24"/>
      <c r="Z23" s="25"/>
      <c r="AA23" s="26">
        <v>1650000</v>
      </c>
    </row>
    <row r="24" spans="1:27" ht="13.5">
      <c r="A24" s="27" t="s">
        <v>50</v>
      </c>
      <c r="B24" s="35"/>
      <c r="C24" s="29">
        <f aca="true" t="shared" si="1" ref="C24:Y24">SUM(C15:C23)</f>
        <v>1030130691</v>
      </c>
      <c r="D24" s="29">
        <f>SUM(D15:D23)</f>
        <v>1030130691</v>
      </c>
      <c r="E24" s="36">
        <f t="shared" si="1"/>
        <v>1186122983</v>
      </c>
      <c r="F24" s="37">
        <f t="shared" si="1"/>
        <v>1186122983</v>
      </c>
      <c r="G24" s="37">
        <f t="shared" si="1"/>
        <v>403904</v>
      </c>
      <c r="H24" s="37">
        <f t="shared" si="1"/>
        <v>11533893</v>
      </c>
      <c r="I24" s="37">
        <f t="shared" si="1"/>
        <v>9732871</v>
      </c>
      <c r="J24" s="37">
        <f t="shared" si="1"/>
        <v>9732871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9732871</v>
      </c>
      <c r="X24" s="37">
        <f t="shared" si="1"/>
        <v>296530746</v>
      </c>
      <c r="Y24" s="37">
        <f t="shared" si="1"/>
        <v>-286797875</v>
      </c>
      <c r="Z24" s="38">
        <f>+IF(X24&lt;&gt;0,+(Y24/X24)*100,0)</f>
        <v>-96.7177531735613</v>
      </c>
      <c r="AA24" s="39">
        <f>SUM(AA15:AA23)</f>
        <v>1186122983</v>
      </c>
    </row>
    <row r="25" spans="1:27" ht="13.5">
      <c r="A25" s="27" t="s">
        <v>51</v>
      </c>
      <c r="B25" s="28"/>
      <c r="C25" s="29">
        <f aca="true" t="shared" si="2" ref="C25:Y25">+C12+C24</f>
        <v>1117826444</v>
      </c>
      <c r="D25" s="29">
        <f>+D12+D24</f>
        <v>1117826444</v>
      </c>
      <c r="E25" s="30">
        <f t="shared" si="2"/>
        <v>1278613539</v>
      </c>
      <c r="F25" s="31">
        <f t="shared" si="2"/>
        <v>1278613539</v>
      </c>
      <c r="G25" s="31">
        <f t="shared" si="2"/>
        <v>41999455</v>
      </c>
      <c r="H25" s="31">
        <f t="shared" si="2"/>
        <v>41603601</v>
      </c>
      <c r="I25" s="31">
        <f t="shared" si="2"/>
        <v>115803894</v>
      </c>
      <c r="J25" s="31">
        <f t="shared" si="2"/>
        <v>115803894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115803894</v>
      </c>
      <c r="X25" s="31">
        <f t="shared" si="2"/>
        <v>319653386</v>
      </c>
      <c r="Y25" s="31">
        <f t="shared" si="2"/>
        <v>-203849492</v>
      </c>
      <c r="Z25" s="32">
        <f>+IF(X25&lt;&gt;0,+(Y25/X25)*100,0)</f>
        <v>-63.77204213316232</v>
      </c>
      <c r="AA25" s="33">
        <f>+AA12+AA24</f>
        <v>1278613539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6386323</v>
      </c>
      <c r="D30" s="18">
        <v>6386323</v>
      </c>
      <c r="E30" s="19">
        <v>3076154</v>
      </c>
      <c r="F30" s="20">
        <v>3076154</v>
      </c>
      <c r="G30" s="20">
        <v>256346</v>
      </c>
      <c r="H30" s="20">
        <v>3317708</v>
      </c>
      <c r="I30" s="20">
        <v>4976562</v>
      </c>
      <c r="J30" s="20">
        <v>4976562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4976562</v>
      </c>
      <c r="X30" s="20">
        <v>769039</v>
      </c>
      <c r="Y30" s="20">
        <v>4207523</v>
      </c>
      <c r="Z30" s="21">
        <v>547.11</v>
      </c>
      <c r="AA30" s="22">
        <v>3076154</v>
      </c>
    </row>
    <row r="31" spans="1:27" ht="13.5">
      <c r="A31" s="23" t="s">
        <v>56</v>
      </c>
      <c r="B31" s="17"/>
      <c r="C31" s="18">
        <v>3781051</v>
      </c>
      <c r="D31" s="18">
        <v>3781051</v>
      </c>
      <c r="E31" s="19">
        <v>3341248</v>
      </c>
      <c r="F31" s="20">
        <v>3341248</v>
      </c>
      <c r="G31" s="20">
        <v>278437</v>
      </c>
      <c r="H31" s="20">
        <v>278437</v>
      </c>
      <c r="I31" s="20">
        <v>835312</v>
      </c>
      <c r="J31" s="20">
        <v>835312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835312</v>
      </c>
      <c r="X31" s="20">
        <v>835312</v>
      </c>
      <c r="Y31" s="20"/>
      <c r="Z31" s="21"/>
      <c r="AA31" s="22">
        <v>3341248</v>
      </c>
    </row>
    <row r="32" spans="1:27" ht="13.5">
      <c r="A32" s="23" t="s">
        <v>57</v>
      </c>
      <c r="B32" s="17"/>
      <c r="C32" s="18">
        <v>95527411</v>
      </c>
      <c r="D32" s="18">
        <v>95527411</v>
      </c>
      <c r="E32" s="19">
        <v>35674544</v>
      </c>
      <c r="F32" s="20">
        <v>35674544</v>
      </c>
      <c r="G32" s="20">
        <v>804375</v>
      </c>
      <c r="H32" s="20">
        <v>375</v>
      </c>
      <c r="I32" s="20">
        <v>24920729</v>
      </c>
      <c r="J32" s="20">
        <v>24920729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24920729</v>
      </c>
      <c r="X32" s="20">
        <v>8918636</v>
      </c>
      <c r="Y32" s="20">
        <v>16002093</v>
      </c>
      <c r="Z32" s="21">
        <v>179.42</v>
      </c>
      <c r="AA32" s="22">
        <v>35674544</v>
      </c>
    </row>
    <row r="33" spans="1:27" ht="13.5">
      <c r="A33" s="23" t="s">
        <v>58</v>
      </c>
      <c r="B33" s="17"/>
      <c r="C33" s="18">
        <v>1155225</v>
      </c>
      <c r="D33" s="18">
        <v>1155225</v>
      </c>
      <c r="E33" s="19">
        <v>1003935</v>
      </c>
      <c r="F33" s="20">
        <v>1003935</v>
      </c>
      <c r="G33" s="20">
        <v>83661</v>
      </c>
      <c r="H33" s="20">
        <v>167323</v>
      </c>
      <c r="I33" s="20">
        <v>167323</v>
      </c>
      <c r="J33" s="20">
        <v>167323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167323</v>
      </c>
      <c r="X33" s="20">
        <v>250984</v>
      </c>
      <c r="Y33" s="20">
        <v>-83661</v>
      </c>
      <c r="Z33" s="21">
        <v>-33.33</v>
      </c>
      <c r="AA33" s="22">
        <v>1003935</v>
      </c>
    </row>
    <row r="34" spans="1:27" ht="13.5">
      <c r="A34" s="27" t="s">
        <v>59</v>
      </c>
      <c r="B34" s="28"/>
      <c r="C34" s="29">
        <f aca="true" t="shared" si="3" ref="C34:Y34">SUM(C29:C33)</f>
        <v>106850010</v>
      </c>
      <c r="D34" s="29">
        <f>SUM(D29:D33)</f>
        <v>106850010</v>
      </c>
      <c r="E34" s="30">
        <f t="shared" si="3"/>
        <v>43095881</v>
      </c>
      <c r="F34" s="31">
        <f t="shared" si="3"/>
        <v>43095881</v>
      </c>
      <c r="G34" s="31">
        <f t="shared" si="3"/>
        <v>1422819</v>
      </c>
      <c r="H34" s="31">
        <f t="shared" si="3"/>
        <v>3763843</v>
      </c>
      <c r="I34" s="31">
        <f t="shared" si="3"/>
        <v>30899926</v>
      </c>
      <c r="J34" s="31">
        <f t="shared" si="3"/>
        <v>30899926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30899926</v>
      </c>
      <c r="X34" s="31">
        <f t="shared" si="3"/>
        <v>10773971</v>
      </c>
      <c r="Y34" s="31">
        <f t="shared" si="3"/>
        <v>20125955</v>
      </c>
      <c r="Z34" s="32">
        <f>+IF(X34&lt;&gt;0,+(Y34/X34)*100,0)</f>
        <v>186.8016444447456</v>
      </c>
      <c r="AA34" s="33">
        <f>SUM(AA29:AA33)</f>
        <v>43095881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20425335</v>
      </c>
      <c r="D37" s="18">
        <v>20425335</v>
      </c>
      <c r="E37" s="19">
        <v>19906249</v>
      </c>
      <c r="F37" s="20">
        <v>19906249</v>
      </c>
      <c r="G37" s="20">
        <v>1658854</v>
      </c>
      <c r="H37" s="20">
        <v>1658854</v>
      </c>
      <c r="I37" s="20">
        <v>769038</v>
      </c>
      <c r="J37" s="20">
        <v>769038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769038</v>
      </c>
      <c r="X37" s="20">
        <v>4976562</v>
      </c>
      <c r="Y37" s="20">
        <v>-4207524</v>
      </c>
      <c r="Z37" s="21">
        <v>-84.55</v>
      </c>
      <c r="AA37" s="22">
        <v>19906249</v>
      </c>
    </row>
    <row r="38" spans="1:27" ht="13.5">
      <c r="A38" s="23" t="s">
        <v>58</v>
      </c>
      <c r="B38" s="17"/>
      <c r="C38" s="18">
        <v>30833131</v>
      </c>
      <c r="D38" s="18">
        <v>30833131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51258466</v>
      </c>
      <c r="D39" s="29">
        <f>SUM(D37:D38)</f>
        <v>51258466</v>
      </c>
      <c r="E39" s="36">
        <f t="shared" si="4"/>
        <v>19906249</v>
      </c>
      <c r="F39" s="37">
        <f t="shared" si="4"/>
        <v>19906249</v>
      </c>
      <c r="G39" s="37">
        <f t="shared" si="4"/>
        <v>1658854</v>
      </c>
      <c r="H39" s="37">
        <f t="shared" si="4"/>
        <v>1658854</v>
      </c>
      <c r="I39" s="37">
        <f t="shared" si="4"/>
        <v>769038</v>
      </c>
      <c r="J39" s="37">
        <f t="shared" si="4"/>
        <v>769038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769038</v>
      </c>
      <c r="X39" s="37">
        <f t="shared" si="4"/>
        <v>4976562</v>
      </c>
      <c r="Y39" s="37">
        <f t="shared" si="4"/>
        <v>-4207524</v>
      </c>
      <c r="Z39" s="38">
        <f>+IF(X39&lt;&gt;0,+(Y39/X39)*100,0)</f>
        <v>-84.54680158711977</v>
      </c>
      <c r="AA39" s="39">
        <f>SUM(AA37:AA38)</f>
        <v>19906249</v>
      </c>
    </row>
    <row r="40" spans="1:27" ht="13.5">
      <c r="A40" s="27" t="s">
        <v>62</v>
      </c>
      <c r="B40" s="28"/>
      <c r="C40" s="29">
        <f aca="true" t="shared" si="5" ref="C40:Y40">+C34+C39</f>
        <v>158108476</v>
      </c>
      <c r="D40" s="29">
        <f>+D34+D39</f>
        <v>158108476</v>
      </c>
      <c r="E40" s="30">
        <f t="shared" si="5"/>
        <v>63002130</v>
      </c>
      <c r="F40" s="31">
        <f t="shared" si="5"/>
        <v>63002130</v>
      </c>
      <c r="G40" s="31">
        <f t="shared" si="5"/>
        <v>3081673</v>
      </c>
      <c r="H40" s="31">
        <f t="shared" si="5"/>
        <v>5422697</v>
      </c>
      <c r="I40" s="31">
        <f t="shared" si="5"/>
        <v>31668964</v>
      </c>
      <c r="J40" s="31">
        <f t="shared" si="5"/>
        <v>31668964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31668964</v>
      </c>
      <c r="X40" s="31">
        <f t="shared" si="5"/>
        <v>15750533</v>
      </c>
      <c r="Y40" s="31">
        <f t="shared" si="5"/>
        <v>15918431</v>
      </c>
      <c r="Z40" s="32">
        <f>+IF(X40&lt;&gt;0,+(Y40/X40)*100,0)</f>
        <v>101.06598297340159</v>
      </c>
      <c r="AA40" s="33">
        <f>+AA34+AA39</f>
        <v>63002130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959717968</v>
      </c>
      <c r="D42" s="43">
        <f>+D25-D40</f>
        <v>959717968</v>
      </c>
      <c r="E42" s="44">
        <f t="shared" si="6"/>
        <v>1215611409</v>
      </c>
      <c r="F42" s="45">
        <f t="shared" si="6"/>
        <v>1215611409</v>
      </c>
      <c r="G42" s="45">
        <f t="shared" si="6"/>
        <v>38917782</v>
      </c>
      <c r="H42" s="45">
        <f t="shared" si="6"/>
        <v>36180904</v>
      </c>
      <c r="I42" s="45">
        <f t="shared" si="6"/>
        <v>84134930</v>
      </c>
      <c r="J42" s="45">
        <f t="shared" si="6"/>
        <v>84134930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84134930</v>
      </c>
      <c r="X42" s="45">
        <f t="shared" si="6"/>
        <v>303902853</v>
      </c>
      <c r="Y42" s="45">
        <f t="shared" si="6"/>
        <v>-219767923</v>
      </c>
      <c r="Z42" s="46">
        <f>+IF(X42&lt;&gt;0,+(Y42/X42)*100,0)</f>
        <v>-72.31518915684546</v>
      </c>
      <c r="AA42" s="47">
        <f>+AA25-AA40</f>
        <v>1215611409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938880553</v>
      </c>
      <c r="D45" s="18">
        <v>938880553</v>
      </c>
      <c r="E45" s="19">
        <v>1215611409</v>
      </c>
      <c r="F45" s="20">
        <v>1215611409</v>
      </c>
      <c r="G45" s="20">
        <v>38917782</v>
      </c>
      <c r="H45" s="20">
        <v>36180904</v>
      </c>
      <c r="I45" s="20">
        <v>84134930</v>
      </c>
      <c r="J45" s="20">
        <v>84134930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84134930</v>
      </c>
      <c r="X45" s="20">
        <v>303902852</v>
      </c>
      <c r="Y45" s="20">
        <v>-219767922</v>
      </c>
      <c r="Z45" s="48">
        <v>-72.32</v>
      </c>
      <c r="AA45" s="22">
        <v>1215611409</v>
      </c>
    </row>
    <row r="46" spans="1:27" ht="13.5">
      <c r="A46" s="23" t="s">
        <v>67</v>
      </c>
      <c r="B46" s="17"/>
      <c r="C46" s="18">
        <v>20837415</v>
      </c>
      <c r="D46" s="18">
        <v>20837415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959717968</v>
      </c>
      <c r="D48" s="51">
        <f>SUM(D45:D47)</f>
        <v>959717968</v>
      </c>
      <c r="E48" s="52">
        <f t="shared" si="7"/>
        <v>1215611409</v>
      </c>
      <c r="F48" s="53">
        <f t="shared" si="7"/>
        <v>1215611409</v>
      </c>
      <c r="G48" s="53">
        <f t="shared" si="7"/>
        <v>38917782</v>
      </c>
      <c r="H48" s="53">
        <f t="shared" si="7"/>
        <v>36180904</v>
      </c>
      <c r="I48" s="53">
        <f t="shared" si="7"/>
        <v>84134930</v>
      </c>
      <c r="J48" s="53">
        <f t="shared" si="7"/>
        <v>84134930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84134930</v>
      </c>
      <c r="X48" s="53">
        <f t="shared" si="7"/>
        <v>303902852</v>
      </c>
      <c r="Y48" s="53">
        <f t="shared" si="7"/>
        <v>-219767922</v>
      </c>
      <c r="Z48" s="54">
        <f>+IF(X48&lt;&gt;0,+(Y48/X48)*100,0)</f>
        <v>-72.31518906574789</v>
      </c>
      <c r="AA48" s="55">
        <f>SUM(AA45:AA47)</f>
        <v>1215611409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1069630</v>
      </c>
      <c r="F6" s="20">
        <v>1069630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267408</v>
      </c>
      <c r="Y6" s="20">
        <v>-267408</v>
      </c>
      <c r="Z6" s="21">
        <v>-100</v>
      </c>
      <c r="AA6" s="22">
        <v>1069630</v>
      </c>
    </row>
    <row r="7" spans="1:27" ht="13.5">
      <c r="A7" s="23" t="s">
        <v>34</v>
      </c>
      <c r="B7" s="17"/>
      <c r="C7" s="18"/>
      <c r="D7" s="18"/>
      <c r="E7" s="19">
        <v>5071590</v>
      </c>
      <c r="F7" s="20">
        <v>5071590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1267898</v>
      </c>
      <c r="Y7" s="20">
        <v>-1267898</v>
      </c>
      <c r="Z7" s="21">
        <v>-100</v>
      </c>
      <c r="AA7" s="22">
        <v>5071590</v>
      </c>
    </row>
    <row r="8" spans="1:27" ht="13.5">
      <c r="A8" s="23" t="s">
        <v>35</v>
      </c>
      <c r="B8" s="17"/>
      <c r="C8" s="18"/>
      <c r="D8" s="18"/>
      <c r="E8" s="19">
        <v>118854029</v>
      </c>
      <c r="F8" s="20">
        <v>118854029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29713507</v>
      </c>
      <c r="Y8" s="20">
        <v>-29713507</v>
      </c>
      <c r="Z8" s="21">
        <v>-100</v>
      </c>
      <c r="AA8" s="22">
        <v>118854029</v>
      </c>
    </row>
    <row r="9" spans="1:27" ht="13.5">
      <c r="A9" s="23" t="s">
        <v>36</v>
      </c>
      <c r="B9" s="17"/>
      <c r="C9" s="18"/>
      <c r="D9" s="18"/>
      <c r="E9" s="19">
        <v>5656754</v>
      </c>
      <c r="F9" s="20">
        <v>5656754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1414189</v>
      </c>
      <c r="Y9" s="20">
        <v>-1414189</v>
      </c>
      <c r="Z9" s="21">
        <v>-100</v>
      </c>
      <c r="AA9" s="22">
        <v>5656754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71280</v>
      </c>
      <c r="F11" s="20">
        <v>71280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17820</v>
      </c>
      <c r="Y11" s="20">
        <v>-17820</v>
      </c>
      <c r="Z11" s="21">
        <v>-100</v>
      </c>
      <c r="AA11" s="22">
        <v>71280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130723283</v>
      </c>
      <c r="F12" s="31">
        <f t="shared" si="0"/>
        <v>130723283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32680822</v>
      </c>
      <c r="Y12" s="31">
        <f t="shared" si="0"/>
        <v>-32680822</v>
      </c>
      <c r="Z12" s="32">
        <f>+IF(X12&lt;&gt;0,+(Y12/X12)*100,0)</f>
        <v>-100</v>
      </c>
      <c r="AA12" s="33">
        <f>SUM(AA6:AA11)</f>
        <v>130723283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4710831</v>
      </c>
      <c r="F17" s="20">
        <v>4710831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1177708</v>
      </c>
      <c r="Y17" s="20">
        <v>-1177708</v>
      </c>
      <c r="Z17" s="21">
        <v>-100</v>
      </c>
      <c r="AA17" s="22">
        <v>4710831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256554000</v>
      </c>
      <c r="F19" s="20">
        <v>256554000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64138500</v>
      </c>
      <c r="Y19" s="20">
        <v>-64138500</v>
      </c>
      <c r="Z19" s="21">
        <v>-100</v>
      </c>
      <c r="AA19" s="22">
        <v>256554000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335509</v>
      </c>
      <c r="F22" s="20">
        <v>335509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83877</v>
      </c>
      <c r="Y22" s="20">
        <v>-83877</v>
      </c>
      <c r="Z22" s="21">
        <v>-100</v>
      </c>
      <c r="AA22" s="22">
        <v>335509</v>
      </c>
    </row>
    <row r="23" spans="1:27" ht="13.5">
      <c r="A23" s="23" t="s">
        <v>49</v>
      </c>
      <c r="B23" s="17"/>
      <c r="C23" s="18"/>
      <c r="D23" s="18"/>
      <c r="E23" s="19">
        <v>5184832</v>
      </c>
      <c r="F23" s="20">
        <v>5184832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1296208</v>
      </c>
      <c r="Y23" s="24">
        <v>-1296208</v>
      </c>
      <c r="Z23" s="25">
        <v>-100</v>
      </c>
      <c r="AA23" s="26">
        <v>5184832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266785172</v>
      </c>
      <c r="F24" s="37">
        <f t="shared" si="1"/>
        <v>266785172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66696293</v>
      </c>
      <c r="Y24" s="37">
        <f t="shared" si="1"/>
        <v>-66696293</v>
      </c>
      <c r="Z24" s="38">
        <f>+IF(X24&lt;&gt;0,+(Y24/X24)*100,0)</f>
        <v>-100</v>
      </c>
      <c r="AA24" s="39">
        <f>SUM(AA15:AA23)</f>
        <v>266785172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397508455</v>
      </c>
      <c r="F25" s="31">
        <f t="shared" si="2"/>
        <v>397508455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99377115</v>
      </c>
      <c r="Y25" s="31">
        <f t="shared" si="2"/>
        <v>-99377115</v>
      </c>
      <c r="Z25" s="32">
        <f>+IF(X25&lt;&gt;0,+(Y25/X25)*100,0)</f>
        <v>-100</v>
      </c>
      <c r="AA25" s="33">
        <f>+AA12+AA24</f>
        <v>397508455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666660</v>
      </c>
      <c r="F31" s="20">
        <v>666660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166665</v>
      </c>
      <c r="Y31" s="20">
        <v>-166665</v>
      </c>
      <c r="Z31" s="21">
        <v>-100</v>
      </c>
      <c r="AA31" s="22">
        <v>666660</v>
      </c>
    </row>
    <row r="32" spans="1:27" ht="13.5">
      <c r="A32" s="23" t="s">
        <v>57</v>
      </c>
      <c r="B32" s="17"/>
      <c r="C32" s="18"/>
      <c r="D32" s="18"/>
      <c r="E32" s="19">
        <v>91607403</v>
      </c>
      <c r="F32" s="20">
        <v>91607403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22901851</v>
      </c>
      <c r="Y32" s="20">
        <v>-22901851</v>
      </c>
      <c r="Z32" s="21">
        <v>-100</v>
      </c>
      <c r="AA32" s="22">
        <v>91607403</v>
      </c>
    </row>
    <row r="33" spans="1:27" ht="13.5">
      <c r="A33" s="23" t="s">
        <v>58</v>
      </c>
      <c r="B33" s="17"/>
      <c r="C33" s="18"/>
      <c r="D33" s="18"/>
      <c r="E33" s="19">
        <v>3407313</v>
      </c>
      <c r="F33" s="20">
        <v>3407313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851828</v>
      </c>
      <c r="Y33" s="20">
        <v>-851828</v>
      </c>
      <c r="Z33" s="21">
        <v>-100</v>
      </c>
      <c r="AA33" s="22">
        <v>3407313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95681376</v>
      </c>
      <c r="F34" s="31">
        <f t="shared" si="3"/>
        <v>95681376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23920344</v>
      </c>
      <c r="Y34" s="31">
        <f t="shared" si="3"/>
        <v>-23920344</v>
      </c>
      <c r="Z34" s="32">
        <f>+IF(X34&lt;&gt;0,+(Y34/X34)*100,0)</f>
        <v>-100</v>
      </c>
      <c r="AA34" s="33">
        <f>SUM(AA29:AA33)</f>
        <v>95681376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20878000</v>
      </c>
      <c r="F38" s="20">
        <v>20878000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5219500</v>
      </c>
      <c r="Y38" s="20">
        <v>-5219500</v>
      </c>
      <c r="Z38" s="21">
        <v>-100</v>
      </c>
      <c r="AA38" s="22">
        <v>20878000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20878000</v>
      </c>
      <c r="F39" s="37">
        <f t="shared" si="4"/>
        <v>20878000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5219500</v>
      </c>
      <c r="Y39" s="37">
        <f t="shared" si="4"/>
        <v>-5219500</v>
      </c>
      <c r="Z39" s="38">
        <f>+IF(X39&lt;&gt;0,+(Y39/X39)*100,0)</f>
        <v>-100</v>
      </c>
      <c r="AA39" s="39">
        <f>SUM(AA37:AA38)</f>
        <v>20878000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116559376</v>
      </c>
      <c r="F40" s="31">
        <f t="shared" si="5"/>
        <v>116559376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29139844</v>
      </c>
      <c r="Y40" s="31">
        <f t="shared" si="5"/>
        <v>-29139844</v>
      </c>
      <c r="Z40" s="32">
        <f>+IF(X40&lt;&gt;0,+(Y40/X40)*100,0)</f>
        <v>-100</v>
      </c>
      <c r="AA40" s="33">
        <f>+AA34+AA39</f>
        <v>116559376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280949079</v>
      </c>
      <c r="F42" s="45">
        <f t="shared" si="6"/>
        <v>280949079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70237271</v>
      </c>
      <c r="Y42" s="45">
        <f t="shared" si="6"/>
        <v>-70237271</v>
      </c>
      <c r="Z42" s="46">
        <f>+IF(X42&lt;&gt;0,+(Y42/X42)*100,0)</f>
        <v>-100</v>
      </c>
      <c r="AA42" s="47">
        <f>+AA25-AA40</f>
        <v>280949079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280949079</v>
      </c>
      <c r="F45" s="20">
        <v>280949079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70237270</v>
      </c>
      <c r="Y45" s="20">
        <v>-70237270</v>
      </c>
      <c r="Z45" s="48">
        <v>-100</v>
      </c>
      <c r="AA45" s="22">
        <v>280949079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280949079</v>
      </c>
      <c r="F48" s="53">
        <f t="shared" si="7"/>
        <v>280949079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70237270</v>
      </c>
      <c r="Y48" s="53">
        <f t="shared" si="7"/>
        <v>-70237270</v>
      </c>
      <c r="Z48" s="54">
        <f>+IF(X48&lt;&gt;0,+(Y48/X48)*100,0)</f>
        <v>-100</v>
      </c>
      <c r="AA48" s="55">
        <f>SUM(AA45:AA47)</f>
        <v>280949079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1798122</v>
      </c>
      <c r="F6" s="20">
        <v>1798122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449531</v>
      </c>
      <c r="Y6" s="20">
        <v>-449531</v>
      </c>
      <c r="Z6" s="21">
        <v>-100</v>
      </c>
      <c r="AA6" s="22">
        <v>1798122</v>
      </c>
    </row>
    <row r="7" spans="1:27" ht="13.5">
      <c r="A7" s="23" t="s">
        <v>34</v>
      </c>
      <c r="B7" s="17"/>
      <c r="C7" s="18"/>
      <c r="D7" s="18"/>
      <c r="E7" s="19">
        <v>2587038</v>
      </c>
      <c r="F7" s="20">
        <v>2587038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646760</v>
      </c>
      <c r="Y7" s="20">
        <v>-646760</v>
      </c>
      <c r="Z7" s="21">
        <v>-100</v>
      </c>
      <c r="AA7" s="22">
        <v>2587038</v>
      </c>
    </row>
    <row r="8" spans="1:27" ht="13.5">
      <c r="A8" s="23" t="s">
        <v>35</v>
      </c>
      <c r="B8" s="17"/>
      <c r="C8" s="18"/>
      <c r="D8" s="18"/>
      <c r="E8" s="19">
        <v>34145086</v>
      </c>
      <c r="F8" s="20">
        <v>34145086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8536272</v>
      </c>
      <c r="Y8" s="20">
        <v>-8536272</v>
      </c>
      <c r="Z8" s="21">
        <v>-100</v>
      </c>
      <c r="AA8" s="22">
        <v>34145086</v>
      </c>
    </row>
    <row r="9" spans="1:27" ht="13.5">
      <c r="A9" s="23" t="s">
        <v>36</v>
      </c>
      <c r="B9" s="17"/>
      <c r="C9" s="18"/>
      <c r="D9" s="18"/>
      <c r="E9" s="19">
        <v>9102779</v>
      </c>
      <c r="F9" s="20">
        <v>9102779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2275695</v>
      </c>
      <c r="Y9" s="20">
        <v>-2275695</v>
      </c>
      <c r="Z9" s="21">
        <v>-100</v>
      </c>
      <c r="AA9" s="22">
        <v>9102779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64411710</v>
      </c>
      <c r="F11" s="20">
        <v>64411710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16102928</v>
      </c>
      <c r="Y11" s="20">
        <v>-16102928</v>
      </c>
      <c r="Z11" s="21">
        <v>-100</v>
      </c>
      <c r="AA11" s="22">
        <v>64411710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112044735</v>
      </c>
      <c r="F12" s="31">
        <f t="shared" si="0"/>
        <v>112044735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28011186</v>
      </c>
      <c r="Y12" s="31">
        <f t="shared" si="0"/>
        <v>-28011186</v>
      </c>
      <c r="Z12" s="32">
        <f>+IF(X12&lt;&gt;0,+(Y12/X12)*100,0)</f>
        <v>-100</v>
      </c>
      <c r="AA12" s="33">
        <f>SUM(AA6:AA11)</f>
        <v>112044735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192930626</v>
      </c>
      <c r="F19" s="20">
        <v>192930626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48232657</v>
      </c>
      <c r="Y19" s="20">
        <v>-48232657</v>
      </c>
      <c r="Z19" s="21">
        <v>-100</v>
      </c>
      <c r="AA19" s="22">
        <v>192930626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1000000</v>
      </c>
      <c r="F22" s="20">
        <v>1000000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250000</v>
      </c>
      <c r="Y22" s="20">
        <v>-250000</v>
      </c>
      <c r="Z22" s="21">
        <v>-100</v>
      </c>
      <c r="AA22" s="22">
        <v>1000000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193930626</v>
      </c>
      <c r="F24" s="37">
        <f t="shared" si="1"/>
        <v>193930626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48482657</v>
      </c>
      <c r="Y24" s="37">
        <f t="shared" si="1"/>
        <v>-48482657</v>
      </c>
      <c r="Z24" s="38">
        <f>+IF(X24&lt;&gt;0,+(Y24/X24)*100,0)</f>
        <v>-100</v>
      </c>
      <c r="AA24" s="39">
        <f>SUM(AA15:AA23)</f>
        <v>193930626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305975361</v>
      </c>
      <c r="F25" s="31">
        <f t="shared" si="2"/>
        <v>305975361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76493843</v>
      </c>
      <c r="Y25" s="31">
        <f t="shared" si="2"/>
        <v>-76493843</v>
      </c>
      <c r="Z25" s="32">
        <f>+IF(X25&lt;&gt;0,+(Y25/X25)*100,0)</f>
        <v>-100</v>
      </c>
      <c r="AA25" s="33">
        <f>+AA12+AA24</f>
        <v>305975361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75183</v>
      </c>
      <c r="F30" s="20">
        <v>75183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18796</v>
      </c>
      <c r="Y30" s="20">
        <v>-18796</v>
      </c>
      <c r="Z30" s="21">
        <v>-100</v>
      </c>
      <c r="AA30" s="22">
        <v>75183</v>
      </c>
    </row>
    <row r="31" spans="1:27" ht="13.5">
      <c r="A31" s="23" t="s">
        <v>56</v>
      </c>
      <c r="B31" s="17"/>
      <c r="C31" s="18"/>
      <c r="D31" s="18"/>
      <c r="E31" s="19">
        <v>2776391</v>
      </c>
      <c r="F31" s="20">
        <v>2776391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694098</v>
      </c>
      <c r="Y31" s="20">
        <v>-694098</v>
      </c>
      <c r="Z31" s="21">
        <v>-100</v>
      </c>
      <c r="AA31" s="22">
        <v>2776391</v>
      </c>
    </row>
    <row r="32" spans="1:27" ht="13.5">
      <c r="A32" s="23" t="s">
        <v>57</v>
      </c>
      <c r="B32" s="17"/>
      <c r="C32" s="18"/>
      <c r="D32" s="18"/>
      <c r="E32" s="19">
        <v>20791404</v>
      </c>
      <c r="F32" s="20">
        <v>20791404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5197851</v>
      </c>
      <c r="Y32" s="20">
        <v>-5197851</v>
      </c>
      <c r="Z32" s="21">
        <v>-100</v>
      </c>
      <c r="AA32" s="22">
        <v>20791404</v>
      </c>
    </row>
    <row r="33" spans="1:27" ht="13.5">
      <c r="A33" s="23" t="s">
        <v>58</v>
      </c>
      <c r="B33" s="17"/>
      <c r="C33" s="18"/>
      <c r="D33" s="18"/>
      <c r="E33" s="19">
        <v>6789259</v>
      </c>
      <c r="F33" s="20">
        <v>6789259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1697315</v>
      </c>
      <c r="Y33" s="20">
        <v>-1697315</v>
      </c>
      <c r="Z33" s="21">
        <v>-100</v>
      </c>
      <c r="AA33" s="22">
        <v>6789259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30432237</v>
      </c>
      <c r="F34" s="31">
        <f t="shared" si="3"/>
        <v>30432237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7608060</v>
      </c>
      <c r="Y34" s="31">
        <f t="shared" si="3"/>
        <v>-7608060</v>
      </c>
      <c r="Z34" s="32">
        <f>+IF(X34&lt;&gt;0,+(Y34/X34)*100,0)</f>
        <v>-100</v>
      </c>
      <c r="AA34" s="33">
        <f>SUM(AA29:AA33)</f>
        <v>30432237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14642259</v>
      </c>
      <c r="F38" s="20">
        <v>14642259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3660565</v>
      </c>
      <c r="Y38" s="20">
        <v>-3660565</v>
      </c>
      <c r="Z38" s="21">
        <v>-100</v>
      </c>
      <c r="AA38" s="22">
        <v>14642259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14642259</v>
      </c>
      <c r="F39" s="37">
        <f t="shared" si="4"/>
        <v>14642259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3660565</v>
      </c>
      <c r="Y39" s="37">
        <f t="shared" si="4"/>
        <v>-3660565</v>
      </c>
      <c r="Z39" s="38">
        <f>+IF(X39&lt;&gt;0,+(Y39/X39)*100,0)</f>
        <v>-100</v>
      </c>
      <c r="AA39" s="39">
        <f>SUM(AA37:AA38)</f>
        <v>14642259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45074496</v>
      </c>
      <c r="F40" s="31">
        <f t="shared" si="5"/>
        <v>45074496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11268625</v>
      </c>
      <c r="Y40" s="31">
        <f t="shared" si="5"/>
        <v>-11268625</v>
      </c>
      <c r="Z40" s="32">
        <f>+IF(X40&lt;&gt;0,+(Y40/X40)*100,0)</f>
        <v>-100</v>
      </c>
      <c r="AA40" s="33">
        <f>+AA34+AA39</f>
        <v>45074496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260900865</v>
      </c>
      <c r="F42" s="45">
        <f t="shared" si="6"/>
        <v>260900865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65225218</v>
      </c>
      <c r="Y42" s="45">
        <f t="shared" si="6"/>
        <v>-65225218</v>
      </c>
      <c r="Z42" s="46">
        <f>+IF(X42&lt;&gt;0,+(Y42/X42)*100,0)</f>
        <v>-100</v>
      </c>
      <c r="AA42" s="47">
        <f>+AA25-AA40</f>
        <v>260900865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260900865</v>
      </c>
      <c r="F45" s="20">
        <v>260900865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65225216</v>
      </c>
      <c r="Y45" s="20">
        <v>-65225216</v>
      </c>
      <c r="Z45" s="48">
        <v>-100</v>
      </c>
      <c r="AA45" s="22">
        <v>260900865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260900865</v>
      </c>
      <c r="F48" s="53">
        <f t="shared" si="7"/>
        <v>260900865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65225216</v>
      </c>
      <c r="Y48" s="53">
        <f t="shared" si="7"/>
        <v>-65225216</v>
      </c>
      <c r="Z48" s="54">
        <f>+IF(X48&lt;&gt;0,+(Y48/X48)*100,0)</f>
        <v>-100</v>
      </c>
      <c r="AA48" s="55">
        <f>SUM(AA45:AA47)</f>
        <v>260900865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3275056</v>
      </c>
      <c r="D6" s="18">
        <v>3275056</v>
      </c>
      <c r="E6" s="19">
        <v>1636701</v>
      </c>
      <c r="F6" s="20">
        <v>1636701</v>
      </c>
      <c r="G6" s="20">
        <v>3275050</v>
      </c>
      <c r="H6" s="20">
        <v>1733497</v>
      </c>
      <c r="I6" s="20">
        <v>1733497</v>
      </c>
      <c r="J6" s="20">
        <v>1733497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1733497</v>
      </c>
      <c r="X6" s="20">
        <v>409175</v>
      </c>
      <c r="Y6" s="20">
        <v>1324322</v>
      </c>
      <c r="Z6" s="21">
        <v>323.66</v>
      </c>
      <c r="AA6" s="22">
        <v>1636701</v>
      </c>
    </row>
    <row r="7" spans="1:27" ht="13.5">
      <c r="A7" s="23" t="s">
        <v>34</v>
      </c>
      <c r="B7" s="17"/>
      <c r="C7" s="18">
        <v>66000000</v>
      </c>
      <c r="D7" s="18">
        <v>66000000</v>
      </c>
      <c r="E7" s="19">
        <v>40000000</v>
      </c>
      <c r="F7" s="20">
        <v>40000000</v>
      </c>
      <c r="G7" s="20">
        <v>66000000</v>
      </c>
      <c r="H7" s="20">
        <v>94573807</v>
      </c>
      <c r="I7" s="20">
        <v>94777061</v>
      </c>
      <c r="J7" s="20">
        <v>94777061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94777061</v>
      </c>
      <c r="X7" s="20">
        <v>10000000</v>
      </c>
      <c r="Y7" s="20">
        <v>84777061</v>
      </c>
      <c r="Z7" s="21">
        <v>847.77</v>
      </c>
      <c r="AA7" s="22">
        <v>40000000</v>
      </c>
    </row>
    <row r="8" spans="1:27" ht="13.5">
      <c r="A8" s="23" t="s">
        <v>35</v>
      </c>
      <c r="B8" s="17"/>
      <c r="C8" s="18"/>
      <c r="D8" s="18"/>
      <c r="E8" s="19"/>
      <c r="F8" s="20"/>
      <c r="G8" s="20">
        <v>1532020</v>
      </c>
      <c r="H8" s="20">
        <v>1757951</v>
      </c>
      <c r="I8" s="20">
        <v>1757951</v>
      </c>
      <c r="J8" s="20">
        <v>1757951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1757951</v>
      </c>
      <c r="X8" s="20"/>
      <c r="Y8" s="20">
        <v>1757951</v>
      </c>
      <c r="Z8" s="21"/>
      <c r="AA8" s="22"/>
    </row>
    <row r="9" spans="1:27" ht="13.5">
      <c r="A9" s="23" t="s">
        <v>36</v>
      </c>
      <c r="B9" s="17"/>
      <c r="C9" s="18">
        <v>7156780</v>
      </c>
      <c r="D9" s="18">
        <v>7156780</v>
      </c>
      <c r="E9" s="19">
        <v>2000000</v>
      </c>
      <c r="F9" s="20">
        <v>2000000</v>
      </c>
      <c r="G9" s="20">
        <v>5172048</v>
      </c>
      <c r="H9" s="20">
        <v>5527565</v>
      </c>
      <c r="I9" s="20">
        <v>5527565</v>
      </c>
      <c r="J9" s="20">
        <v>5527565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5527565</v>
      </c>
      <c r="X9" s="20">
        <v>500000</v>
      </c>
      <c r="Y9" s="20">
        <v>5027565</v>
      </c>
      <c r="Z9" s="21">
        <v>1005.51</v>
      </c>
      <c r="AA9" s="22">
        <v>2000000</v>
      </c>
    </row>
    <row r="10" spans="1:27" ht="13.5">
      <c r="A10" s="23" t="s">
        <v>37</v>
      </c>
      <c r="B10" s="17"/>
      <c r="C10" s="18">
        <v>741000</v>
      </c>
      <c r="D10" s="18">
        <v>741000</v>
      </c>
      <c r="E10" s="19">
        <v>900000</v>
      </c>
      <c r="F10" s="20">
        <v>900000</v>
      </c>
      <c r="G10" s="24">
        <v>963325</v>
      </c>
      <c r="H10" s="24">
        <v>741000</v>
      </c>
      <c r="I10" s="24">
        <v>741000</v>
      </c>
      <c r="J10" s="20">
        <v>741000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741000</v>
      </c>
      <c r="X10" s="20">
        <v>225000</v>
      </c>
      <c r="Y10" s="24">
        <v>516000</v>
      </c>
      <c r="Z10" s="25">
        <v>229.33</v>
      </c>
      <c r="AA10" s="26">
        <v>900000</v>
      </c>
    </row>
    <row r="11" spans="1:27" ht="13.5">
      <c r="A11" s="23" t="s">
        <v>38</v>
      </c>
      <c r="B11" s="17"/>
      <c r="C11" s="18">
        <v>303121</v>
      </c>
      <c r="D11" s="18">
        <v>303121</v>
      </c>
      <c r="E11" s="19">
        <v>300000</v>
      </c>
      <c r="F11" s="20">
        <v>300000</v>
      </c>
      <c r="G11" s="20">
        <v>303121</v>
      </c>
      <c r="H11" s="20">
        <v>338703</v>
      </c>
      <c r="I11" s="20">
        <v>338703</v>
      </c>
      <c r="J11" s="20">
        <v>338703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338703</v>
      </c>
      <c r="X11" s="20">
        <v>75000</v>
      </c>
      <c r="Y11" s="20">
        <v>263703</v>
      </c>
      <c r="Z11" s="21">
        <v>351.6</v>
      </c>
      <c r="AA11" s="22">
        <v>300000</v>
      </c>
    </row>
    <row r="12" spans="1:27" ht="13.5">
      <c r="A12" s="27" t="s">
        <v>39</v>
      </c>
      <c r="B12" s="28"/>
      <c r="C12" s="29">
        <f aca="true" t="shared" si="0" ref="C12:Y12">SUM(C6:C11)</f>
        <v>77475957</v>
      </c>
      <c r="D12" s="29">
        <f>SUM(D6:D11)</f>
        <v>77475957</v>
      </c>
      <c r="E12" s="30">
        <f t="shared" si="0"/>
        <v>44836701</v>
      </c>
      <c r="F12" s="31">
        <f t="shared" si="0"/>
        <v>44836701</v>
      </c>
      <c r="G12" s="31">
        <f t="shared" si="0"/>
        <v>77245564</v>
      </c>
      <c r="H12" s="31">
        <f t="shared" si="0"/>
        <v>104672523</v>
      </c>
      <c r="I12" s="31">
        <f t="shared" si="0"/>
        <v>104875777</v>
      </c>
      <c r="J12" s="31">
        <f t="shared" si="0"/>
        <v>104875777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104875777</v>
      </c>
      <c r="X12" s="31">
        <f t="shared" si="0"/>
        <v>11209175</v>
      </c>
      <c r="Y12" s="31">
        <f t="shared" si="0"/>
        <v>93666602</v>
      </c>
      <c r="Z12" s="32">
        <f>+IF(X12&lt;&gt;0,+(Y12/X12)*100,0)</f>
        <v>835.6244058996314</v>
      </c>
      <c r="AA12" s="33">
        <f>SUM(AA6:AA11)</f>
        <v>44836701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8598000</v>
      </c>
      <c r="D15" s="18">
        <v>8598000</v>
      </c>
      <c r="E15" s="19">
        <v>8678501</v>
      </c>
      <c r="F15" s="20">
        <v>8678501</v>
      </c>
      <c r="G15" s="20">
        <v>9475393</v>
      </c>
      <c r="H15" s="20">
        <v>8598000</v>
      </c>
      <c r="I15" s="20">
        <v>8598000</v>
      </c>
      <c r="J15" s="20">
        <v>8598000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8598000</v>
      </c>
      <c r="X15" s="20">
        <v>2169625</v>
      </c>
      <c r="Y15" s="20">
        <v>6428375</v>
      </c>
      <c r="Z15" s="21">
        <v>296.29</v>
      </c>
      <c r="AA15" s="22">
        <v>8678501</v>
      </c>
    </row>
    <row r="16" spans="1:27" ht="13.5">
      <c r="A16" s="23" t="s">
        <v>42</v>
      </c>
      <c r="B16" s="17"/>
      <c r="C16" s="18">
        <v>5550000</v>
      </c>
      <c r="D16" s="18">
        <v>5550000</v>
      </c>
      <c r="E16" s="19">
        <v>5250000</v>
      </c>
      <c r="F16" s="20">
        <v>5250000</v>
      </c>
      <c r="G16" s="24">
        <v>5550000</v>
      </c>
      <c r="H16" s="24">
        <v>5550000</v>
      </c>
      <c r="I16" s="24">
        <v>5550000</v>
      </c>
      <c r="J16" s="20">
        <v>5550000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5550000</v>
      </c>
      <c r="X16" s="20">
        <v>1312500</v>
      </c>
      <c r="Y16" s="24">
        <v>4237500</v>
      </c>
      <c r="Z16" s="25">
        <v>322.86</v>
      </c>
      <c r="AA16" s="26">
        <v>5250000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46728287</v>
      </c>
      <c r="D19" s="18">
        <v>46728287</v>
      </c>
      <c r="E19" s="19">
        <v>52063364</v>
      </c>
      <c r="F19" s="20">
        <v>52063364</v>
      </c>
      <c r="G19" s="20">
        <v>38005549</v>
      </c>
      <c r="H19" s="20">
        <v>46747305</v>
      </c>
      <c r="I19" s="20">
        <v>46893666</v>
      </c>
      <c r="J19" s="20">
        <v>46893666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46893666</v>
      </c>
      <c r="X19" s="20">
        <v>13015841</v>
      </c>
      <c r="Y19" s="20">
        <v>33877825</v>
      </c>
      <c r="Z19" s="21">
        <v>260.28</v>
      </c>
      <c r="AA19" s="22">
        <v>52063364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740454</v>
      </c>
      <c r="D22" s="18">
        <v>740454</v>
      </c>
      <c r="E22" s="19">
        <v>442517</v>
      </c>
      <c r="F22" s="20">
        <v>442517</v>
      </c>
      <c r="G22" s="20">
        <v>890178</v>
      </c>
      <c r="H22" s="20">
        <v>740454</v>
      </c>
      <c r="I22" s="20">
        <v>740454</v>
      </c>
      <c r="J22" s="20">
        <v>740454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740454</v>
      </c>
      <c r="X22" s="20">
        <v>110629</v>
      </c>
      <c r="Y22" s="20">
        <v>629825</v>
      </c>
      <c r="Z22" s="21">
        <v>569.31</v>
      </c>
      <c r="AA22" s="22">
        <v>442517</v>
      </c>
    </row>
    <row r="23" spans="1:27" ht="13.5">
      <c r="A23" s="23" t="s">
        <v>49</v>
      </c>
      <c r="B23" s="17"/>
      <c r="C23" s="18"/>
      <c r="D23" s="18"/>
      <c r="E23" s="19">
        <v>631417</v>
      </c>
      <c r="F23" s="20">
        <v>631417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157854</v>
      </c>
      <c r="Y23" s="24">
        <v>-157854</v>
      </c>
      <c r="Z23" s="25">
        <v>-100</v>
      </c>
      <c r="AA23" s="26">
        <v>631417</v>
      </c>
    </row>
    <row r="24" spans="1:27" ht="13.5">
      <c r="A24" s="27" t="s">
        <v>50</v>
      </c>
      <c r="B24" s="35"/>
      <c r="C24" s="29">
        <f aca="true" t="shared" si="1" ref="C24:Y24">SUM(C15:C23)</f>
        <v>61616741</v>
      </c>
      <c r="D24" s="29">
        <f>SUM(D15:D23)</f>
        <v>61616741</v>
      </c>
      <c r="E24" s="36">
        <f t="shared" si="1"/>
        <v>67065799</v>
      </c>
      <c r="F24" s="37">
        <f t="shared" si="1"/>
        <v>67065799</v>
      </c>
      <c r="G24" s="37">
        <f t="shared" si="1"/>
        <v>53921120</v>
      </c>
      <c r="H24" s="37">
        <f t="shared" si="1"/>
        <v>61635759</v>
      </c>
      <c r="I24" s="37">
        <f t="shared" si="1"/>
        <v>61782120</v>
      </c>
      <c r="J24" s="37">
        <f t="shared" si="1"/>
        <v>61782120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61782120</v>
      </c>
      <c r="X24" s="37">
        <f t="shared" si="1"/>
        <v>16766449</v>
      </c>
      <c r="Y24" s="37">
        <f t="shared" si="1"/>
        <v>45015671</v>
      </c>
      <c r="Z24" s="38">
        <f>+IF(X24&lt;&gt;0,+(Y24/X24)*100,0)</f>
        <v>268.486612758611</v>
      </c>
      <c r="AA24" s="39">
        <f>SUM(AA15:AA23)</f>
        <v>67065799</v>
      </c>
    </row>
    <row r="25" spans="1:27" ht="13.5">
      <c r="A25" s="27" t="s">
        <v>51</v>
      </c>
      <c r="B25" s="28"/>
      <c r="C25" s="29">
        <f aca="true" t="shared" si="2" ref="C25:Y25">+C12+C24</f>
        <v>139092698</v>
      </c>
      <c r="D25" s="29">
        <f>+D12+D24</f>
        <v>139092698</v>
      </c>
      <c r="E25" s="30">
        <f t="shared" si="2"/>
        <v>111902500</v>
      </c>
      <c r="F25" s="31">
        <f t="shared" si="2"/>
        <v>111902500</v>
      </c>
      <c r="G25" s="31">
        <f t="shared" si="2"/>
        <v>131166684</v>
      </c>
      <c r="H25" s="31">
        <f t="shared" si="2"/>
        <v>166308282</v>
      </c>
      <c r="I25" s="31">
        <f t="shared" si="2"/>
        <v>166657897</v>
      </c>
      <c r="J25" s="31">
        <f t="shared" si="2"/>
        <v>166657897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166657897</v>
      </c>
      <c r="X25" s="31">
        <f t="shared" si="2"/>
        <v>27975624</v>
      </c>
      <c r="Y25" s="31">
        <f t="shared" si="2"/>
        <v>138682273</v>
      </c>
      <c r="Z25" s="32">
        <f>+IF(X25&lt;&gt;0,+(Y25/X25)*100,0)</f>
        <v>495.7253965094755</v>
      </c>
      <c r="AA25" s="33">
        <f>+AA12+AA24</f>
        <v>111902500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1988393</v>
      </c>
      <c r="D30" s="18">
        <v>1988393</v>
      </c>
      <c r="E30" s="19">
        <v>486846</v>
      </c>
      <c r="F30" s="20">
        <v>486846</v>
      </c>
      <c r="G30" s="20">
        <v>1988393</v>
      </c>
      <c r="H30" s="20">
        <v>1988393</v>
      </c>
      <c r="I30" s="20">
        <v>1988393</v>
      </c>
      <c r="J30" s="20">
        <v>1988393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1988393</v>
      </c>
      <c r="X30" s="20">
        <v>121712</v>
      </c>
      <c r="Y30" s="20">
        <v>1866681</v>
      </c>
      <c r="Z30" s="21">
        <v>1533.69</v>
      </c>
      <c r="AA30" s="22">
        <v>486846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11531830</v>
      </c>
      <c r="D32" s="18">
        <v>11531830</v>
      </c>
      <c r="E32" s="19">
        <v>15000000</v>
      </c>
      <c r="F32" s="20">
        <v>15000000</v>
      </c>
      <c r="G32" s="20">
        <v>8747601</v>
      </c>
      <c r="H32" s="20">
        <v>11275525</v>
      </c>
      <c r="I32" s="20">
        <v>11840754</v>
      </c>
      <c r="J32" s="20">
        <v>11840754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11840754</v>
      </c>
      <c r="X32" s="20">
        <v>3750000</v>
      </c>
      <c r="Y32" s="20">
        <v>8090754</v>
      </c>
      <c r="Z32" s="21">
        <v>215.75</v>
      </c>
      <c r="AA32" s="22">
        <v>15000000</v>
      </c>
    </row>
    <row r="33" spans="1:27" ht="13.5">
      <c r="A33" s="23" t="s">
        <v>58</v>
      </c>
      <c r="B33" s="17"/>
      <c r="C33" s="18">
        <v>9440722</v>
      </c>
      <c r="D33" s="18">
        <v>9440722</v>
      </c>
      <c r="E33" s="19">
        <v>10000000</v>
      </c>
      <c r="F33" s="20">
        <v>10000000</v>
      </c>
      <c r="G33" s="20">
        <v>9419643</v>
      </c>
      <c r="H33" s="20">
        <v>9493852</v>
      </c>
      <c r="I33" s="20">
        <v>9493852</v>
      </c>
      <c r="J33" s="20">
        <v>9493852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9493852</v>
      </c>
      <c r="X33" s="20">
        <v>2500000</v>
      </c>
      <c r="Y33" s="20">
        <v>6993852</v>
      </c>
      <c r="Z33" s="21">
        <v>279.75</v>
      </c>
      <c r="AA33" s="22">
        <v>10000000</v>
      </c>
    </row>
    <row r="34" spans="1:27" ht="13.5">
      <c r="A34" s="27" t="s">
        <v>59</v>
      </c>
      <c r="B34" s="28"/>
      <c r="C34" s="29">
        <f aca="true" t="shared" si="3" ref="C34:Y34">SUM(C29:C33)</f>
        <v>22960945</v>
      </c>
      <c r="D34" s="29">
        <f>SUM(D29:D33)</f>
        <v>22960945</v>
      </c>
      <c r="E34" s="30">
        <f t="shared" si="3"/>
        <v>25486846</v>
      </c>
      <c r="F34" s="31">
        <f t="shared" si="3"/>
        <v>25486846</v>
      </c>
      <c r="G34" s="31">
        <f t="shared" si="3"/>
        <v>20155637</v>
      </c>
      <c r="H34" s="31">
        <f t="shared" si="3"/>
        <v>22757770</v>
      </c>
      <c r="I34" s="31">
        <f t="shared" si="3"/>
        <v>23322999</v>
      </c>
      <c r="J34" s="31">
        <f t="shared" si="3"/>
        <v>23322999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23322999</v>
      </c>
      <c r="X34" s="31">
        <f t="shared" si="3"/>
        <v>6371712</v>
      </c>
      <c r="Y34" s="31">
        <f t="shared" si="3"/>
        <v>16951287</v>
      </c>
      <c r="Z34" s="32">
        <f>+IF(X34&lt;&gt;0,+(Y34/X34)*100,0)</f>
        <v>266.03975509250887</v>
      </c>
      <c r="AA34" s="33">
        <f>SUM(AA29:AA33)</f>
        <v>25486846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4660722</v>
      </c>
      <c r="D37" s="18">
        <v>4660722</v>
      </c>
      <c r="E37" s="19">
        <v>4898727</v>
      </c>
      <c r="F37" s="20">
        <v>4898727</v>
      </c>
      <c r="G37" s="20">
        <v>4660722</v>
      </c>
      <c r="H37" s="20">
        <v>4660722</v>
      </c>
      <c r="I37" s="20">
        <v>4660722</v>
      </c>
      <c r="J37" s="20">
        <v>4660722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4660722</v>
      </c>
      <c r="X37" s="20">
        <v>1224682</v>
      </c>
      <c r="Y37" s="20">
        <v>3436040</v>
      </c>
      <c r="Z37" s="21">
        <v>280.57</v>
      </c>
      <c r="AA37" s="22">
        <v>4898727</v>
      </c>
    </row>
    <row r="38" spans="1:27" ht="13.5">
      <c r="A38" s="23" t="s">
        <v>58</v>
      </c>
      <c r="B38" s="17"/>
      <c r="C38" s="18">
        <v>27713911</v>
      </c>
      <c r="D38" s="18">
        <v>27713911</v>
      </c>
      <c r="E38" s="19">
        <v>29831623</v>
      </c>
      <c r="F38" s="20">
        <v>29831623</v>
      </c>
      <c r="G38" s="20">
        <v>26680633</v>
      </c>
      <c r="H38" s="20">
        <v>27917086</v>
      </c>
      <c r="I38" s="20">
        <v>27917086</v>
      </c>
      <c r="J38" s="20">
        <v>27917086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27917086</v>
      </c>
      <c r="X38" s="20">
        <v>7457906</v>
      </c>
      <c r="Y38" s="20">
        <v>20459180</v>
      </c>
      <c r="Z38" s="21">
        <v>274.33</v>
      </c>
      <c r="AA38" s="22">
        <v>29831623</v>
      </c>
    </row>
    <row r="39" spans="1:27" ht="13.5">
      <c r="A39" s="27" t="s">
        <v>61</v>
      </c>
      <c r="B39" s="35"/>
      <c r="C39" s="29">
        <f aca="true" t="shared" si="4" ref="C39:Y39">SUM(C37:C38)</f>
        <v>32374633</v>
      </c>
      <c r="D39" s="29">
        <f>SUM(D37:D38)</f>
        <v>32374633</v>
      </c>
      <c r="E39" s="36">
        <f t="shared" si="4"/>
        <v>34730350</v>
      </c>
      <c r="F39" s="37">
        <f t="shared" si="4"/>
        <v>34730350</v>
      </c>
      <c r="G39" s="37">
        <f t="shared" si="4"/>
        <v>31341355</v>
      </c>
      <c r="H39" s="37">
        <f t="shared" si="4"/>
        <v>32577808</v>
      </c>
      <c r="I39" s="37">
        <f t="shared" si="4"/>
        <v>32577808</v>
      </c>
      <c r="J39" s="37">
        <f t="shared" si="4"/>
        <v>32577808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32577808</v>
      </c>
      <c r="X39" s="37">
        <f t="shared" si="4"/>
        <v>8682588</v>
      </c>
      <c r="Y39" s="37">
        <f t="shared" si="4"/>
        <v>23895220</v>
      </c>
      <c r="Z39" s="38">
        <f>+IF(X39&lt;&gt;0,+(Y39/X39)*100,0)</f>
        <v>275.20849774283886</v>
      </c>
      <c r="AA39" s="39">
        <f>SUM(AA37:AA38)</f>
        <v>34730350</v>
      </c>
    </row>
    <row r="40" spans="1:27" ht="13.5">
      <c r="A40" s="27" t="s">
        <v>62</v>
      </c>
      <c r="B40" s="28"/>
      <c r="C40" s="29">
        <f aca="true" t="shared" si="5" ref="C40:Y40">+C34+C39</f>
        <v>55335578</v>
      </c>
      <c r="D40" s="29">
        <f>+D34+D39</f>
        <v>55335578</v>
      </c>
      <c r="E40" s="30">
        <f t="shared" si="5"/>
        <v>60217196</v>
      </c>
      <c r="F40" s="31">
        <f t="shared" si="5"/>
        <v>60217196</v>
      </c>
      <c r="G40" s="31">
        <f t="shared" si="5"/>
        <v>51496992</v>
      </c>
      <c r="H40" s="31">
        <f t="shared" si="5"/>
        <v>55335578</v>
      </c>
      <c r="I40" s="31">
        <f t="shared" si="5"/>
        <v>55900807</v>
      </c>
      <c r="J40" s="31">
        <f t="shared" si="5"/>
        <v>55900807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55900807</v>
      </c>
      <c r="X40" s="31">
        <f t="shared" si="5"/>
        <v>15054300</v>
      </c>
      <c r="Y40" s="31">
        <f t="shared" si="5"/>
        <v>40846507</v>
      </c>
      <c r="Z40" s="32">
        <f>+IF(X40&lt;&gt;0,+(Y40/X40)*100,0)</f>
        <v>271.32783988627835</v>
      </c>
      <c r="AA40" s="33">
        <f>+AA34+AA39</f>
        <v>60217196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83757120</v>
      </c>
      <c r="D42" s="43">
        <f>+D25-D40</f>
        <v>83757120</v>
      </c>
      <c r="E42" s="44">
        <f t="shared" si="6"/>
        <v>51685304</v>
      </c>
      <c r="F42" s="45">
        <f t="shared" si="6"/>
        <v>51685304</v>
      </c>
      <c r="G42" s="45">
        <f t="shared" si="6"/>
        <v>79669692</v>
      </c>
      <c r="H42" s="45">
        <f t="shared" si="6"/>
        <v>110972704</v>
      </c>
      <c r="I42" s="45">
        <f t="shared" si="6"/>
        <v>110757090</v>
      </c>
      <c r="J42" s="45">
        <f t="shared" si="6"/>
        <v>110757090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110757090</v>
      </c>
      <c r="X42" s="45">
        <f t="shared" si="6"/>
        <v>12921324</v>
      </c>
      <c r="Y42" s="45">
        <f t="shared" si="6"/>
        <v>97835766</v>
      </c>
      <c r="Z42" s="46">
        <f>+IF(X42&lt;&gt;0,+(Y42/X42)*100,0)</f>
        <v>757.1651790482152</v>
      </c>
      <c r="AA42" s="47">
        <f>+AA25-AA40</f>
        <v>51685304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48172050</v>
      </c>
      <c r="D45" s="18">
        <v>48172050</v>
      </c>
      <c r="E45" s="19">
        <v>36095222</v>
      </c>
      <c r="F45" s="20">
        <v>36095222</v>
      </c>
      <c r="G45" s="20">
        <v>61893233</v>
      </c>
      <c r="H45" s="20">
        <v>75387634</v>
      </c>
      <c r="I45" s="20">
        <v>75172020</v>
      </c>
      <c r="J45" s="20">
        <v>75172020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75172020</v>
      </c>
      <c r="X45" s="20">
        <v>9023806</v>
      </c>
      <c r="Y45" s="20">
        <v>66148214</v>
      </c>
      <c r="Z45" s="48">
        <v>733.04</v>
      </c>
      <c r="AA45" s="22">
        <v>36095222</v>
      </c>
    </row>
    <row r="46" spans="1:27" ht="13.5">
      <c r="A46" s="23" t="s">
        <v>67</v>
      </c>
      <c r="B46" s="17"/>
      <c r="C46" s="18">
        <v>35585070</v>
      </c>
      <c r="D46" s="18">
        <v>35585070</v>
      </c>
      <c r="E46" s="19">
        <v>15590082</v>
      </c>
      <c r="F46" s="20">
        <v>15590082</v>
      </c>
      <c r="G46" s="20">
        <v>17776459</v>
      </c>
      <c r="H46" s="20">
        <v>35585070</v>
      </c>
      <c r="I46" s="20">
        <v>35585070</v>
      </c>
      <c r="J46" s="20">
        <v>35585070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35585070</v>
      </c>
      <c r="X46" s="20">
        <v>3897521</v>
      </c>
      <c r="Y46" s="20">
        <v>31687549</v>
      </c>
      <c r="Z46" s="48">
        <v>813.02</v>
      </c>
      <c r="AA46" s="22">
        <v>15590082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83757120</v>
      </c>
      <c r="D48" s="51">
        <f>SUM(D45:D47)</f>
        <v>83757120</v>
      </c>
      <c r="E48" s="52">
        <f t="shared" si="7"/>
        <v>51685304</v>
      </c>
      <c r="F48" s="53">
        <f t="shared" si="7"/>
        <v>51685304</v>
      </c>
      <c r="G48" s="53">
        <f t="shared" si="7"/>
        <v>79669692</v>
      </c>
      <c r="H48" s="53">
        <f t="shared" si="7"/>
        <v>110972704</v>
      </c>
      <c r="I48" s="53">
        <f t="shared" si="7"/>
        <v>110757090</v>
      </c>
      <c r="J48" s="53">
        <f t="shared" si="7"/>
        <v>110757090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110757090</v>
      </c>
      <c r="X48" s="53">
        <f t="shared" si="7"/>
        <v>12921327</v>
      </c>
      <c r="Y48" s="53">
        <f t="shared" si="7"/>
        <v>97835763</v>
      </c>
      <c r="Z48" s="54">
        <f>+IF(X48&lt;&gt;0,+(Y48/X48)*100,0)</f>
        <v>757.1649800364931</v>
      </c>
      <c r="AA48" s="55">
        <f>SUM(AA45:AA47)</f>
        <v>51685304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10863990</v>
      </c>
      <c r="D6" s="18">
        <v>10863990</v>
      </c>
      <c r="E6" s="19">
        <v>1900</v>
      </c>
      <c r="F6" s="20">
        <v>1900</v>
      </c>
      <c r="G6" s="20">
        <v>-38191530</v>
      </c>
      <c r="H6" s="20">
        <v>-53120774</v>
      </c>
      <c r="I6" s="20">
        <v>-16391568</v>
      </c>
      <c r="J6" s="20">
        <v>-16391568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-16391568</v>
      </c>
      <c r="X6" s="20">
        <v>475</v>
      </c>
      <c r="Y6" s="20">
        <v>-16392043</v>
      </c>
      <c r="Z6" s="21">
        <v>-3450956.42</v>
      </c>
      <c r="AA6" s="22">
        <v>1900</v>
      </c>
    </row>
    <row r="7" spans="1:27" ht="13.5">
      <c r="A7" s="23" t="s">
        <v>34</v>
      </c>
      <c r="B7" s="17"/>
      <c r="C7" s="18">
        <v>225613</v>
      </c>
      <c r="D7" s="18">
        <v>225613</v>
      </c>
      <c r="E7" s="19"/>
      <c r="F7" s="20"/>
      <c r="G7" s="20">
        <v>8218788</v>
      </c>
      <c r="H7" s="20">
        <v>225613</v>
      </c>
      <c r="I7" s="20">
        <v>225613</v>
      </c>
      <c r="J7" s="20">
        <v>225613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225613</v>
      </c>
      <c r="X7" s="20"/>
      <c r="Y7" s="20">
        <v>225613</v>
      </c>
      <c r="Z7" s="21"/>
      <c r="AA7" s="22"/>
    </row>
    <row r="8" spans="1:27" ht="13.5">
      <c r="A8" s="23" t="s">
        <v>35</v>
      </c>
      <c r="B8" s="17"/>
      <c r="C8" s="18">
        <v>673410839</v>
      </c>
      <c r="D8" s="18">
        <v>673410839</v>
      </c>
      <c r="E8" s="19">
        <v>400000000</v>
      </c>
      <c r="F8" s="20">
        <v>400000000</v>
      </c>
      <c r="G8" s="20">
        <v>352847095</v>
      </c>
      <c r="H8" s="20">
        <v>657969140</v>
      </c>
      <c r="I8" s="20">
        <v>893768496</v>
      </c>
      <c r="J8" s="20">
        <v>893768496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893768496</v>
      </c>
      <c r="X8" s="20">
        <v>100000000</v>
      </c>
      <c r="Y8" s="20">
        <v>793768496</v>
      </c>
      <c r="Z8" s="21">
        <v>793.77</v>
      </c>
      <c r="AA8" s="22">
        <v>400000000</v>
      </c>
    </row>
    <row r="9" spans="1:27" ht="13.5">
      <c r="A9" s="23" t="s">
        <v>36</v>
      </c>
      <c r="B9" s="17"/>
      <c r="C9" s="18">
        <v>2859492</v>
      </c>
      <c r="D9" s="18">
        <v>2859492</v>
      </c>
      <c r="E9" s="19"/>
      <c r="F9" s="20"/>
      <c r="G9" s="20">
        <v>578247</v>
      </c>
      <c r="H9" s="20">
        <v>552848</v>
      </c>
      <c r="I9" s="20">
        <v>541273</v>
      </c>
      <c r="J9" s="20">
        <v>541273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541273</v>
      </c>
      <c r="X9" s="20"/>
      <c r="Y9" s="20">
        <v>541273</v>
      </c>
      <c r="Z9" s="21"/>
      <c r="AA9" s="22"/>
    </row>
    <row r="10" spans="1:27" ht="13.5">
      <c r="A10" s="23" t="s">
        <v>37</v>
      </c>
      <c r="B10" s="17"/>
      <c r="C10" s="18">
        <v>95247</v>
      </c>
      <c r="D10" s="18">
        <v>95247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1205016</v>
      </c>
      <c r="D11" s="18">
        <v>1205016</v>
      </c>
      <c r="E11" s="19">
        <v>1000000</v>
      </c>
      <c r="F11" s="20">
        <v>1000000</v>
      </c>
      <c r="G11" s="20">
        <v>976126</v>
      </c>
      <c r="H11" s="20">
        <v>1463709</v>
      </c>
      <c r="I11" s="20">
        <v>1784611</v>
      </c>
      <c r="J11" s="20">
        <v>1784611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1784611</v>
      </c>
      <c r="X11" s="20">
        <v>250000</v>
      </c>
      <c r="Y11" s="20">
        <v>1534611</v>
      </c>
      <c r="Z11" s="21">
        <v>613.84</v>
      </c>
      <c r="AA11" s="22">
        <v>1000000</v>
      </c>
    </row>
    <row r="12" spans="1:27" ht="13.5">
      <c r="A12" s="27" t="s">
        <v>39</v>
      </c>
      <c r="B12" s="28"/>
      <c r="C12" s="29">
        <f aca="true" t="shared" si="0" ref="C12:Y12">SUM(C6:C11)</f>
        <v>688660197</v>
      </c>
      <c r="D12" s="29">
        <f>SUM(D6:D11)</f>
        <v>688660197</v>
      </c>
      <c r="E12" s="30">
        <f t="shared" si="0"/>
        <v>401001900</v>
      </c>
      <c r="F12" s="31">
        <f t="shared" si="0"/>
        <v>401001900</v>
      </c>
      <c r="G12" s="31">
        <f t="shared" si="0"/>
        <v>324428726</v>
      </c>
      <c r="H12" s="31">
        <f t="shared" si="0"/>
        <v>607090536</v>
      </c>
      <c r="I12" s="31">
        <f t="shared" si="0"/>
        <v>879928425</v>
      </c>
      <c r="J12" s="31">
        <f t="shared" si="0"/>
        <v>879928425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879928425</v>
      </c>
      <c r="X12" s="31">
        <f t="shared" si="0"/>
        <v>100250475</v>
      </c>
      <c r="Y12" s="31">
        <f t="shared" si="0"/>
        <v>779677950</v>
      </c>
      <c r="Z12" s="32">
        <f>+IF(X12&lt;&gt;0,+(Y12/X12)*100,0)</f>
        <v>777.7299309554394</v>
      </c>
      <c r="AA12" s="33">
        <f>SUM(AA6:AA11)</f>
        <v>401001900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173304830</v>
      </c>
      <c r="D17" s="18">
        <v>173304830</v>
      </c>
      <c r="E17" s="19">
        <v>160000000</v>
      </c>
      <c r="F17" s="20">
        <v>160000000</v>
      </c>
      <c r="G17" s="20">
        <v>161314526</v>
      </c>
      <c r="H17" s="20">
        <v>173304830</v>
      </c>
      <c r="I17" s="20">
        <v>173304830</v>
      </c>
      <c r="J17" s="20">
        <v>173304830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173304830</v>
      </c>
      <c r="X17" s="20">
        <v>40000000</v>
      </c>
      <c r="Y17" s="20">
        <v>133304830</v>
      </c>
      <c r="Z17" s="21">
        <v>333.26</v>
      </c>
      <c r="AA17" s="22">
        <v>160000000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899061217</v>
      </c>
      <c r="D19" s="18">
        <v>899061217</v>
      </c>
      <c r="E19" s="19">
        <v>950000000</v>
      </c>
      <c r="F19" s="20">
        <v>950000000</v>
      </c>
      <c r="G19" s="20">
        <v>870087074</v>
      </c>
      <c r="H19" s="20">
        <v>902824478</v>
      </c>
      <c r="I19" s="20">
        <v>904787108</v>
      </c>
      <c r="J19" s="20">
        <v>904787108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904787108</v>
      </c>
      <c r="X19" s="20">
        <v>237500000</v>
      </c>
      <c r="Y19" s="20">
        <v>667287108</v>
      </c>
      <c r="Z19" s="21">
        <v>280.96</v>
      </c>
      <c r="AA19" s="22">
        <v>950000000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2597479</v>
      </c>
      <c r="D22" s="18">
        <v>2597479</v>
      </c>
      <c r="E22" s="19">
        <v>4000000</v>
      </c>
      <c r="F22" s="20">
        <v>4000000</v>
      </c>
      <c r="G22" s="20">
        <v>3364042</v>
      </c>
      <c r="H22" s="20">
        <v>2597479</v>
      </c>
      <c r="I22" s="20">
        <v>2597479</v>
      </c>
      <c r="J22" s="20">
        <v>2597479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2597479</v>
      </c>
      <c r="X22" s="20">
        <v>1000000</v>
      </c>
      <c r="Y22" s="20">
        <v>1597479</v>
      </c>
      <c r="Z22" s="21">
        <v>159.75</v>
      </c>
      <c r="AA22" s="22">
        <v>4000000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1074963526</v>
      </c>
      <c r="D24" s="29">
        <f>SUM(D15:D23)</f>
        <v>1074963526</v>
      </c>
      <c r="E24" s="36">
        <f t="shared" si="1"/>
        <v>1114000000</v>
      </c>
      <c r="F24" s="37">
        <f t="shared" si="1"/>
        <v>1114000000</v>
      </c>
      <c r="G24" s="37">
        <f t="shared" si="1"/>
        <v>1034765642</v>
      </c>
      <c r="H24" s="37">
        <f t="shared" si="1"/>
        <v>1078726787</v>
      </c>
      <c r="I24" s="37">
        <f t="shared" si="1"/>
        <v>1080689417</v>
      </c>
      <c r="J24" s="37">
        <f t="shared" si="1"/>
        <v>1080689417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1080689417</v>
      </c>
      <c r="X24" s="37">
        <f t="shared" si="1"/>
        <v>278500000</v>
      </c>
      <c r="Y24" s="37">
        <f t="shared" si="1"/>
        <v>802189417</v>
      </c>
      <c r="Z24" s="38">
        <f>+IF(X24&lt;&gt;0,+(Y24/X24)*100,0)</f>
        <v>288.0392879712747</v>
      </c>
      <c r="AA24" s="39">
        <f>SUM(AA15:AA23)</f>
        <v>1114000000</v>
      </c>
    </row>
    <row r="25" spans="1:27" ht="13.5">
      <c r="A25" s="27" t="s">
        <v>51</v>
      </c>
      <c r="B25" s="28"/>
      <c r="C25" s="29">
        <f aca="true" t="shared" si="2" ref="C25:Y25">+C12+C24</f>
        <v>1763623723</v>
      </c>
      <c r="D25" s="29">
        <f>+D12+D24</f>
        <v>1763623723</v>
      </c>
      <c r="E25" s="30">
        <f t="shared" si="2"/>
        <v>1515001900</v>
      </c>
      <c r="F25" s="31">
        <f t="shared" si="2"/>
        <v>1515001900</v>
      </c>
      <c r="G25" s="31">
        <f t="shared" si="2"/>
        <v>1359194368</v>
      </c>
      <c r="H25" s="31">
        <f t="shared" si="2"/>
        <v>1685817323</v>
      </c>
      <c r="I25" s="31">
        <f t="shared" si="2"/>
        <v>1960617842</v>
      </c>
      <c r="J25" s="31">
        <f t="shared" si="2"/>
        <v>1960617842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1960617842</v>
      </c>
      <c r="X25" s="31">
        <f t="shared" si="2"/>
        <v>378750475</v>
      </c>
      <c r="Y25" s="31">
        <f t="shared" si="2"/>
        <v>1581867367</v>
      </c>
      <c r="Z25" s="32">
        <f>+IF(X25&lt;&gt;0,+(Y25/X25)*100,0)</f>
        <v>417.65422657225713</v>
      </c>
      <c r="AA25" s="33">
        <f>+AA12+AA24</f>
        <v>1515001900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7451639</v>
      </c>
      <c r="D30" s="18">
        <v>7451639</v>
      </c>
      <c r="E30" s="19">
        <v>3200000</v>
      </c>
      <c r="F30" s="20">
        <v>3200000</v>
      </c>
      <c r="G30" s="20">
        <v>4440009</v>
      </c>
      <c r="H30" s="20">
        <v>8141483</v>
      </c>
      <c r="I30" s="20">
        <v>8141483</v>
      </c>
      <c r="J30" s="20">
        <v>8141483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8141483</v>
      </c>
      <c r="X30" s="20">
        <v>800000</v>
      </c>
      <c r="Y30" s="20">
        <v>7341483</v>
      </c>
      <c r="Z30" s="21">
        <v>917.69</v>
      </c>
      <c r="AA30" s="22">
        <v>3200000</v>
      </c>
    </row>
    <row r="31" spans="1:27" ht="13.5">
      <c r="A31" s="23" t="s">
        <v>56</v>
      </c>
      <c r="B31" s="17"/>
      <c r="C31" s="18">
        <v>5727186</v>
      </c>
      <c r="D31" s="18">
        <v>5727186</v>
      </c>
      <c r="E31" s="19">
        <v>5000000</v>
      </c>
      <c r="F31" s="20">
        <v>5000000</v>
      </c>
      <c r="G31" s="20">
        <v>22256587</v>
      </c>
      <c r="H31" s="20">
        <v>30754368</v>
      </c>
      <c r="I31" s="20">
        <v>30539685</v>
      </c>
      <c r="J31" s="20">
        <v>30539685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30539685</v>
      </c>
      <c r="X31" s="20">
        <v>1250000</v>
      </c>
      <c r="Y31" s="20">
        <v>29289685</v>
      </c>
      <c r="Z31" s="21">
        <v>2343.17</v>
      </c>
      <c r="AA31" s="22">
        <v>5000000</v>
      </c>
    </row>
    <row r="32" spans="1:27" ht="13.5">
      <c r="A32" s="23" t="s">
        <v>57</v>
      </c>
      <c r="B32" s="17"/>
      <c r="C32" s="18">
        <v>159017737</v>
      </c>
      <c r="D32" s="18">
        <v>159017737</v>
      </c>
      <c r="E32" s="19">
        <v>10500000</v>
      </c>
      <c r="F32" s="20">
        <v>10500000</v>
      </c>
      <c r="G32" s="20">
        <v>-3240075</v>
      </c>
      <c r="H32" s="20">
        <v>87117980</v>
      </c>
      <c r="I32" s="20">
        <v>89649499</v>
      </c>
      <c r="J32" s="20">
        <v>89649499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89649499</v>
      </c>
      <c r="X32" s="20">
        <v>2625000</v>
      </c>
      <c r="Y32" s="20">
        <v>87024499</v>
      </c>
      <c r="Z32" s="21">
        <v>3315.22</v>
      </c>
      <c r="AA32" s="22">
        <v>10500000</v>
      </c>
    </row>
    <row r="33" spans="1:27" ht="13.5">
      <c r="A33" s="23" t="s">
        <v>58</v>
      </c>
      <c r="B33" s="17"/>
      <c r="C33" s="18">
        <v>1466472</v>
      </c>
      <c r="D33" s="18">
        <v>1466472</v>
      </c>
      <c r="E33" s="19"/>
      <c r="F33" s="20"/>
      <c r="G33" s="20">
        <v>5850018</v>
      </c>
      <c r="H33" s="20">
        <v>4855233</v>
      </c>
      <c r="I33" s="20">
        <v>5050978</v>
      </c>
      <c r="J33" s="20">
        <v>5050978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5050978</v>
      </c>
      <c r="X33" s="20"/>
      <c r="Y33" s="20">
        <v>5050978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173663034</v>
      </c>
      <c r="D34" s="29">
        <f>SUM(D29:D33)</f>
        <v>173663034</v>
      </c>
      <c r="E34" s="30">
        <f t="shared" si="3"/>
        <v>18700000</v>
      </c>
      <c r="F34" s="31">
        <f t="shared" si="3"/>
        <v>18700000</v>
      </c>
      <c r="G34" s="31">
        <f t="shared" si="3"/>
        <v>29306539</v>
      </c>
      <c r="H34" s="31">
        <f t="shared" si="3"/>
        <v>130869064</v>
      </c>
      <c r="I34" s="31">
        <f t="shared" si="3"/>
        <v>133381645</v>
      </c>
      <c r="J34" s="31">
        <f t="shared" si="3"/>
        <v>133381645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133381645</v>
      </c>
      <c r="X34" s="31">
        <f t="shared" si="3"/>
        <v>4675000</v>
      </c>
      <c r="Y34" s="31">
        <f t="shared" si="3"/>
        <v>128706645</v>
      </c>
      <c r="Z34" s="32">
        <f>+IF(X34&lt;&gt;0,+(Y34/X34)*100,0)</f>
        <v>2753.0833155080213</v>
      </c>
      <c r="AA34" s="33">
        <f>SUM(AA29:AA33)</f>
        <v>18700000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23553465</v>
      </c>
      <c r="D37" s="18">
        <v>23553465</v>
      </c>
      <c r="E37" s="19">
        <v>21000000</v>
      </c>
      <c r="F37" s="20">
        <v>21000000</v>
      </c>
      <c r="G37" s="20">
        <v>25435357</v>
      </c>
      <c r="H37" s="20">
        <v>23553465</v>
      </c>
      <c r="I37" s="20">
        <v>23553465</v>
      </c>
      <c r="J37" s="20">
        <v>23553465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23553465</v>
      </c>
      <c r="X37" s="20">
        <v>5250000</v>
      </c>
      <c r="Y37" s="20">
        <v>18303465</v>
      </c>
      <c r="Z37" s="21">
        <v>348.64</v>
      </c>
      <c r="AA37" s="22">
        <v>21000000</v>
      </c>
    </row>
    <row r="38" spans="1:27" ht="13.5">
      <c r="A38" s="23" t="s">
        <v>58</v>
      </c>
      <c r="B38" s="17"/>
      <c r="C38" s="18">
        <v>46439334</v>
      </c>
      <c r="D38" s="18">
        <v>46439334</v>
      </c>
      <c r="E38" s="19">
        <v>42000000</v>
      </c>
      <c r="F38" s="20">
        <v>42000000</v>
      </c>
      <c r="G38" s="20">
        <v>41824517</v>
      </c>
      <c r="H38" s="20">
        <v>46439334</v>
      </c>
      <c r="I38" s="20">
        <v>46439334</v>
      </c>
      <c r="J38" s="20">
        <v>46439334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46439334</v>
      </c>
      <c r="X38" s="20">
        <v>10500000</v>
      </c>
      <c r="Y38" s="20">
        <v>35939334</v>
      </c>
      <c r="Z38" s="21">
        <v>342.28</v>
      </c>
      <c r="AA38" s="22">
        <v>42000000</v>
      </c>
    </row>
    <row r="39" spans="1:27" ht="13.5">
      <c r="A39" s="27" t="s">
        <v>61</v>
      </c>
      <c r="B39" s="35"/>
      <c r="C39" s="29">
        <f aca="true" t="shared" si="4" ref="C39:Y39">SUM(C37:C38)</f>
        <v>69992799</v>
      </c>
      <c r="D39" s="29">
        <f>SUM(D37:D38)</f>
        <v>69992799</v>
      </c>
      <c r="E39" s="36">
        <f t="shared" si="4"/>
        <v>63000000</v>
      </c>
      <c r="F39" s="37">
        <f t="shared" si="4"/>
        <v>63000000</v>
      </c>
      <c r="G39" s="37">
        <f t="shared" si="4"/>
        <v>67259874</v>
      </c>
      <c r="H39" s="37">
        <f t="shared" si="4"/>
        <v>69992799</v>
      </c>
      <c r="I39" s="37">
        <f t="shared" si="4"/>
        <v>69992799</v>
      </c>
      <c r="J39" s="37">
        <f t="shared" si="4"/>
        <v>69992799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69992799</v>
      </c>
      <c r="X39" s="37">
        <f t="shared" si="4"/>
        <v>15750000</v>
      </c>
      <c r="Y39" s="37">
        <f t="shared" si="4"/>
        <v>54242799</v>
      </c>
      <c r="Z39" s="38">
        <f>+IF(X39&lt;&gt;0,+(Y39/X39)*100,0)</f>
        <v>344.3987238095238</v>
      </c>
      <c r="AA39" s="39">
        <f>SUM(AA37:AA38)</f>
        <v>63000000</v>
      </c>
    </row>
    <row r="40" spans="1:27" ht="13.5">
      <c r="A40" s="27" t="s">
        <v>62</v>
      </c>
      <c r="B40" s="28"/>
      <c r="C40" s="29">
        <f aca="true" t="shared" si="5" ref="C40:Y40">+C34+C39</f>
        <v>243655833</v>
      </c>
      <c r="D40" s="29">
        <f>+D34+D39</f>
        <v>243655833</v>
      </c>
      <c r="E40" s="30">
        <f t="shared" si="5"/>
        <v>81700000</v>
      </c>
      <c r="F40" s="31">
        <f t="shared" si="5"/>
        <v>81700000</v>
      </c>
      <c r="G40" s="31">
        <f t="shared" si="5"/>
        <v>96566413</v>
      </c>
      <c r="H40" s="31">
        <f t="shared" si="5"/>
        <v>200861863</v>
      </c>
      <c r="I40" s="31">
        <f t="shared" si="5"/>
        <v>203374444</v>
      </c>
      <c r="J40" s="31">
        <f t="shared" si="5"/>
        <v>203374444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203374444</v>
      </c>
      <c r="X40" s="31">
        <f t="shared" si="5"/>
        <v>20425000</v>
      </c>
      <c r="Y40" s="31">
        <f t="shared" si="5"/>
        <v>182949444</v>
      </c>
      <c r="Z40" s="32">
        <f>+IF(X40&lt;&gt;0,+(Y40/X40)*100,0)</f>
        <v>895.7133121175029</v>
      </c>
      <c r="AA40" s="33">
        <f>+AA34+AA39</f>
        <v>81700000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1519967890</v>
      </c>
      <c r="D42" s="43">
        <f>+D25-D40</f>
        <v>1519967890</v>
      </c>
      <c r="E42" s="44">
        <f t="shared" si="6"/>
        <v>1433301900</v>
      </c>
      <c r="F42" s="45">
        <f t="shared" si="6"/>
        <v>1433301900</v>
      </c>
      <c r="G42" s="45">
        <f t="shared" si="6"/>
        <v>1262627955</v>
      </c>
      <c r="H42" s="45">
        <f t="shared" si="6"/>
        <v>1484955460</v>
      </c>
      <c r="I42" s="45">
        <f t="shared" si="6"/>
        <v>1757243398</v>
      </c>
      <c r="J42" s="45">
        <f t="shared" si="6"/>
        <v>1757243398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1757243398</v>
      </c>
      <c r="X42" s="45">
        <f t="shared" si="6"/>
        <v>358325475</v>
      </c>
      <c r="Y42" s="45">
        <f t="shared" si="6"/>
        <v>1398917923</v>
      </c>
      <c r="Z42" s="46">
        <f>+IF(X42&lt;&gt;0,+(Y42/X42)*100,0)</f>
        <v>390.40426109809806</v>
      </c>
      <c r="AA42" s="47">
        <f>+AA25-AA40</f>
        <v>1433301900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1519967890</v>
      </c>
      <c r="D45" s="18">
        <v>1519967890</v>
      </c>
      <c r="E45" s="19">
        <v>1433301900</v>
      </c>
      <c r="F45" s="20">
        <v>1433301900</v>
      </c>
      <c r="G45" s="20">
        <v>1262627953</v>
      </c>
      <c r="H45" s="20">
        <v>1484955459</v>
      </c>
      <c r="I45" s="20">
        <v>1757243397</v>
      </c>
      <c r="J45" s="20">
        <v>1757243397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1757243397</v>
      </c>
      <c r="X45" s="20">
        <v>358325475</v>
      </c>
      <c r="Y45" s="20">
        <v>1398917922</v>
      </c>
      <c r="Z45" s="48">
        <v>390.4</v>
      </c>
      <c r="AA45" s="22">
        <v>1433301900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1519967890</v>
      </c>
      <c r="D48" s="51">
        <f>SUM(D45:D47)</f>
        <v>1519967890</v>
      </c>
      <c r="E48" s="52">
        <f t="shared" si="7"/>
        <v>1433301900</v>
      </c>
      <c r="F48" s="53">
        <f t="shared" si="7"/>
        <v>1433301900</v>
      </c>
      <c r="G48" s="53">
        <f t="shared" si="7"/>
        <v>1262627953</v>
      </c>
      <c r="H48" s="53">
        <f t="shared" si="7"/>
        <v>1484955459</v>
      </c>
      <c r="I48" s="53">
        <f t="shared" si="7"/>
        <v>1757243397</v>
      </c>
      <c r="J48" s="53">
        <f t="shared" si="7"/>
        <v>1757243397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1757243397</v>
      </c>
      <c r="X48" s="53">
        <f t="shared" si="7"/>
        <v>358325475</v>
      </c>
      <c r="Y48" s="53">
        <f t="shared" si="7"/>
        <v>1398917922</v>
      </c>
      <c r="Z48" s="54">
        <f>+IF(X48&lt;&gt;0,+(Y48/X48)*100,0)</f>
        <v>390.4042608190221</v>
      </c>
      <c r="AA48" s="55">
        <f>SUM(AA45:AA47)</f>
        <v>1433301900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922893</v>
      </c>
      <c r="D6" s="18">
        <v>922893</v>
      </c>
      <c r="E6" s="19"/>
      <c r="F6" s="20"/>
      <c r="G6" s="20">
        <v>23018040</v>
      </c>
      <c r="H6" s="20">
        <v>18921963</v>
      </c>
      <c r="I6" s="20"/>
      <c r="J6" s="20">
        <v>18921963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18921963</v>
      </c>
      <c r="X6" s="20"/>
      <c r="Y6" s="20">
        <v>18921963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>
        <v>316487</v>
      </c>
      <c r="H7" s="20">
        <v>15001772</v>
      </c>
      <c r="I7" s="20"/>
      <c r="J7" s="20">
        <v>15001772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15001772</v>
      </c>
      <c r="X7" s="20"/>
      <c r="Y7" s="20">
        <v>15001772</v>
      </c>
      <c r="Z7" s="21"/>
      <c r="AA7" s="22"/>
    </row>
    <row r="8" spans="1:27" ht="13.5">
      <c r="A8" s="23" t="s">
        <v>35</v>
      </c>
      <c r="B8" s="17"/>
      <c r="C8" s="18">
        <v>17224379</v>
      </c>
      <c r="D8" s="18">
        <v>17224379</v>
      </c>
      <c r="E8" s="19">
        <v>10927000</v>
      </c>
      <c r="F8" s="20">
        <v>10927000</v>
      </c>
      <c r="G8" s="20">
        <v>8833421</v>
      </c>
      <c r="H8" s="20">
        <v>9769942</v>
      </c>
      <c r="I8" s="20"/>
      <c r="J8" s="20">
        <v>9769942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9769942</v>
      </c>
      <c r="X8" s="20">
        <v>2731750</v>
      </c>
      <c r="Y8" s="20">
        <v>7038192</v>
      </c>
      <c r="Z8" s="21">
        <v>257.64</v>
      </c>
      <c r="AA8" s="22">
        <v>10927000</v>
      </c>
    </row>
    <row r="9" spans="1:27" ht="13.5">
      <c r="A9" s="23" t="s">
        <v>36</v>
      </c>
      <c r="B9" s="17"/>
      <c r="C9" s="18">
        <v>280640</v>
      </c>
      <c r="D9" s="18">
        <v>280640</v>
      </c>
      <c r="E9" s="19"/>
      <c r="F9" s="20"/>
      <c r="G9" s="20">
        <v>308422</v>
      </c>
      <c r="H9" s="20">
        <v>1068629</v>
      </c>
      <c r="I9" s="20"/>
      <c r="J9" s="20">
        <v>1068629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1068629</v>
      </c>
      <c r="X9" s="20"/>
      <c r="Y9" s="20">
        <v>1068629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4075900</v>
      </c>
      <c r="D11" s="18">
        <v>4075900</v>
      </c>
      <c r="E11" s="19"/>
      <c r="F11" s="20"/>
      <c r="G11" s="20">
        <v>4075900</v>
      </c>
      <c r="H11" s="20">
        <v>4075900</v>
      </c>
      <c r="I11" s="20"/>
      <c r="J11" s="20">
        <v>4075900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4075900</v>
      </c>
      <c r="X11" s="20"/>
      <c r="Y11" s="20">
        <v>4075900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22503812</v>
      </c>
      <c r="D12" s="29">
        <f>SUM(D6:D11)</f>
        <v>22503812</v>
      </c>
      <c r="E12" s="30">
        <f t="shared" si="0"/>
        <v>10927000</v>
      </c>
      <c r="F12" s="31">
        <f t="shared" si="0"/>
        <v>10927000</v>
      </c>
      <c r="G12" s="31">
        <f t="shared" si="0"/>
        <v>36552270</v>
      </c>
      <c r="H12" s="31">
        <f t="shared" si="0"/>
        <v>48838206</v>
      </c>
      <c r="I12" s="31">
        <f t="shared" si="0"/>
        <v>0</v>
      </c>
      <c r="J12" s="31">
        <f t="shared" si="0"/>
        <v>48838206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48838206</v>
      </c>
      <c r="X12" s="31">
        <f t="shared" si="0"/>
        <v>2731750</v>
      </c>
      <c r="Y12" s="31">
        <f t="shared" si="0"/>
        <v>46106456</v>
      </c>
      <c r="Z12" s="32">
        <f>+IF(X12&lt;&gt;0,+(Y12/X12)*100,0)</f>
        <v>1687.7992495652968</v>
      </c>
      <c r="AA12" s="33">
        <f>SUM(AA6:AA11)</f>
        <v>10927000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7880000</v>
      </c>
      <c r="D17" s="18">
        <v>7880000</v>
      </c>
      <c r="E17" s="19">
        <v>7460000</v>
      </c>
      <c r="F17" s="20">
        <v>7460000</v>
      </c>
      <c r="G17" s="20">
        <v>7460000</v>
      </c>
      <c r="H17" s="20">
        <v>7460000</v>
      </c>
      <c r="I17" s="20"/>
      <c r="J17" s="20">
        <v>7460000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7460000</v>
      </c>
      <c r="X17" s="20">
        <v>1865000</v>
      </c>
      <c r="Y17" s="20">
        <v>5595000</v>
      </c>
      <c r="Z17" s="21">
        <v>300</v>
      </c>
      <c r="AA17" s="22">
        <v>7460000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65563838</v>
      </c>
      <c r="D19" s="18">
        <v>65563838</v>
      </c>
      <c r="E19" s="19">
        <v>67448000</v>
      </c>
      <c r="F19" s="20">
        <v>67448000</v>
      </c>
      <c r="G19" s="20">
        <v>67496379</v>
      </c>
      <c r="H19" s="20">
        <v>66584387</v>
      </c>
      <c r="I19" s="20"/>
      <c r="J19" s="20">
        <v>66584387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66584387</v>
      </c>
      <c r="X19" s="20">
        <v>16862000</v>
      </c>
      <c r="Y19" s="20">
        <v>49722387</v>
      </c>
      <c r="Z19" s="21">
        <v>294.88</v>
      </c>
      <c r="AA19" s="22">
        <v>67448000</v>
      </c>
    </row>
    <row r="20" spans="1:27" ht="13.5">
      <c r="A20" s="23" t="s">
        <v>46</v>
      </c>
      <c r="B20" s="17"/>
      <c r="C20" s="18">
        <v>1774500</v>
      </c>
      <c r="D20" s="18">
        <v>1774500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4495000</v>
      </c>
      <c r="F21" s="20">
        <v>4495000</v>
      </c>
      <c r="G21" s="20">
        <v>5095140</v>
      </c>
      <c r="H21" s="20">
        <v>5095140</v>
      </c>
      <c r="I21" s="20"/>
      <c r="J21" s="20">
        <v>5095140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5095140</v>
      </c>
      <c r="X21" s="20">
        <v>1123750</v>
      </c>
      <c r="Y21" s="20">
        <v>3971390</v>
      </c>
      <c r="Z21" s="21">
        <v>353.41</v>
      </c>
      <c r="AA21" s="22">
        <v>4495000</v>
      </c>
    </row>
    <row r="22" spans="1:27" ht="13.5">
      <c r="A22" s="23" t="s">
        <v>48</v>
      </c>
      <c r="B22" s="17"/>
      <c r="C22" s="18">
        <v>415290</v>
      </c>
      <c r="D22" s="18">
        <v>415290</v>
      </c>
      <c r="E22" s="19">
        <v>263000</v>
      </c>
      <c r="F22" s="20">
        <v>263000</v>
      </c>
      <c r="G22" s="20">
        <v>398093</v>
      </c>
      <c r="H22" s="20">
        <v>365714</v>
      </c>
      <c r="I22" s="20"/>
      <c r="J22" s="20">
        <v>365714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365714</v>
      </c>
      <c r="X22" s="20">
        <v>65750</v>
      </c>
      <c r="Y22" s="20">
        <v>299964</v>
      </c>
      <c r="Z22" s="21">
        <v>456.22</v>
      </c>
      <c r="AA22" s="22">
        <v>263000</v>
      </c>
    </row>
    <row r="23" spans="1:27" ht="13.5">
      <c r="A23" s="23" t="s">
        <v>49</v>
      </c>
      <c r="B23" s="17"/>
      <c r="C23" s="18">
        <v>19750</v>
      </c>
      <c r="D23" s="18">
        <v>19750</v>
      </c>
      <c r="E23" s="19"/>
      <c r="F23" s="20"/>
      <c r="G23" s="24">
        <v>19750</v>
      </c>
      <c r="H23" s="24">
        <v>19750</v>
      </c>
      <c r="I23" s="24"/>
      <c r="J23" s="20">
        <v>19750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19750</v>
      </c>
      <c r="X23" s="20"/>
      <c r="Y23" s="24">
        <v>19750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75653378</v>
      </c>
      <c r="D24" s="29">
        <f>SUM(D15:D23)</f>
        <v>75653378</v>
      </c>
      <c r="E24" s="36">
        <f t="shared" si="1"/>
        <v>79666000</v>
      </c>
      <c r="F24" s="37">
        <f t="shared" si="1"/>
        <v>79666000</v>
      </c>
      <c r="G24" s="37">
        <f t="shared" si="1"/>
        <v>80469362</v>
      </c>
      <c r="H24" s="37">
        <f t="shared" si="1"/>
        <v>79524991</v>
      </c>
      <c r="I24" s="37">
        <f t="shared" si="1"/>
        <v>0</v>
      </c>
      <c r="J24" s="37">
        <f t="shared" si="1"/>
        <v>79524991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79524991</v>
      </c>
      <c r="X24" s="37">
        <f t="shared" si="1"/>
        <v>19916500</v>
      </c>
      <c r="Y24" s="37">
        <f t="shared" si="1"/>
        <v>59608491</v>
      </c>
      <c r="Z24" s="38">
        <f>+IF(X24&lt;&gt;0,+(Y24/X24)*100,0)</f>
        <v>299.29199909622673</v>
      </c>
      <c r="AA24" s="39">
        <f>SUM(AA15:AA23)</f>
        <v>79666000</v>
      </c>
    </row>
    <row r="25" spans="1:27" ht="13.5">
      <c r="A25" s="27" t="s">
        <v>51</v>
      </c>
      <c r="B25" s="28"/>
      <c r="C25" s="29">
        <f aca="true" t="shared" si="2" ref="C25:Y25">+C12+C24</f>
        <v>98157190</v>
      </c>
      <c r="D25" s="29">
        <f>+D12+D24</f>
        <v>98157190</v>
      </c>
      <c r="E25" s="30">
        <f t="shared" si="2"/>
        <v>90593000</v>
      </c>
      <c r="F25" s="31">
        <f t="shared" si="2"/>
        <v>90593000</v>
      </c>
      <c r="G25" s="31">
        <f t="shared" si="2"/>
        <v>117021632</v>
      </c>
      <c r="H25" s="31">
        <f t="shared" si="2"/>
        <v>128363197</v>
      </c>
      <c r="I25" s="31">
        <f t="shared" si="2"/>
        <v>0</v>
      </c>
      <c r="J25" s="31">
        <f t="shared" si="2"/>
        <v>128363197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128363197</v>
      </c>
      <c r="X25" s="31">
        <f t="shared" si="2"/>
        <v>22648250</v>
      </c>
      <c r="Y25" s="31">
        <f t="shared" si="2"/>
        <v>105714947</v>
      </c>
      <c r="Z25" s="32">
        <f>+IF(X25&lt;&gt;0,+(Y25/X25)*100,0)</f>
        <v>466.7687216451602</v>
      </c>
      <c r="AA25" s="33">
        <f>+AA12+AA24</f>
        <v>90593000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15305000</v>
      </c>
      <c r="F29" s="20">
        <v>15305000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3826250</v>
      </c>
      <c r="Y29" s="20">
        <v>-3826250</v>
      </c>
      <c r="Z29" s="21">
        <v>-100</v>
      </c>
      <c r="AA29" s="22">
        <v>15305000</v>
      </c>
    </row>
    <row r="30" spans="1:27" ht="13.5">
      <c r="A30" s="23" t="s">
        <v>55</v>
      </c>
      <c r="B30" s="17"/>
      <c r="C30" s="18"/>
      <c r="D30" s="18"/>
      <c r="E30" s="19">
        <v>1626000</v>
      </c>
      <c r="F30" s="20">
        <v>1626000</v>
      </c>
      <c r="G30" s="20">
        <v>719060</v>
      </c>
      <c r="H30" s="20">
        <v>719060</v>
      </c>
      <c r="I30" s="20"/>
      <c r="J30" s="20">
        <v>719060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719060</v>
      </c>
      <c r="X30" s="20">
        <v>406500</v>
      </c>
      <c r="Y30" s="20">
        <v>312560</v>
      </c>
      <c r="Z30" s="21">
        <v>76.89</v>
      </c>
      <c r="AA30" s="22">
        <v>1626000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15981003</v>
      </c>
      <c r="D32" s="18">
        <v>15981003</v>
      </c>
      <c r="E32" s="19">
        <v>15662000</v>
      </c>
      <c r="F32" s="20">
        <v>15662000</v>
      </c>
      <c r="G32" s="20">
        <v>9029170</v>
      </c>
      <c r="H32" s="20">
        <v>9835617</v>
      </c>
      <c r="I32" s="20"/>
      <c r="J32" s="20">
        <v>9835617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9835617</v>
      </c>
      <c r="X32" s="20">
        <v>3915500</v>
      </c>
      <c r="Y32" s="20">
        <v>5920117</v>
      </c>
      <c r="Z32" s="21">
        <v>151.2</v>
      </c>
      <c r="AA32" s="22">
        <v>15662000</v>
      </c>
    </row>
    <row r="33" spans="1:27" ht="13.5">
      <c r="A33" s="23" t="s">
        <v>58</v>
      </c>
      <c r="B33" s="17"/>
      <c r="C33" s="18">
        <v>1793200</v>
      </c>
      <c r="D33" s="18">
        <v>1793200</v>
      </c>
      <c r="E33" s="19"/>
      <c r="F33" s="20"/>
      <c r="G33" s="20">
        <v>6319285</v>
      </c>
      <c r="H33" s="20">
        <v>6547829</v>
      </c>
      <c r="I33" s="20"/>
      <c r="J33" s="20">
        <v>6547829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6547829</v>
      </c>
      <c r="X33" s="20"/>
      <c r="Y33" s="20">
        <v>6547829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17774203</v>
      </c>
      <c r="D34" s="29">
        <f>SUM(D29:D33)</f>
        <v>17774203</v>
      </c>
      <c r="E34" s="30">
        <f t="shared" si="3"/>
        <v>32593000</v>
      </c>
      <c r="F34" s="31">
        <f t="shared" si="3"/>
        <v>32593000</v>
      </c>
      <c r="G34" s="31">
        <f t="shared" si="3"/>
        <v>16067515</v>
      </c>
      <c r="H34" s="31">
        <f t="shared" si="3"/>
        <v>17102506</v>
      </c>
      <c r="I34" s="31">
        <f t="shared" si="3"/>
        <v>0</v>
      </c>
      <c r="J34" s="31">
        <f t="shared" si="3"/>
        <v>17102506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17102506</v>
      </c>
      <c r="X34" s="31">
        <f t="shared" si="3"/>
        <v>8148250</v>
      </c>
      <c r="Y34" s="31">
        <f t="shared" si="3"/>
        <v>8954256</v>
      </c>
      <c r="Z34" s="32">
        <f>+IF(X34&lt;&gt;0,+(Y34/X34)*100,0)</f>
        <v>109.89176817107969</v>
      </c>
      <c r="AA34" s="33">
        <f>SUM(AA29:AA33)</f>
        <v>32593000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4900920</v>
      </c>
      <c r="D37" s="18">
        <v>4900920</v>
      </c>
      <c r="E37" s="19">
        <v>1285000</v>
      </c>
      <c r="F37" s="20">
        <v>1285000</v>
      </c>
      <c r="G37" s="20">
        <v>1768101</v>
      </c>
      <c r="H37" s="20">
        <v>1768101</v>
      </c>
      <c r="I37" s="20"/>
      <c r="J37" s="20">
        <v>1768101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1768101</v>
      </c>
      <c r="X37" s="20">
        <v>321250</v>
      </c>
      <c r="Y37" s="20">
        <v>1446851</v>
      </c>
      <c r="Z37" s="21">
        <v>450.38</v>
      </c>
      <c r="AA37" s="22">
        <v>1285000</v>
      </c>
    </row>
    <row r="38" spans="1:27" ht="13.5">
      <c r="A38" s="23" t="s">
        <v>58</v>
      </c>
      <c r="B38" s="17"/>
      <c r="C38" s="18"/>
      <c r="D38" s="18"/>
      <c r="E38" s="19">
        <v>24080000</v>
      </c>
      <c r="F38" s="20">
        <v>24080000</v>
      </c>
      <c r="G38" s="20">
        <v>24308874</v>
      </c>
      <c r="H38" s="20">
        <v>24080330</v>
      </c>
      <c r="I38" s="20"/>
      <c r="J38" s="20">
        <v>24080330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24080330</v>
      </c>
      <c r="X38" s="20">
        <v>6020000</v>
      </c>
      <c r="Y38" s="20">
        <v>18060330</v>
      </c>
      <c r="Z38" s="21">
        <v>300.01</v>
      </c>
      <c r="AA38" s="22">
        <v>24080000</v>
      </c>
    </row>
    <row r="39" spans="1:27" ht="13.5">
      <c r="A39" s="27" t="s">
        <v>61</v>
      </c>
      <c r="B39" s="35"/>
      <c r="C39" s="29">
        <f aca="true" t="shared" si="4" ref="C39:Y39">SUM(C37:C38)</f>
        <v>4900920</v>
      </c>
      <c r="D39" s="29">
        <f>SUM(D37:D38)</f>
        <v>4900920</v>
      </c>
      <c r="E39" s="36">
        <f t="shared" si="4"/>
        <v>25365000</v>
      </c>
      <c r="F39" s="37">
        <f t="shared" si="4"/>
        <v>25365000</v>
      </c>
      <c r="G39" s="37">
        <f t="shared" si="4"/>
        <v>26076975</v>
      </c>
      <c r="H39" s="37">
        <f t="shared" si="4"/>
        <v>25848431</v>
      </c>
      <c r="I39" s="37">
        <f t="shared" si="4"/>
        <v>0</v>
      </c>
      <c r="J39" s="37">
        <f t="shared" si="4"/>
        <v>25848431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25848431</v>
      </c>
      <c r="X39" s="37">
        <f t="shared" si="4"/>
        <v>6341250</v>
      </c>
      <c r="Y39" s="37">
        <f t="shared" si="4"/>
        <v>19507181</v>
      </c>
      <c r="Z39" s="38">
        <f>+IF(X39&lt;&gt;0,+(Y39/X39)*100,0)</f>
        <v>307.6235915631776</v>
      </c>
      <c r="AA39" s="39">
        <f>SUM(AA37:AA38)</f>
        <v>25365000</v>
      </c>
    </row>
    <row r="40" spans="1:27" ht="13.5">
      <c r="A40" s="27" t="s">
        <v>62</v>
      </c>
      <c r="B40" s="28"/>
      <c r="C40" s="29">
        <f aca="true" t="shared" si="5" ref="C40:Y40">+C34+C39</f>
        <v>22675123</v>
      </c>
      <c r="D40" s="29">
        <f>+D34+D39</f>
        <v>22675123</v>
      </c>
      <c r="E40" s="30">
        <f t="shared" si="5"/>
        <v>57958000</v>
      </c>
      <c r="F40" s="31">
        <f t="shared" si="5"/>
        <v>57958000</v>
      </c>
      <c r="G40" s="31">
        <f t="shared" si="5"/>
        <v>42144490</v>
      </c>
      <c r="H40" s="31">
        <f t="shared" si="5"/>
        <v>42950937</v>
      </c>
      <c r="I40" s="31">
        <f t="shared" si="5"/>
        <v>0</v>
      </c>
      <c r="J40" s="31">
        <f t="shared" si="5"/>
        <v>42950937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42950937</v>
      </c>
      <c r="X40" s="31">
        <f t="shared" si="5"/>
        <v>14489500</v>
      </c>
      <c r="Y40" s="31">
        <f t="shared" si="5"/>
        <v>28461437</v>
      </c>
      <c r="Z40" s="32">
        <f>+IF(X40&lt;&gt;0,+(Y40/X40)*100,0)</f>
        <v>196.42801338900583</v>
      </c>
      <c r="AA40" s="33">
        <f>+AA34+AA39</f>
        <v>57958000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75482067</v>
      </c>
      <c r="D42" s="43">
        <f>+D25-D40</f>
        <v>75482067</v>
      </c>
      <c r="E42" s="44">
        <f t="shared" si="6"/>
        <v>32635000</v>
      </c>
      <c r="F42" s="45">
        <f t="shared" si="6"/>
        <v>32635000</v>
      </c>
      <c r="G42" s="45">
        <f t="shared" si="6"/>
        <v>74877142</v>
      </c>
      <c r="H42" s="45">
        <f t="shared" si="6"/>
        <v>85412260</v>
      </c>
      <c r="I42" s="45">
        <f t="shared" si="6"/>
        <v>0</v>
      </c>
      <c r="J42" s="45">
        <f t="shared" si="6"/>
        <v>85412260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85412260</v>
      </c>
      <c r="X42" s="45">
        <f t="shared" si="6"/>
        <v>8158750</v>
      </c>
      <c r="Y42" s="45">
        <f t="shared" si="6"/>
        <v>77253510</v>
      </c>
      <c r="Z42" s="46">
        <f>+IF(X42&lt;&gt;0,+(Y42/X42)*100,0)</f>
        <v>946.8792400796691</v>
      </c>
      <c r="AA42" s="47">
        <f>+AA25-AA40</f>
        <v>32635000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33511919</v>
      </c>
      <c r="D45" s="18">
        <v>33511919</v>
      </c>
      <c r="E45" s="19">
        <v>-9335000</v>
      </c>
      <c r="F45" s="20">
        <v>-9335000</v>
      </c>
      <c r="G45" s="20">
        <v>32906994</v>
      </c>
      <c r="H45" s="20">
        <v>43442112</v>
      </c>
      <c r="I45" s="20"/>
      <c r="J45" s="20">
        <v>43442112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43442112</v>
      </c>
      <c r="X45" s="20">
        <v>-2333750</v>
      </c>
      <c r="Y45" s="20">
        <v>45775862</v>
      </c>
      <c r="Z45" s="48">
        <v>-1961.47</v>
      </c>
      <c r="AA45" s="22">
        <v>-9335000</v>
      </c>
    </row>
    <row r="46" spans="1:27" ht="13.5">
      <c r="A46" s="23" t="s">
        <v>67</v>
      </c>
      <c r="B46" s="17"/>
      <c r="C46" s="18">
        <v>41970148</v>
      </c>
      <c r="D46" s="18">
        <v>41970148</v>
      </c>
      <c r="E46" s="19">
        <v>41970000</v>
      </c>
      <c r="F46" s="20">
        <v>41970000</v>
      </c>
      <c r="G46" s="20">
        <v>41970148</v>
      </c>
      <c r="H46" s="20">
        <v>41970148</v>
      </c>
      <c r="I46" s="20"/>
      <c r="J46" s="20">
        <v>41970148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41970148</v>
      </c>
      <c r="X46" s="20">
        <v>10492500</v>
      </c>
      <c r="Y46" s="20">
        <v>31477648</v>
      </c>
      <c r="Z46" s="48">
        <v>300</v>
      </c>
      <c r="AA46" s="22">
        <v>41970000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75482067</v>
      </c>
      <c r="D48" s="51">
        <f>SUM(D45:D47)</f>
        <v>75482067</v>
      </c>
      <c r="E48" s="52">
        <f t="shared" si="7"/>
        <v>32635000</v>
      </c>
      <c r="F48" s="53">
        <f t="shared" si="7"/>
        <v>32635000</v>
      </c>
      <c r="G48" s="53">
        <f t="shared" si="7"/>
        <v>74877142</v>
      </c>
      <c r="H48" s="53">
        <f t="shared" si="7"/>
        <v>85412260</v>
      </c>
      <c r="I48" s="53">
        <f t="shared" si="7"/>
        <v>0</v>
      </c>
      <c r="J48" s="53">
        <f t="shared" si="7"/>
        <v>85412260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85412260</v>
      </c>
      <c r="X48" s="53">
        <f t="shared" si="7"/>
        <v>8158750</v>
      </c>
      <c r="Y48" s="53">
        <f t="shared" si="7"/>
        <v>77253510</v>
      </c>
      <c r="Z48" s="54">
        <f>+IF(X48&lt;&gt;0,+(Y48/X48)*100,0)</f>
        <v>946.8792400796691</v>
      </c>
      <c r="AA48" s="55">
        <f>SUM(AA45:AA47)</f>
        <v>32635000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2295244</v>
      </c>
      <c r="D6" s="18">
        <v>2295244</v>
      </c>
      <c r="E6" s="19">
        <v>-188935</v>
      </c>
      <c r="F6" s="20">
        <v>-188935</v>
      </c>
      <c r="G6" s="20">
        <v>-171356</v>
      </c>
      <c r="H6" s="20">
        <v>-741216</v>
      </c>
      <c r="I6" s="20">
        <v>816790</v>
      </c>
      <c r="J6" s="20">
        <v>816790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816790</v>
      </c>
      <c r="X6" s="20">
        <v>-47234</v>
      </c>
      <c r="Y6" s="20">
        <v>864024</v>
      </c>
      <c r="Z6" s="21">
        <v>-1829.24</v>
      </c>
      <c r="AA6" s="22">
        <v>-188935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-5376118</v>
      </c>
      <c r="H7" s="20">
        <v>391861</v>
      </c>
      <c r="I7" s="20">
        <v>2088306</v>
      </c>
      <c r="J7" s="20">
        <v>2088306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2088306</v>
      </c>
      <c r="X7" s="20"/>
      <c r="Y7" s="20">
        <v>2088306</v>
      </c>
      <c r="Z7" s="21"/>
      <c r="AA7" s="22"/>
    </row>
    <row r="8" spans="1:27" ht="13.5">
      <c r="A8" s="23" t="s">
        <v>35</v>
      </c>
      <c r="B8" s="17"/>
      <c r="C8" s="18">
        <v>2924889</v>
      </c>
      <c r="D8" s="18">
        <v>2924889</v>
      </c>
      <c r="E8" s="19">
        <v>13990304</v>
      </c>
      <c r="F8" s="20">
        <v>13990304</v>
      </c>
      <c r="G8" s="20">
        <v>-12172467</v>
      </c>
      <c r="H8" s="20">
        <v>858573</v>
      </c>
      <c r="I8" s="20">
        <v>2558387</v>
      </c>
      <c r="J8" s="20">
        <v>2558387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2558387</v>
      </c>
      <c r="X8" s="20">
        <v>3497576</v>
      </c>
      <c r="Y8" s="20">
        <v>-939189</v>
      </c>
      <c r="Z8" s="21">
        <v>-26.85</v>
      </c>
      <c r="AA8" s="22">
        <v>13990304</v>
      </c>
    </row>
    <row r="9" spans="1:27" ht="13.5">
      <c r="A9" s="23" t="s">
        <v>36</v>
      </c>
      <c r="B9" s="17"/>
      <c r="C9" s="18">
        <v>3345031</v>
      </c>
      <c r="D9" s="18">
        <v>3345031</v>
      </c>
      <c r="E9" s="19"/>
      <c r="F9" s="20"/>
      <c r="G9" s="20">
        <v>365979</v>
      </c>
      <c r="H9" s="20">
        <v>292607</v>
      </c>
      <c r="I9" s="20">
        <v>88223</v>
      </c>
      <c r="J9" s="20">
        <v>88223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88223</v>
      </c>
      <c r="X9" s="20"/>
      <c r="Y9" s="20">
        <v>88223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210435</v>
      </c>
      <c r="D11" s="18">
        <v>210435</v>
      </c>
      <c r="E11" s="19">
        <v>174651</v>
      </c>
      <c r="F11" s="20">
        <v>174651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43663</v>
      </c>
      <c r="Y11" s="20">
        <v>-43663</v>
      </c>
      <c r="Z11" s="21">
        <v>-100</v>
      </c>
      <c r="AA11" s="22">
        <v>174651</v>
      </c>
    </row>
    <row r="12" spans="1:27" ht="13.5">
      <c r="A12" s="27" t="s">
        <v>39</v>
      </c>
      <c r="B12" s="28"/>
      <c r="C12" s="29">
        <f aca="true" t="shared" si="0" ref="C12:Y12">SUM(C6:C11)</f>
        <v>8775599</v>
      </c>
      <c r="D12" s="29">
        <f>SUM(D6:D11)</f>
        <v>8775599</v>
      </c>
      <c r="E12" s="30">
        <f t="shared" si="0"/>
        <v>13976020</v>
      </c>
      <c r="F12" s="31">
        <f t="shared" si="0"/>
        <v>13976020</v>
      </c>
      <c r="G12" s="31">
        <f t="shared" si="0"/>
        <v>-17353962</v>
      </c>
      <c r="H12" s="31">
        <f t="shared" si="0"/>
        <v>801825</v>
      </c>
      <c r="I12" s="31">
        <f t="shared" si="0"/>
        <v>5551706</v>
      </c>
      <c r="J12" s="31">
        <f t="shared" si="0"/>
        <v>5551706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5551706</v>
      </c>
      <c r="X12" s="31">
        <f t="shared" si="0"/>
        <v>3494005</v>
      </c>
      <c r="Y12" s="31">
        <f t="shared" si="0"/>
        <v>2057701</v>
      </c>
      <c r="Z12" s="32">
        <f>+IF(X12&lt;&gt;0,+(Y12/X12)*100,0)</f>
        <v>58.89233129317216</v>
      </c>
      <c r="AA12" s="33">
        <f>SUM(AA6:AA11)</f>
        <v>13976020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172892</v>
      </c>
      <c r="F15" s="20">
        <v>172892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43223</v>
      </c>
      <c r="Y15" s="20">
        <v>-43223</v>
      </c>
      <c r="Z15" s="21">
        <v>-100</v>
      </c>
      <c r="AA15" s="22">
        <v>172892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46184253</v>
      </c>
      <c r="D17" s="18">
        <v>46184253</v>
      </c>
      <c r="E17" s="19">
        <v>46470801</v>
      </c>
      <c r="F17" s="20">
        <v>46470801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11617700</v>
      </c>
      <c r="Y17" s="20">
        <v>-11617700</v>
      </c>
      <c r="Z17" s="21">
        <v>-100</v>
      </c>
      <c r="AA17" s="22">
        <v>46470801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134957433</v>
      </c>
      <c r="D19" s="18">
        <v>134957433</v>
      </c>
      <c r="E19" s="19">
        <v>156287017</v>
      </c>
      <c r="F19" s="20">
        <v>156287017</v>
      </c>
      <c r="G19" s="20">
        <v>-233619</v>
      </c>
      <c r="H19" s="20">
        <v>-42296</v>
      </c>
      <c r="I19" s="20">
        <v>-1814</v>
      </c>
      <c r="J19" s="20">
        <v>-1814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-1814</v>
      </c>
      <c r="X19" s="20">
        <v>39071754</v>
      </c>
      <c r="Y19" s="20">
        <v>-39073568</v>
      </c>
      <c r="Z19" s="21">
        <v>-100</v>
      </c>
      <c r="AA19" s="22">
        <v>156287017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201815</v>
      </c>
      <c r="D22" s="18">
        <v>201815</v>
      </c>
      <c r="E22" s="19">
        <v>266850</v>
      </c>
      <c r="F22" s="20">
        <v>266850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66713</v>
      </c>
      <c r="Y22" s="20">
        <v>-66713</v>
      </c>
      <c r="Z22" s="21">
        <v>-100</v>
      </c>
      <c r="AA22" s="22">
        <v>266850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181343501</v>
      </c>
      <c r="D24" s="29">
        <f>SUM(D15:D23)</f>
        <v>181343501</v>
      </c>
      <c r="E24" s="36">
        <f t="shared" si="1"/>
        <v>203197560</v>
      </c>
      <c r="F24" s="37">
        <f t="shared" si="1"/>
        <v>203197560</v>
      </c>
      <c r="G24" s="37">
        <f t="shared" si="1"/>
        <v>-233619</v>
      </c>
      <c r="H24" s="37">
        <f t="shared" si="1"/>
        <v>-42296</v>
      </c>
      <c r="I24" s="37">
        <f t="shared" si="1"/>
        <v>-1814</v>
      </c>
      <c r="J24" s="37">
        <f t="shared" si="1"/>
        <v>-1814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-1814</v>
      </c>
      <c r="X24" s="37">
        <f t="shared" si="1"/>
        <v>50799390</v>
      </c>
      <c r="Y24" s="37">
        <f t="shared" si="1"/>
        <v>-50801204</v>
      </c>
      <c r="Z24" s="38">
        <f>+IF(X24&lt;&gt;0,+(Y24/X24)*100,0)</f>
        <v>-100.00357090902077</v>
      </c>
      <c r="AA24" s="39">
        <f>SUM(AA15:AA23)</f>
        <v>203197560</v>
      </c>
    </row>
    <row r="25" spans="1:27" ht="13.5">
      <c r="A25" s="27" t="s">
        <v>51</v>
      </c>
      <c r="B25" s="28"/>
      <c r="C25" s="29">
        <f aca="true" t="shared" si="2" ref="C25:Y25">+C12+C24</f>
        <v>190119100</v>
      </c>
      <c r="D25" s="29">
        <f>+D12+D24</f>
        <v>190119100</v>
      </c>
      <c r="E25" s="30">
        <f t="shared" si="2"/>
        <v>217173580</v>
      </c>
      <c r="F25" s="31">
        <f t="shared" si="2"/>
        <v>217173580</v>
      </c>
      <c r="G25" s="31">
        <f t="shared" si="2"/>
        <v>-17587581</v>
      </c>
      <c r="H25" s="31">
        <f t="shared" si="2"/>
        <v>759529</v>
      </c>
      <c r="I25" s="31">
        <f t="shared" si="2"/>
        <v>5549892</v>
      </c>
      <c r="J25" s="31">
        <f t="shared" si="2"/>
        <v>5549892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5549892</v>
      </c>
      <c r="X25" s="31">
        <f t="shared" si="2"/>
        <v>54293395</v>
      </c>
      <c r="Y25" s="31">
        <f t="shared" si="2"/>
        <v>-48743503</v>
      </c>
      <c r="Z25" s="32">
        <f>+IF(X25&lt;&gt;0,+(Y25/X25)*100,0)</f>
        <v>-89.77796102085715</v>
      </c>
      <c r="AA25" s="33">
        <f>+AA12+AA24</f>
        <v>217173580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1038479</v>
      </c>
      <c r="D30" s="18">
        <v>1038479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898029</v>
      </c>
      <c r="D31" s="18">
        <v>898029</v>
      </c>
      <c r="E31" s="19">
        <v>963687</v>
      </c>
      <c r="F31" s="20">
        <v>963687</v>
      </c>
      <c r="G31" s="20">
        <v>-4713</v>
      </c>
      <c r="H31" s="20">
        <v>-2141</v>
      </c>
      <c r="I31" s="20">
        <v>-664</v>
      </c>
      <c r="J31" s="20">
        <v>-664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-664</v>
      </c>
      <c r="X31" s="20">
        <v>240922</v>
      </c>
      <c r="Y31" s="20">
        <v>-241586</v>
      </c>
      <c r="Z31" s="21">
        <v>-100.28</v>
      </c>
      <c r="AA31" s="22">
        <v>963687</v>
      </c>
    </row>
    <row r="32" spans="1:27" ht="13.5">
      <c r="A32" s="23" t="s">
        <v>57</v>
      </c>
      <c r="B32" s="17"/>
      <c r="C32" s="18">
        <v>8137838</v>
      </c>
      <c r="D32" s="18">
        <v>8137838</v>
      </c>
      <c r="E32" s="19">
        <v>10721316</v>
      </c>
      <c r="F32" s="20">
        <v>10721316</v>
      </c>
      <c r="G32" s="20">
        <v>-2329245</v>
      </c>
      <c r="H32" s="20">
        <v>-1559803</v>
      </c>
      <c r="I32" s="20">
        <v>2208292</v>
      </c>
      <c r="J32" s="20">
        <v>2208292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2208292</v>
      </c>
      <c r="X32" s="20">
        <v>2680329</v>
      </c>
      <c r="Y32" s="20">
        <v>-472037</v>
      </c>
      <c r="Z32" s="21">
        <v>-17.61</v>
      </c>
      <c r="AA32" s="22">
        <v>10721316</v>
      </c>
    </row>
    <row r="33" spans="1:27" ht="13.5">
      <c r="A33" s="23" t="s">
        <v>58</v>
      </c>
      <c r="B33" s="17"/>
      <c r="C33" s="18">
        <v>2294028</v>
      </c>
      <c r="D33" s="18">
        <v>2294028</v>
      </c>
      <c r="E33" s="19">
        <v>1881969</v>
      </c>
      <c r="F33" s="20">
        <v>1881969</v>
      </c>
      <c r="G33" s="20">
        <v>29117</v>
      </c>
      <c r="H33" s="20">
        <v>96417</v>
      </c>
      <c r="I33" s="20">
        <v>12700</v>
      </c>
      <c r="J33" s="20">
        <v>12700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12700</v>
      </c>
      <c r="X33" s="20">
        <v>470492</v>
      </c>
      <c r="Y33" s="20">
        <v>-457792</v>
      </c>
      <c r="Z33" s="21">
        <v>-97.3</v>
      </c>
      <c r="AA33" s="22">
        <v>1881969</v>
      </c>
    </row>
    <row r="34" spans="1:27" ht="13.5">
      <c r="A34" s="27" t="s">
        <v>59</v>
      </c>
      <c r="B34" s="28"/>
      <c r="C34" s="29">
        <f aca="true" t="shared" si="3" ref="C34:Y34">SUM(C29:C33)</f>
        <v>12368374</v>
      </c>
      <c r="D34" s="29">
        <f>SUM(D29:D33)</f>
        <v>12368374</v>
      </c>
      <c r="E34" s="30">
        <f t="shared" si="3"/>
        <v>13566972</v>
      </c>
      <c r="F34" s="31">
        <f t="shared" si="3"/>
        <v>13566972</v>
      </c>
      <c r="G34" s="31">
        <f t="shared" si="3"/>
        <v>-2304841</v>
      </c>
      <c r="H34" s="31">
        <f t="shared" si="3"/>
        <v>-1465527</v>
      </c>
      <c r="I34" s="31">
        <f t="shared" si="3"/>
        <v>2220328</v>
      </c>
      <c r="J34" s="31">
        <f t="shared" si="3"/>
        <v>2220328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2220328</v>
      </c>
      <c r="X34" s="31">
        <f t="shared" si="3"/>
        <v>3391743</v>
      </c>
      <c r="Y34" s="31">
        <f t="shared" si="3"/>
        <v>-1171415</v>
      </c>
      <c r="Z34" s="32">
        <f>+IF(X34&lt;&gt;0,+(Y34/X34)*100,0)</f>
        <v>-34.53725709760439</v>
      </c>
      <c r="AA34" s="33">
        <f>SUM(AA29:AA33)</f>
        <v>13566972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1972639</v>
      </c>
      <c r="D37" s="18">
        <v>1972639</v>
      </c>
      <c r="E37" s="19">
        <v>2669414</v>
      </c>
      <c r="F37" s="20">
        <v>2669414</v>
      </c>
      <c r="G37" s="20">
        <v>26919</v>
      </c>
      <c r="H37" s="20">
        <v>127260</v>
      </c>
      <c r="I37" s="20">
        <v>173275</v>
      </c>
      <c r="J37" s="20">
        <v>173275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173275</v>
      </c>
      <c r="X37" s="20">
        <v>667354</v>
      </c>
      <c r="Y37" s="20">
        <v>-494079</v>
      </c>
      <c r="Z37" s="21">
        <v>-74.04</v>
      </c>
      <c r="AA37" s="22">
        <v>2669414</v>
      </c>
    </row>
    <row r="38" spans="1:27" ht="13.5">
      <c r="A38" s="23" t="s">
        <v>58</v>
      </c>
      <c r="B38" s="17"/>
      <c r="C38" s="18">
        <v>17698309</v>
      </c>
      <c r="D38" s="18">
        <v>17698309</v>
      </c>
      <c r="E38" s="19">
        <v>13781465</v>
      </c>
      <c r="F38" s="20">
        <v>13781465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3445366</v>
      </c>
      <c r="Y38" s="20">
        <v>-3445366</v>
      </c>
      <c r="Z38" s="21">
        <v>-100</v>
      </c>
      <c r="AA38" s="22">
        <v>13781465</v>
      </c>
    </row>
    <row r="39" spans="1:27" ht="13.5">
      <c r="A39" s="27" t="s">
        <v>61</v>
      </c>
      <c r="B39" s="35"/>
      <c r="C39" s="29">
        <f aca="true" t="shared" si="4" ref="C39:Y39">SUM(C37:C38)</f>
        <v>19670948</v>
      </c>
      <c r="D39" s="29">
        <f>SUM(D37:D38)</f>
        <v>19670948</v>
      </c>
      <c r="E39" s="36">
        <f t="shared" si="4"/>
        <v>16450879</v>
      </c>
      <c r="F39" s="37">
        <f t="shared" si="4"/>
        <v>16450879</v>
      </c>
      <c r="G39" s="37">
        <f t="shared" si="4"/>
        <v>26919</v>
      </c>
      <c r="H39" s="37">
        <f t="shared" si="4"/>
        <v>127260</v>
      </c>
      <c r="I39" s="37">
        <f t="shared" si="4"/>
        <v>173275</v>
      </c>
      <c r="J39" s="37">
        <f t="shared" si="4"/>
        <v>173275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173275</v>
      </c>
      <c r="X39" s="37">
        <f t="shared" si="4"/>
        <v>4112720</v>
      </c>
      <c r="Y39" s="37">
        <f t="shared" si="4"/>
        <v>-3939445</v>
      </c>
      <c r="Z39" s="38">
        <f>+IF(X39&lt;&gt;0,+(Y39/X39)*100,0)</f>
        <v>-95.78685152405221</v>
      </c>
      <c r="AA39" s="39">
        <f>SUM(AA37:AA38)</f>
        <v>16450879</v>
      </c>
    </row>
    <row r="40" spans="1:27" ht="13.5">
      <c r="A40" s="27" t="s">
        <v>62</v>
      </c>
      <c r="B40" s="28"/>
      <c r="C40" s="29">
        <f aca="true" t="shared" si="5" ref="C40:Y40">+C34+C39</f>
        <v>32039322</v>
      </c>
      <c r="D40" s="29">
        <f>+D34+D39</f>
        <v>32039322</v>
      </c>
      <c r="E40" s="30">
        <f t="shared" si="5"/>
        <v>30017851</v>
      </c>
      <c r="F40" s="31">
        <f t="shared" si="5"/>
        <v>30017851</v>
      </c>
      <c r="G40" s="31">
        <f t="shared" si="5"/>
        <v>-2277922</v>
      </c>
      <c r="H40" s="31">
        <f t="shared" si="5"/>
        <v>-1338267</v>
      </c>
      <c r="I40" s="31">
        <f t="shared" si="5"/>
        <v>2393603</v>
      </c>
      <c r="J40" s="31">
        <f t="shared" si="5"/>
        <v>2393603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2393603</v>
      </c>
      <c r="X40" s="31">
        <f t="shared" si="5"/>
        <v>7504463</v>
      </c>
      <c r="Y40" s="31">
        <f t="shared" si="5"/>
        <v>-5110860</v>
      </c>
      <c r="Z40" s="32">
        <f>+IF(X40&lt;&gt;0,+(Y40/X40)*100,0)</f>
        <v>-68.10427341703196</v>
      </c>
      <c r="AA40" s="33">
        <f>+AA34+AA39</f>
        <v>30017851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158079778</v>
      </c>
      <c r="D42" s="43">
        <f>+D25-D40</f>
        <v>158079778</v>
      </c>
      <c r="E42" s="44">
        <f t="shared" si="6"/>
        <v>187155729</v>
      </c>
      <c r="F42" s="45">
        <f t="shared" si="6"/>
        <v>187155729</v>
      </c>
      <c r="G42" s="45">
        <f t="shared" si="6"/>
        <v>-15309659</v>
      </c>
      <c r="H42" s="45">
        <f t="shared" si="6"/>
        <v>2097796</v>
      </c>
      <c r="I42" s="45">
        <f t="shared" si="6"/>
        <v>3156289</v>
      </c>
      <c r="J42" s="45">
        <f t="shared" si="6"/>
        <v>3156289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3156289</v>
      </c>
      <c r="X42" s="45">
        <f t="shared" si="6"/>
        <v>46788932</v>
      </c>
      <c r="Y42" s="45">
        <f t="shared" si="6"/>
        <v>-43632643</v>
      </c>
      <c r="Z42" s="46">
        <f>+IF(X42&lt;&gt;0,+(Y42/X42)*100,0)</f>
        <v>-93.25419738155169</v>
      </c>
      <c r="AA42" s="47">
        <f>+AA25-AA40</f>
        <v>187155729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157219174</v>
      </c>
      <c r="D45" s="18">
        <v>157219174</v>
      </c>
      <c r="E45" s="19">
        <v>186142394</v>
      </c>
      <c r="F45" s="20">
        <v>186142394</v>
      </c>
      <c r="G45" s="20">
        <v>-15309659</v>
      </c>
      <c r="H45" s="20">
        <v>2097796</v>
      </c>
      <c r="I45" s="20">
        <v>3156289</v>
      </c>
      <c r="J45" s="20">
        <v>3156289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3156289</v>
      </c>
      <c r="X45" s="20">
        <v>46535599</v>
      </c>
      <c r="Y45" s="20">
        <v>-43379310</v>
      </c>
      <c r="Z45" s="48">
        <v>-93.22</v>
      </c>
      <c r="AA45" s="22">
        <v>186142394</v>
      </c>
    </row>
    <row r="46" spans="1:27" ht="13.5">
      <c r="A46" s="23" t="s">
        <v>67</v>
      </c>
      <c r="B46" s="17"/>
      <c r="C46" s="18">
        <v>860604</v>
      </c>
      <c r="D46" s="18">
        <v>860604</v>
      </c>
      <c r="E46" s="19">
        <v>1013335</v>
      </c>
      <c r="F46" s="20">
        <v>1013335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253334</v>
      </c>
      <c r="Y46" s="20">
        <v>-253334</v>
      </c>
      <c r="Z46" s="48">
        <v>-100</v>
      </c>
      <c r="AA46" s="22">
        <v>1013335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158079778</v>
      </c>
      <c r="D48" s="51">
        <f>SUM(D45:D47)</f>
        <v>158079778</v>
      </c>
      <c r="E48" s="52">
        <f t="shared" si="7"/>
        <v>187155729</v>
      </c>
      <c r="F48" s="53">
        <f t="shared" si="7"/>
        <v>187155729</v>
      </c>
      <c r="G48" s="53">
        <f t="shared" si="7"/>
        <v>-15309659</v>
      </c>
      <c r="H48" s="53">
        <f t="shared" si="7"/>
        <v>2097796</v>
      </c>
      <c r="I48" s="53">
        <f t="shared" si="7"/>
        <v>3156289</v>
      </c>
      <c r="J48" s="53">
        <f t="shared" si="7"/>
        <v>3156289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3156289</v>
      </c>
      <c r="X48" s="53">
        <f t="shared" si="7"/>
        <v>46788933</v>
      </c>
      <c r="Y48" s="53">
        <f t="shared" si="7"/>
        <v>-43632644</v>
      </c>
      <c r="Z48" s="54">
        <f>+IF(X48&lt;&gt;0,+(Y48/X48)*100,0)</f>
        <v>-93.25419752572687</v>
      </c>
      <c r="AA48" s="55">
        <f>SUM(AA45:AA47)</f>
        <v>187155729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18995442</v>
      </c>
      <c r="D6" s="18">
        <v>18995442</v>
      </c>
      <c r="E6" s="19">
        <v>3228778</v>
      </c>
      <c r="F6" s="20">
        <v>3228778</v>
      </c>
      <c r="G6" s="20">
        <v>-3986250</v>
      </c>
      <c r="H6" s="20">
        <v>7058367</v>
      </c>
      <c r="I6" s="20">
        <v>2016478</v>
      </c>
      <c r="J6" s="20">
        <v>2016478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2016478</v>
      </c>
      <c r="X6" s="20">
        <v>807195</v>
      </c>
      <c r="Y6" s="20">
        <v>1209283</v>
      </c>
      <c r="Z6" s="21">
        <v>149.81</v>
      </c>
      <c r="AA6" s="22">
        <v>3228778</v>
      </c>
    </row>
    <row r="7" spans="1:27" ht="13.5">
      <c r="A7" s="23" t="s">
        <v>34</v>
      </c>
      <c r="B7" s="17"/>
      <c r="C7" s="18"/>
      <c r="D7" s="18"/>
      <c r="E7" s="19">
        <v>21655</v>
      </c>
      <c r="F7" s="20">
        <v>21655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5414</v>
      </c>
      <c r="Y7" s="20">
        <v>-5414</v>
      </c>
      <c r="Z7" s="21">
        <v>-100</v>
      </c>
      <c r="AA7" s="22">
        <v>21655</v>
      </c>
    </row>
    <row r="8" spans="1:27" ht="13.5">
      <c r="A8" s="23" t="s">
        <v>35</v>
      </c>
      <c r="B8" s="17"/>
      <c r="C8" s="18">
        <v>19888094</v>
      </c>
      <c r="D8" s="18">
        <v>19888094</v>
      </c>
      <c r="E8" s="19">
        <v>17566791</v>
      </c>
      <c r="F8" s="20">
        <v>17566791</v>
      </c>
      <c r="G8" s="20">
        <v>-40717002</v>
      </c>
      <c r="H8" s="20">
        <v>921126</v>
      </c>
      <c r="I8" s="20">
        <v>7981661</v>
      </c>
      <c r="J8" s="20">
        <v>7981661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7981661</v>
      </c>
      <c r="X8" s="20">
        <v>4391698</v>
      </c>
      <c r="Y8" s="20">
        <v>3589963</v>
      </c>
      <c r="Z8" s="21">
        <v>81.74</v>
      </c>
      <c r="AA8" s="22">
        <v>17566791</v>
      </c>
    </row>
    <row r="9" spans="1:27" ht="13.5">
      <c r="A9" s="23" t="s">
        <v>36</v>
      </c>
      <c r="B9" s="17"/>
      <c r="C9" s="18">
        <v>8116389</v>
      </c>
      <c r="D9" s="18">
        <v>8116389</v>
      </c>
      <c r="E9" s="19">
        <v>8785135</v>
      </c>
      <c r="F9" s="20">
        <v>8785135</v>
      </c>
      <c r="G9" s="20">
        <v>-535989</v>
      </c>
      <c r="H9" s="20">
        <v>-1322387</v>
      </c>
      <c r="I9" s="20">
        <v>-1108953</v>
      </c>
      <c r="J9" s="20">
        <v>-1108953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-1108953</v>
      </c>
      <c r="X9" s="20">
        <v>2196284</v>
      </c>
      <c r="Y9" s="20">
        <v>-3305237</v>
      </c>
      <c r="Z9" s="21">
        <v>-150.49</v>
      </c>
      <c r="AA9" s="22">
        <v>8785135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917413</v>
      </c>
      <c r="D11" s="18">
        <v>917413</v>
      </c>
      <c r="E11" s="19">
        <v>1267929</v>
      </c>
      <c r="F11" s="20">
        <v>1267929</v>
      </c>
      <c r="G11" s="20">
        <v>-37390</v>
      </c>
      <c r="H11" s="20">
        <v>-159951</v>
      </c>
      <c r="I11" s="20">
        <v>77327</v>
      </c>
      <c r="J11" s="20">
        <v>77327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77327</v>
      </c>
      <c r="X11" s="20">
        <v>316982</v>
      </c>
      <c r="Y11" s="20">
        <v>-239655</v>
      </c>
      <c r="Z11" s="21">
        <v>-75.61</v>
      </c>
      <c r="AA11" s="22">
        <v>1267929</v>
      </c>
    </row>
    <row r="12" spans="1:27" ht="13.5">
      <c r="A12" s="27" t="s">
        <v>39</v>
      </c>
      <c r="B12" s="28"/>
      <c r="C12" s="29">
        <f aca="true" t="shared" si="0" ref="C12:Y12">SUM(C6:C11)</f>
        <v>47917338</v>
      </c>
      <c r="D12" s="29">
        <f>SUM(D6:D11)</f>
        <v>47917338</v>
      </c>
      <c r="E12" s="30">
        <f t="shared" si="0"/>
        <v>30870288</v>
      </c>
      <c r="F12" s="31">
        <f t="shared" si="0"/>
        <v>30870288</v>
      </c>
      <c r="G12" s="31">
        <f t="shared" si="0"/>
        <v>-45276631</v>
      </c>
      <c r="H12" s="31">
        <f t="shared" si="0"/>
        <v>6497155</v>
      </c>
      <c r="I12" s="31">
        <f t="shared" si="0"/>
        <v>8966513</v>
      </c>
      <c r="J12" s="31">
        <f t="shared" si="0"/>
        <v>8966513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8966513</v>
      </c>
      <c r="X12" s="31">
        <f t="shared" si="0"/>
        <v>7717573</v>
      </c>
      <c r="Y12" s="31">
        <f t="shared" si="0"/>
        <v>1248940</v>
      </c>
      <c r="Z12" s="32">
        <f>+IF(X12&lt;&gt;0,+(Y12/X12)*100,0)</f>
        <v>16.183066878667685</v>
      </c>
      <c r="AA12" s="33">
        <f>SUM(AA6:AA11)</f>
        <v>30870288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108124</v>
      </c>
      <c r="D15" s="18">
        <v>108124</v>
      </c>
      <c r="E15" s="19">
        <v>652573</v>
      </c>
      <c r="F15" s="20">
        <v>652573</v>
      </c>
      <c r="G15" s="20">
        <v>-385</v>
      </c>
      <c r="H15" s="20">
        <v>-9250</v>
      </c>
      <c r="I15" s="20">
        <v>60116</v>
      </c>
      <c r="J15" s="20">
        <v>60116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60116</v>
      </c>
      <c r="X15" s="20">
        <v>163143</v>
      </c>
      <c r="Y15" s="20">
        <v>-103027</v>
      </c>
      <c r="Z15" s="21">
        <v>-63.15</v>
      </c>
      <c r="AA15" s="22">
        <v>652573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23885657</v>
      </c>
      <c r="D17" s="18">
        <v>23885657</v>
      </c>
      <c r="E17" s="19">
        <v>243152</v>
      </c>
      <c r="F17" s="20">
        <v>243152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60788</v>
      </c>
      <c r="Y17" s="20">
        <v>-60788</v>
      </c>
      <c r="Z17" s="21">
        <v>-100</v>
      </c>
      <c r="AA17" s="22">
        <v>243152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585202494</v>
      </c>
      <c r="D19" s="18">
        <v>585202494</v>
      </c>
      <c r="E19" s="19">
        <v>602242551</v>
      </c>
      <c r="F19" s="20">
        <v>602242551</v>
      </c>
      <c r="G19" s="20">
        <v>-391011</v>
      </c>
      <c r="H19" s="20">
        <v>-595577</v>
      </c>
      <c r="I19" s="20">
        <v>-664348</v>
      </c>
      <c r="J19" s="20">
        <v>-664348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-664348</v>
      </c>
      <c r="X19" s="20">
        <v>150560638</v>
      </c>
      <c r="Y19" s="20">
        <v>-151224986</v>
      </c>
      <c r="Z19" s="21">
        <v>-100.44</v>
      </c>
      <c r="AA19" s="22">
        <v>602242551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90887</v>
      </c>
      <c r="D22" s="18">
        <v>90887</v>
      </c>
      <c r="E22" s="19">
        <v>114554</v>
      </c>
      <c r="F22" s="20">
        <v>114554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28639</v>
      </c>
      <c r="Y22" s="20">
        <v>-28639</v>
      </c>
      <c r="Z22" s="21">
        <v>-100</v>
      </c>
      <c r="AA22" s="22">
        <v>114554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609287162</v>
      </c>
      <c r="D24" s="29">
        <f>SUM(D15:D23)</f>
        <v>609287162</v>
      </c>
      <c r="E24" s="36">
        <f t="shared" si="1"/>
        <v>603252830</v>
      </c>
      <c r="F24" s="37">
        <f t="shared" si="1"/>
        <v>603252830</v>
      </c>
      <c r="G24" s="37">
        <f t="shared" si="1"/>
        <v>-391396</v>
      </c>
      <c r="H24" s="37">
        <f t="shared" si="1"/>
        <v>-604827</v>
      </c>
      <c r="I24" s="37">
        <f t="shared" si="1"/>
        <v>-604232</v>
      </c>
      <c r="J24" s="37">
        <f t="shared" si="1"/>
        <v>-604232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-604232</v>
      </c>
      <c r="X24" s="37">
        <f t="shared" si="1"/>
        <v>150813208</v>
      </c>
      <c r="Y24" s="37">
        <f t="shared" si="1"/>
        <v>-151417440</v>
      </c>
      <c r="Z24" s="38">
        <f>+IF(X24&lt;&gt;0,+(Y24/X24)*100,0)</f>
        <v>-100.40064925878376</v>
      </c>
      <c r="AA24" s="39">
        <f>SUM(AA15:AA23)</f>
        <v>603252830</v>
      </c>
    </row>
    <row r="25" spans="1:27" ht="13.5">
      <c r="A25" s="27" t="s">
        <v>51</v>
      </c>
      <c r="B25" s="28"/>
      <c r="C25" s="29">
        <f aca="true" t="shared" si="2" ref="C25:Y25">+C12+C24</f>
        <v>657204500</v>
      </c>
      <c r="D25" s="29">
        <f>+D12+D24</f>
        <v>657204500</v>
      </c>
      <c r="E25" s="30">
        <f t="shared" si="2"/>
        <v>634123118</v>
      </c>
      <c r="F25" s="31">
        <f t="shared" si="2"/>
        <v>634123118</v>
      </c>
      <c r="G25" s="31">
        <f t="shared" si="2"/>
        <v>-45668027</v>
      </c>
      <c r="H25" s="31">
        <f t="shared" si="2"/>
        <v>5892328</v>
      </c>
      <c r="I25" s="31">
        <f t="shared" si="2"/>
        <v>8362281</v>
      </c>
      <c r="J25" s="31">
        <f t="shared" si="2"/>
        <v>8362281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8362281</v>
      </c>
      <c r="X25" s="31">
        <f t="shared" si="2"/>
        <v>158530781</v>
      </c>
      <c r="Y25" s="31">
        <f t="shared" si="2"/>
        <v>-150168500</v>
      </c>
      <c r="Z25" s="32">
        <f>+IF(X25&lt;&gt;0,+(Y25/X25)*100,0)</f>
        <v>-94.72513732206997</v>
      </c>
      <c r="AA25" s="33">
        <f>+AA12+AA24</f>
        <v>634123118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404815</v>
      </c>
      <c r="F30" s="20">
        <v>404815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101204</v>
      </c>
      <c r="Y30" s="20">
        <v>-101204</v>
      </c>
      <c r="Z30" s="21">
        <v>-100</v>
      </c>
      <c r="AA30" s="22">
        <v>404815</v>
      </c>
    </row>
    <row r="31" spans="1:27" ht="13.5">
      <c r="A31" s="23" t="s">
        <v>56</v>
      </c>
      <c r="B31" s="17"/>
      <c r="C31" s="18">
        <v>2801390</v>
      </c>
      <c r="D31" s="18">
        <v>2801390</v>
      </c>
      <c r="E31" s="19">
        <v>2769743</v>
      </c>
      <c r="F31" s="20">
        <v>2769743</v>
      </c>
      <c r="G31" s="20">
        <v>-11976</v>
      </c>
      <c r="H31" s="20">
        <v>-25372</v>
      </c>
      <c r="I31" s="20">
        <v>-28842</v>
      </c>
      <c r="J31" s="20">
        <v>-28842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-28842</v>
      </c>
      <c r="X31" s="20">
        <v>692436</v>
      </c>
      <c r="Y31" s="20">
        <v>-721278</v>
      </c>
      <c r="Z31" s="21">
        <v>-104.17</v>
      </c>
      <c r="AA31" s="22">
        <v>2769743</v>
      </c>
    </row>
    <row r="32" spans="1:27" ht="13.5">
      <c r="A32" s="23" t="s">
        <v>57</v>
      </c>
      <c r="B32" s="17"/>
      <c r="C32" s="18">
        <v>189594590</v>
      </c>
      <c r="D32" s="18">
        <v>189594590</v>
      </c>
      <c r="E32" s="19">
        <v>154347549</v>
      </c>
      <c r="F32" s="20">
        <v>154347549</v>
      </c>
      <c r="G32" s="20">
        <v>-5144566</v>
      </c>
      <c r="H32" s="20">
        <v>-3550937</v>
      </c>
      <c r="I32" s="20">
        <v>-552572</v>
      </c>
      <c r="J32" s="20">
        <v>-552572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-552572</v>
      </c>
      <c r="X32" s="20">
        <v>38586887</v>
      </c>
      <c r="Y32" s="20">
        <v>-39139459</v>
      </c>
      <c r="Z32" s="21">
        <v>-101.43</v>
      </c>
      <c r="AA32" s="22">
        <v>154347549</v>
      </c>
    </row>
    <row r="33" spans="1:27" ht="13.5">
      <c r="A33" s="23" t="s">
        <v>58</v>
      </c>
      <c r="B33" s="17"/>
      <c r="C33" s="18">
        <v>2601248</v>
      </c>
      <c r="D33" s="18">
        <v>2601248</v>
      </c>
      <c r="E33" s="19">
        <v>1203952</v>
      </c>
      <c r="F33" s="20">
        <v>1203952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300988</v>
      </c>
      <c r="Y33" s="20">
        <v>-300988</v>
      </c>
      <c r="Z33" s="21">
        <v>-100</v>
      </c>
      <c r="AA33" s="22">
        <v>1203952</v>
      </c>
    </row>
    <row r="34" spans="1:27" ht="13.5">
      <c r="A34" s="27" t="s">
        <v>59</v>
      </c>
      <c r="B34" s="28"/>
      <c r="C34" s="29">
        <f aca="true" t="shared" si="3" ref="C34:Y34">SUM(C29:C33)</f>
        <v>194997228</v>
      </c>
      <c r="D34" s="29">
        <f>SUM(D29:D33)</f>
        <v>194997228</v>
      </c>
      <c r="E34" s="30">
        <f t="shared" si="3"/>
        <v>158726059</v>
      </c>
      <c r="F34" s="31">
        <f t="shared" si="3"/>
        <v>158726059</v>
      </c>
      <c r="G34" s="31">
        <f t="shared" si="3"/>
        <v>-5156542</v>
      </c>
      <c r="H34" s="31">
        <f t="shared" si="3"/>
        <v>-3576309</v>
      </c>
      <c r="I34" s="31">
        <f t="shared" si="3"/>
        <v>-581414</v>
      </c>
      <c r="J34" s="31">
        <f t="shared" si="3"/>
        <v>-581414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-581414</v>
      </c>
      <c r="X34" s="31">
        <f t="shared" si="3"/>
        <v>39681515</v>
      </c>
      <c r="Y34" s="31">
        <f t="shared" si="3"/>
        <v>-40262929</v>
      </c>
      <c r="Z34" s="32">
        <f>+IF(X34&lt;&gt;0,+(Y34/X34)*100,0)</f>
        <v>-101.46520111442318</v>
      </c>
      <c r="AA34" s="33">
        <f>SUM(AA29:AA33)</f>
        <v>158726059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244426</v>
      </c>
      <c r="D37" s="18">
        <v>244426</v>
      </c>
      <c r="E37" s="19"/>
      <c r="F37" s="20"/>
      <c r="G37" s="20"/>
      <c r="H37" s="20">
        <v>88538</v>
      </c>
      <c r="I37" s="20">
        <v>44598</v>
      </c>
      <c r="J37" s="20">
        <v>44598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44598</v>
      </c>
      <c r="X37" s="20"/>
      <c r="Y37" s="20">
        <v>44598</v>
      </c>
      <c r="Z37" s="21"/>
      <c r="AA37" s="22"/>
    </row>
    <row r="38" spans="1:27" ht="13.5">
      <c r="A38" s="23" t="s">
        <v>58</v>
      </c>
      <c r="B38" s="17"/>
      <c r="C38" s="18">
        <v>43083582</v>
      </c>
      <c r="D38" s="18">
        <v>43083582</v>
      </c>
      <c r="E38" s="19">
        <v>39696292</v>
      </c>
      <c r="F38" s="20">
        <v>39696292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9924073</v>
      </c>
      <c r="Y38" s="20">
        <v>-9924073</v>
      </c>
      <c r="Z38" s="21">
        <v>-100</v>
      </c>
      <c r="AA38" s="22">
        <v>39696292</v>
      </c>
    </row>
    <row r="39" spans="1:27" ht="13.5">
      <c r="A39" s="27" t="s">
        <v>61</v>
      </c>
      <c r="B39" s="35"/>
      <c r="C39" s="29">
        <f aca="true" t="shared" si="4" ref="C39:Y39">SUM(C37:C38)</f>
        <v>43328008</v>
      </c>
      <c r="D39" s="29">
        <f>SUM(D37:D38)</f>
        <v>43328008</v>
      </c>
      <c r="E39" s="36">
        <f t="shared" si="4"/>
        <v>39696292</v>
      </c>
      <c r="F39" s="37">
        <f t="shared" si="4"/>
        <v>39696292</v>
      </c>
      <c r="G39" s="37">
        <f t="shared" si="4"/>
        <v>0</v>
      </c>
      <c r="H39" s="37">
        <f t="shared" si="4"/>
        <v>88538</v>
      </c>
      <c r="I39" s="37">
        <f t="shared" si="4"/>
        <v>44598</v>
      </c>
      <c r="J39" s="37">
        <f t="shared" si="4"/>
        <v>44598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44598</v>
      </c>
      <c r="X39" s="37">
        <f t="shared" si="4"/>
        <v>9924073</v>
      </c>
      <c r="Y39" s="37">
        <f t="shared" si="4"/>
        <v>-9879475</v>
      </c>
      <c r="Z39" s="38">
        <f>+IF(X39&lt;&gt;0,+(Y39/X39)*100,0)</f>
        <v>-99.55060790060693</v>
      </c>
      <c r="AA39" s="39">
        <f>SUM(AA37:AA38)</f>
        <v>39696292</v>
      </c>
    </row>
    <row r="40" spans="1:27" ht="13.5">
      <c r="A40" s="27" t="s">
        <v>62</v>
      </c>
      <c r="B40" s="28"/>
      <c r="C40" s="29">
        <f aca="true" t="shared" si="5" ref="C40:Y40">+C34+C39</f>
        <v>238325236</v>
      </c>
      <c r="D40" s="29">
        <f>+D34+D39</f>
        <v>238325236</v>
      </c>
      <c r="E40" s="30">
        <f t="shared" si="5"/>
        <v>198422351</v>
      </c>
      <c r="F40" s="31">
        <f t="shared" si="5"/>
        <v>198422351</v>
      </c>
      <c r="G40" s="31">
        <f t="shared" si="5"/>
        <v>-5156542</v>
      </c>
      <c r="H40" s="31">
        <f t="shared" si="5"/>
        <v>-3487771</v>
      </c>
      <c r="I40" s="31">
        <f t="shared" si="5"/>
        <v>-536816</v>
      </c>
      <c r="J40" s="31">
        <f t="shared" si="5"/>
        <v>-536816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-536816</v>
      </c>
      <c r="X40" s="31">
        <f t="shared" si="5"/>
        <v>49605588</v>
      </c>
      <c r="Y40" s="31">
        <f t="shared" si="5"/>
        <v>-50142404</v>
      </c>
      <c r="Z40" s="32">
        <f>+IF(X40&lt;&gt;0,+(Y40/X40)*100,0)</f>
        <v>-101.0821684040919</v>
      </c>
      <c r="AA40" s="33">
        <f>+AA34+AA39</f>
        <v>198422351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418879264</v>
      </c>
      <c r="D42" s="43">
        <f>+D25-D40</f>
        <v>418879264</v>
      </c>
      <c r="E42" s="44">
        <f t="shared" si="6"/>
        <v>435700767</v>
      </c>
      <c r="F42" s="45">
        <f t="shared" si="6"/>
        <v>435700767</v>
      </c>
      <c r="G42" s="45">
        <f t="shared" si="6"/>
        <v>-40511485</v>
      </c>
      <c r="H42" s="45">
        <f t="shared" si="6"/>
        <v>9380099</v>
      </c>
      <c r="I42" s="45">
        <f t="shared" si="6"/>
        <v>8899097</v>
      </c>
      <c r="J42" s="45">
        <f t="shared" si="6"/>
        <v>8899097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8899097</v>
      </c>
      <c r="X42" s="45">
        <f t="shared" si="6"/>
        <v>108925193</v>
      </c>
      <c r="Y42" s="45">
        <f t="shared" si="6"/>
        <v>-100026096</v>
      </c>
      <c r="Z42" s="46">
        <f>+IF(X42&lt;&gt;0,+(Y42/X42)*100,0)</f>
        <v>-91.83008378970695</v>
      </c>
      <c r="AA42" s="47">
        <f>+AA25-AA40</f>
        <v>435700767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418879264</v>
      </c>
      <c r="D45" s="18">
        <v>418879264</v>
      </c>
      <c r="E45" s="19">
        <v>435700767</v>
      </c>
      <c r="F45" s="20">
        <v>435700767</v>
      </c>
      <c r="G45" s="20">
        <v>-40477266</v>
      </c>
      <c r="H45" s="20">
        <v>9435099</v>
      </c>
      <c r="I45" s="20">
        <v>8907994</v>
      </c>
      <c r="J45" s="20">
        <v>8907994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8907994</v>
      </c>
      <c r="X45" s="20">
        <v>108925192</v>
      </c>
      <c r="Y45" s="20">
        <v>-100017198</v>
      </c>
      <c r="Z45" s="48">
        <v>-91.82</v>
      </c>
      <c r="AA45" s="22">
        <v>435700767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-34219</v>
      </c>
      <c r="H46" s="20">
        <v>-55000</v>
      </c>
      <c r="I46" s="20">
        <v>-8897</v>
      </c>
      <c r="J46" s="20">
        <v>-8897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-8897</v>
      </c>
      <c r="X46" s="20"/>
      <c r="Y46" s="20">
        <v>-8897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418879264</v>
      </c>
      <c r="D48" s="51">
        <f>SUM(D45:D47)</f>
        <v>418879264</v>
      </c>
      <c r="E48" s="52">
        <f t="shared" si="7"/>
        <v>435700767</v>
      </c>
      <c r="F48" s="53">
        <f t="shared" si="7"/>
        <v>435700767</v>
      </c>
      <c r="G48" s="53">
        <f t="shared" si="7"/>
        <v>-40511485</v>
      </c>
      <c r="H48" s="53">
        <f t="shared" si="7"/>
        <v>9380099</v>
      </c>
      <c r="I48" s="53">
        <f t="shared" si="7"/>
        <v>8899097</v>
      </c>
      <c r="J48" s="53">
        <f t="shared" si="7"/>
        <v>8899097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8899097</v>
      </c>
      <c r="X48" s="53">
        <f t="shared" si="7"/>
        <v>108925192</v>
      </c>
      <c r="Y48" s="53">
        <f t="shared" si="7"/>
        <v>-100026095</v>
      </c>
      <c r="Z48" s="54">
        <f>+IF(X48&lt;&gt;0,+(Y48/X48)*100,0)</f>
        <v>-91.8300837147021</v>
      </c>
      <c r="AA48" s="55">
        <f>SUM(AA45:AA47)</f>
        <v>435700767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276895</v>
      </c>
      <c r="D6" s="18">
        <v>276895</v>
      </c>
      <c r="E6" s="19">
        <v>1592000</v>
      </c>
      <c r="F6" s="20">
        <v>1592000</v>
      </c>
      <c r="G6" s="20">
        <v>21270021</v>
      </c>
      <c r="H6" s="20">
        <v>-1880293</v>
      </c>
      <c r="I6" s="20">
        <v>355523</v>
      </c>
      <c r="J6" s="20">
        <v>355523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355523</v>
      </c>
      <c r="X6" s="20">
        <v>398000</v>
      </c>
      <c r="Y6" s="20">
        <v>-42477</v>
      </c>
      <c r="Z6" s="21">
        <v>-10.67</v>
      </c>
      <c r="AA6" s="22">
        <v>1592000</v>
      </c>
    </row>
    <row r="7" spans="1:27" ht="13.5">
      <c r="A7" s="23" t="s">
        <v>34</v>
      </c>
      <c r="B7" s="17"/>
      <c r="C7" s="18">
        <v>519737</v>
      </c>
      <c r="D7" s="18">
        <v>519737</v>
      </c>
      <c r="E7" s="19">
        <v>729000</v>
      </c>
      <c r="F7" s="20">
        <v>729000</v>
      </c>
      <c r="G7" s="20">
        <v>-1010000</v>
      </c>
      <c r="H7" s="20">
        <v>-3856023</v>
      </c>
      <c r="I7" s="20">
        <v>-2700729</v>
      </c>
      <c r="J7" s="20">
        <v>-2700729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-2700729</v>
      </c>
      <c r="X7" s="20">
        <v>182250</v>
      </c>
      <c r="Y7" s="20">
        <v>-2882979</v>
      </c>
      <c r="Z7" s="21">
        <v>-1581.88</v>
      </c>
      <c r="AA7" s="22">
        <v>729000</v>
      </c>
    </row>
    <row r="8" spans="1:27" ht="13.5">
      <c r="A8" s="23" t="s">
        <v>35</v>
      </c>
      <c r="B8" s="17"/>
      <c r="C8" s="18">
        <v>6737162</v>
      </c>
      <c r="D8" s="18">
        <v>6737162</v>
      </c>
      <c r="E8" s="19">
        <v>45454000</v>
      </c>
      <c r="F8" s="20">
        <v>45454000</v>
      </c>
      <c r="G8" s="20"/>
      <c r="H8" s="20">
        <v>481505</v>
      </c>
      <c r="I8" s="20">
        <v>-1486011</v>
      </c>
      <c r="J8" s="20">
        <v>-1486011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-1486011</v>
      </c>
      <c r="X8" s="20">
        <v>11363500</v>
      </c>
      <c r="Y8" s="20">
        <v>-12849511</v>
      </c>
      <c r="Z8" s="21">
        <v>-113.08</v>
      </c>
      <c r="AA8" s="22">
        <v>45454000</v>
      </c>
    </row>
    <row r="9" spans="1:27" ht="13.5">
      <c r="A9" s="23" t="s">
        <v>36</v>
      </c>
      <c r="B9" s="17"/>
      <c r="C9" s="18">
        <v>1288812</v>
      </c>
      <c r="D9" s="18">
        <v>1288812</v>
      </c>
      <c r="E9" s="19"/>
      <c r="F9" s="20"/>
      <c r="G9" s="20">
        <v>7956187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1203580</v>
      </c>
      <c r="D10" s="18">
        <v>1203580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83100</v>
      </c>
      <c r="D11" s="18">
        <v>83100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10109286</v>
      </c>
      <c r="D12" s="29">
        <f>SUM(D6:D11)</f>
        <v>10109286</v>
      </c>
      <c r="E12" s="30">
        <f t="shared" si="0"/>
        <v>47775000</v>
      </c>
      <c r="F12" s="31">
        <f t="shared" si="0"/>
        <v>47775000</v>
      </c>
      <c r="G12" s="31">
        <f t="shared" si="0"/>
        <v>28216208</v>
      </c>
      <c r="H12" s="31">
        <f t="shared" si="0"/>
        <v>-5254811</v>
      </c>
      <c r="I12" s="31">
        <f t="shared" si="0"/>
        <v>-3831217</v>
      </c>
      <c r="J12" s="31">
        <f t="shared" si="0"/>
        <v>-3831217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-3831217</v>
      </c>
      <c r="X12" s="31">
        <f t="shared" si="0"/>
        <v>11943750</v>
      </c>
      <c r="Y12" s="31">
        <f t="shared" si="0"/>
        <v>-15774967</v>
      </c>
      <c r="Z12" s="32">
        <f>+IF(X12&lt;&gt;0,+(Y12/X12)*100,0)</f>
        <v>-132.07717006802721</v>
      </c>
      <c r="AA12" s="33">
        <f>SUM(AA6:AA11)</f>
        <v>47775000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2471010</v>
      </c>
      <c r="D17" s="18">
        <v>2471010</v>
      </c>
      <c r="E17" s="19">
        <v>499000</v>
      </c>
      <c r="F17" s="20">
        <v>499000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124750</v>
      </c>
      <c r="Y17" s="20">
        <v>-124750</v>
      </c>
      <c r="Z17" s="21">
        <v>-100</v>
      </c>
      <c r="AA17" s="22">
        <v>499000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5683200</v>
      </c>
      <c r="H18" s="20">
        <v>31000000</v>
      </c>
      <c r="I18" s="20">
        <v>3010000</v>
      </c>
      <c r="J18" s="20">
        <v>3010000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3010000</v>
      </c>
      <c r="X18" s="20"/>
      <c r="Y18" s="20">
        <v>3010000</v>
      </c>
      <c r="Z18" s="21"/>
      <c r="AA18" s="22"/>
    </row>
    <row r="19" spans="1:27" ht="13.5">
      <c r="A19" s="23" t="s">
        <v>45</v>
      </c>
      <c r="B19" s="17"/>
      <c r="C19" s="18">
        <v>110224017</v>
      </c>
      <c r="D19" s="18">
        <v>110224017</v>
      </c>
      <c r="E19" s="19">
        <v>105451000</v>
      </c>
      <c r="F19" s="20">
        <v>105451000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26362750</v>
      </c>
      <c r="Y19" s="20">
        <v>-26362750</v>
      </c>
      <c r="Z19" s="21">
        <v>-100</v>
      </c>
      <c r="AA19" s="22">
        <v>105451000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97410</v>
      </c>
      <c r="D22" s="18">
        <v>97410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112792437</v>
      </c>
      <c r="D24" s="29">
        <f>SUM(D15:D23)</f>
        <v>112792437</v>
      </c>
      <c r="E24" s="36">
        <f t="shared" si="1"/>
        <v>105950000</v>
      </c>
      <c r="F24" s="37">
        <f t="shared" si="1"/>
        <v>105950000</v>
      </c>
      <c r="G24" s="37">
        <f t="shared" si="1"/>
        <v>5683200</v>
      </c>
      <c r="H24" s="37">
        <f t="shared" si="1"/>
        <v>31000000</v>
      </c>
      <c r="I24" s="37">
        <f t="shared" si="1"/>
        <v>3010000</v>
      </c>
      <c r="J24" s="37">
        <f t="shared" si="1"/>
        <v>3010000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3010000</v>
      </c>
      <c r="X24" s="37">
        <f t="shared" si="1"/>
        <v>26487500</v>
      </c>
      <c r="Y24" s="37">
        <f t="shared" si="1"/>
        <v>-23477500</v>
      </c>
      <c r="Z24" s="38">
        <f>+IF(X24&lt;&gt;0,+(Y24/X24)*100,0)</f>
        <v>-88.63614912694668</v>
      </c>
      <c r="AA24" s="39">
        <f>SUM(AA15:AA23)</f>
        <v>105950000</v>
      </c>
    </row>
    <row r="25" spans="1:27" ht="13.5">
      <c r="A25" s="27" t="s">
        <v>51</v>
      </c>
      <c r="B25" s="28"/>
      <c r="C25" s="29">
        <f aca="true" t="shared" si="2" ref="C25:Y25">+C12+C24</f>
        <v>122901723</v>
      </c>
      <c r="D25" s="29">
        <f>+D12+D24</f>
        <v>122901723</v>
      </c>
      <c r="E25" s="30">
        <f t="shared" si="2"/>
        <v>153725000</v>
      </c>
      <c r="F25" s="31">
        <f t="shared" si="2"/>
        <v>153725000</v>
      </c>
      <c r="G25" s="31">
        <f t="shared" si="2"/>
        <v>33899408</v>
      </c>
      <c r="H25" s="31">
        <f t="shared" si="2"/>
        <v>25745189</v>
      </c>
      <c r="I25" s="31">
        <f t="shared" si="2"/>
        <v>-821217</v>
      </c>
      <c r="J25" s="31">
        <f t="shared" si="2"/>
        <v>-821217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-821217</v>
      </c>
      <c r="X25" s="31">
        <f t="shared" si="2"/>
        <v>38431250</v>
      </c>
      <c r="Y25" s="31">
        <f t="shared" si="2"/>
        <v>-39252467</v>
      </c>
      <c r="Z25" s="32">
        <f>+IF(X25&lt;&gt;0,+(Y25/X25)*100,0)</f>
        <v>-102.13684696698651</v>
      </c>
      <c r="AA25" s="33">
        <f>+AA12+AA24</f>
        <v>153725000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182978</v>
      </c>
      <c r="D30" s="18">
        <v>182978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1363884</v>
      </c>
      <c r="D31" s="18">
        <v>1363884</v>
      </c>
      <c r="E31" s="19"/>
      <c r="F31" s="20"/>
      <c r="G31" s="20"/>
      <c r="H31" s="20">
        <v>-7514</v>
      </c>
      <c r="I31" s="20">
        <v>-8772</v>
      </c>
      <c r="J31" s="20">
        <v>-8772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-8772</v>
      </c>
      <c r="X31" s="20"/>
      <c r="Y31" s="20">
        <v>-8772</v>
      </c>
      <c r="Z31" s="21"/>
      <c r="AA31" s="22"/>
    </row>
    <row r="32" spans="1:27" ht="13.5">
      <c r="A32" s="23" t="s">
        <v>57</v>
      </c>
      <c r="B32" s="17"/>
      <c r="C32" s="18">
        <v>48239753</v>
      </c>
      <c r="D32" s="18">
        <v>48239753</v>
      </c>
      <c r="E32" s="19">
        <v>43159000</v>
      </c>
      <c r="F32" s="20">
        <v>43159000</v>
      </c>
      <c r="G32" s="20">
        <v>83259</v>
      </c>
      <c r="H32" s="20">
        <v>-141353</v>
      </c>
      <c r="I32" s="20">
        <v>-207688</v>
      </c>
      <c r="J32" s="20">
        <v>-207688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-207688</v>
      </c>
      <c r="X32" s="20">
        <v>10789750</v>
      </c>
      <c r="Y32" s="20">
        <v>-10997438</v>
      </c>
      <c r="Z32" s="21">
        <v>-101.92</v>
      </c>
      <c r="AA32" s="22">
        <v>43159000</v>
      </c>
    </row>
    <row r="33" spans="1:27" ht="13.5">
      <c r="A33" s="23" t="s">
        <v>58</v>
      </c>
      <c r="B33" s="17"/>
      <c r="C33" s="18">
        <v>1869097</v>
      </c>
      <c r="D33" s="18">
        <v>1869097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51655712</v>
      </c>
      <c r="D34" s="29">
        <f>SUM(D29:D33)</f>
        <v>51655712</v>
      </c>
      <c r="E34" s="30">
        <f t="shared" si="3"/>
        <v>43159000</v>
      </c>
      <c r="F34" s="31">
        <f t="shared" si="3"/>
        <v>43159000</v>
      </c>
      <c r="G34" s="31">
        <f t="shared" si="3"/>
        <v>83259</v>
      </c>
      <c r="H34" s="31">
        <f t="shared" si="3"/>
        <v>-148867</v>
      </c>
      <c r="I34" s="31">
        <f t="shared" si="3"/>
        <v>-216460</v>
      </c>
      <c r="J34" s="31">
        <f t="shared" si="3"/>
        <v>-216460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-216460</v>
      </c>
      <c r="X34" s="31">
        <f t="shared" si="3"/>
        <v>10789750</v>
      </c>
      <c r="Y34" s="31">
        <f t="shared" si="3"/>
        <v>-11006210</v>
      </c>
      <c r="Z34" s="32">
        <f>+IF(X34&lt;&gt;0,+(Y34/X34)*100,0)</f>
        <v>-102.00616325679464</v>
      </c>
      <c r="AA34" s="33">
        <f>SUM(AA29:AA33)</f>
        <v>43159000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565265</v>
      </c>
      <c r="D37" s="18">
        <v>565265</v>
      </c>
      <c r="E37" s="19">
        <v>471000</v>
      </c>
      <c r="F37" s="20">
        <v>471000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117750</v>
      </c>
      <c r="Y37" s="20">
        <v>-117750</v>
      </c>
      <c r="Z37" s="21">
        <v>-100</v>
      </c>
      <c r="AA37" s="22">
        <v>471000</v>
      </c>
    </row>
    <row r="38" spans="1:27" ht="13.5">
      <c r="A38" s="23" t="s">
        <v>58</v>
      </c>
      <c r="B38" s="17"/>
      <c r="C38" s="18">
        <v>20916146</v>
      </c>
      <c r="D38" s="18">
        <v>20916146</v>
      </c>
      <c r="E38" s="19">
        <v>10997000</v>
      </c>
      <c r="F38" s="20">
        <v>10997000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2749250</v>
      </c>
      <c r="Y38" s="20">
        <v>-2749250</v>
      </c>
      <c r="Z38" s="21">
        <v>-100</v>
      </c>
      <c r="AA38" s="22">
        <v>10997000</v>
      </c>
    </row>
    <row r="39" spans="1:27" ht="13.5">
      <c r="A39" s="27" t="s">
        <v>61</v>
      </c>
      <c r="B39" s="35"/>
      <c r="C39" s="29">
        <f aca="true" t="shared" si="4" ref="C39:Y39">SUM(C37:C38)</f>
        <v>21481411</v>
      </c>
      <c r="D39" s="29">
        <f>SUM(D37:D38)</f>
        <v>21481411</v>
      </c>
      <c r="E39" s="36">
        <f t="shared" si="4"/>
        <v>11468000</v>
      </c>
      <c r="F39" s="37">
        <f t="shared" si="4"/>
        <v>11468000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2867000</v>
      </c>
      <c r="Y39" s="37">
        <f t="shared" si="4"/>
        <v>-2867000</v>
      </c>
      <c r="Z39" s="38">
        <f>+IF(X39&lt;&gt;0,+(Y39/X39)*100,0)</f>
        <v>-100</v>
      </c>
      <c r="AA39" s="39">
        <f>SUM(AA37:AA38)</f>
        <v>11468000</v>
      </c>
    </row>
    <row r="40" spans="1:27" ht="13.5">
      <c r="A40" s="27" t="s">
        <v>62</v>
      </c>
      <c r="B40" s="28"/>
      <c r="C40" s="29">
        <f aca="true" t="shared" si="5" ref="C40:Y40">+C34+C39</f>
        <v>73137123</v>
      </c>
      <c r="D40" s="29">
        <f>+D34+D39</f>
        <v>73137123</v>
      </c>
      <c r="E40" s="30">
        <f t="shared" si="5"/>
        <v>54627000</v>
      </c>
      <c r="F40" s="31">
        <f t="shared" si="5"/>
        <v>54627000</v>
      </c>
      <c r="G40" s="31">
        <f t="shared" si="5"/>
        <v>83259</v>
      </c>
      <c r="H40" s="31">
        <f t="shared" si="5"/>
        <v>-148867</v>
      </c>
      <c r="I40" s="31">
        <f t="shared" si="5"/>
        <v>-216460</v>
      </c>
      <c r="J40" s="31">
        <f t="shared" si="5"/>
        <v>-216460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-216460</v>
      </c>
      <c r="X40" s="31">
        <f t="shared" si="5"/>
        <v>13656750</v>
      </c>
      <c r="Y40" s="31">
        <f t="shared" si="5"/>
        <v>-13873210</v>
      </c>
      <c r="Z40" s="32">
        <f>+IF(X40&lt;&gt;0,+(Y40/X40)*100,0)</f>
        <v>-101.58500375272301</v>
      </c>
      <c r="AA40" s="33">
        <f>+AA34+AA39</f>
        <v>54627000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49764600</v>
      </c>
      <c r="D42" s="43">
        <f>+D25-D40</f>
        <v>49764600</v>
      </c>
      <c r="E42" s="44">
        <f t="shared" si="6"/>
        <v>99098000</v>
      </c>
      <c r="F42" s="45">
        <f t="shared" si="6"/>
        <v>99098000</v>
      </c>
      <c r="G42" s="45">
        <f t="shared" si="6"/>
        <v>33816149</v>
      </c>
      <c r="H42" s="45">
        <f t="shared" si="6"/>
        <v>25894056</v>
      </c>
      <c r="I42" s="45">
        <f t="shared" si="6"/>
        <v>-604757</v>
      </c>
      <c r="J42" s="45">
        <f t="shared" si="6"/>
        <v>-604757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-604757</v>
      </c>
      <c r="X42" s="45">
        <f t="shared" si="6"/>
        <v>24774500</v>
      </c>
      <c r="Y42" s="45">
        <f t="shared" si="6"/>
        <v>-25379257</v>
      </c>
      <c r="Z42" s="46">
        <f>+IF(X42&lt;&gt;0,+(Y42/X42)*100,0)</f>
        <v>-102.44104623705827</v>
      </c>
      <c r="AA42" s="47">
        <f>+AA25-AA40</f>
        <v>99098000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49764600</v>
      </c>
      <c r="D45" s="18">
        <v>49764600</v>
      </c>
      <c r="E45" s="19">
        <v>99098000</v>
      </c>
      <c r="F45" s="20">
        <v>99098000</v>
      </c>
      <c r="G45" s="20">
        <v>33816149</v>
      </c>
      <c r="H45" s="20">
        <v>25894056</v>
      </c>
      <c r="I45" s="20">
        <v>-604757</v>
      </c>
      <c r="J45" s="20">
        <v>-604757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-604757</v>
      </c>
      <c r="X45" s="20">
        <v>24774500</v>
      </c>
      <c r="Y45" s="20">
        <v>-25379257</v>
      </c>
      <c r="Z45" s="48">
        <v>-102.44</v>
      </c>
      <c r="AA45" s="22">
        <v>99098000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49764600</v>
      </c>
      <c r="D48" s="51">
        <f>SUM(D45:D47)</f>
        <v>49764600</v>
      </c>
      <c r="E48" s="52">
        <f t="shared" si="7"/>
        <v>99098000</v>
      </c>
      <c r="F48" s="53">
        <f t="shared" si="7"/>
        <v>99098000</v>
      </c>
      <c r="G48" s="53">
        <f t="shared" si="7"/>
        <v>33816149</v>
      </c>
      <c r="H48" s="53">
        <f t="shared" si="7"/>
        <v>25894056</v>
      </c>
      <c r="I48" s="53">
        <f t="shared" si="7"/>
        <v>-604757</v>
      </c>
      <c r="J48" s="53">
        <f t="shared" si="7"/>
        <v>-604757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-604757</v>
      </c>
      <c r="X48" s="53">
        <f t="shared" si="7"/>
        <v>24774500</v>
      </c>
      <c r="Y48" s="53">
        <f t="shared" si="7"/>
        <v>-25379257</v>
      </c>
      <c r="Z48" s="54">
        <f>+IF(X48&lt;&gt;0,+(Y48/X48)*100,0)</f>
        <v>-102.44104623705827</v>
      </c>
      <c r="AA48" s="55">
        <f>SUM(AA45:AA47)</f>
        <v>99098000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815360</v>
      </c>
      <c r="D6" s="18">
        <v>815360</v>
      </c>
      <c r="E6" s="19">
        <v>1186535</v>
      </c>
      <c r="F6" s="20">
        <v>1186535</v>
      </c>
      <c r="G6" s="20">
        <v>7864490</v>
      </c>
      <c r="H6" s="20">
        <v>-996296</v>
      </c>
      <c r="I6" s="20">
        <v>-3990594</v>
      </c>
      <c r="J6" s="20">
        <v>-3990594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-3990594</v>
      </c>
      <c r="X6" s="20">
        <v>296634</v>
      </c>
      <c r="Y6" s="20">
        <v>-4287228</v>
      </c>
      <c r="Z6" s="21">
        <v>-1445.29</v>
      </c>
      <c r="AA6" s="22">
        <v>1186535</v>
      </c>
    </row>
    <row r="7" spans="1:27" ht="13.5">
      <c r="A7" s="23" t="s">
        <v>34</v>
      </c>
      <c r="B7" s="17"/>
      <c r="C7" s="18">
        <v>53767</v>
      </c>
      <c r="D7" s="18">
        <v>53767</v>
      </c>
      <c r="E7" s="19">
        <v>2133029</v>
      </c>
      <c r="F7" s="20">
        <v>2133029</v>
      </c>
      <c r="G7" s="20">
        <v>4019090</v>
      </c>
      <c r="H7" s="20">
        <v>9071731</v>
      </c>
      <c r="I7" s="20">
        <v>7573352</v>
      </c>
      <c r="J7" s="20">
        <v>7573352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7573352</v>
      </c>
      <c r="X7" s="20">
        <v>533257</v>
      </c>
      <c r="Y7" s="20">
        <v>7040095</v>
      </c>
      <c r="Z7" s="21">
        <v>1320.21</v>
      </c>
      <c r="AA7" s="22">
        <v>2133029</v>
      </c>
    </row>
    <row r="8" spans="1:27" ht="13.5">
      <c r="A8" s="23" t="s">
        <v>35</v>
      </c>
      <c r="B8" s="17"/>
      <c r="C8" s="18">
        <v>9408142</v>
      </c>
      <c r="D8" s="18">
        <v>9408142</v>
      </c>
      <c r="E8" s="19">
        <v>18580451</v>
      </c>
      <c r="F8" s="20">
        <v>18580451</v>
      </c>
      <c r="G8" s="20">
        <v>23572576</v>
      </c>
      <c r="H8" s="20">
        <v>23711267</v>
      </c>
      <c r="I8" s="20">
        <v>21843114</v>
      </c>
      <c r="J8" s="20">
        <v>21843114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21843114</v>
      </c>
      <c r="X8" s="20">
        <v>4645113</v>
      </c>
      <c r="Y8" s="20">
        <v>17198001</v>
      </c>
      <c r="Z8" s="21">
        <v>370.24</v>
      </c>
      <c r="AA8" s="22">
        <v>18580451</v>
      </c>
    </row>
    <row r="9" spans="1:27" ht="13.5">
      <c r="A9" s="23" t="s">
        <v>36</v>
      </c>
      <c r="B9" s="17"/>
      <c r="C9" s="18">
        <v>13114019</v>
      </c>
      <c r="D9" s="18">
        <v>13114019</v>
      </c>
      <c r="E9" s="19">
        <v>1340686</v>
      </c>
      <c r="F9" s="20">
        <v>1340686</v>
      </c>
      <c r="G9" s="20">
        <v>-4687799</v>
      </c>
      <c r="H9" s="20">
        <v>-3670733</v>
      </c>
      <c r="I9" s="20">
        <v>-6610143</v>
      </c>
      <c r="J9" s="20">
        <v>-6610143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-6610143</v>
      </c>
      <c r="X9" s="20">
        <v>335172</v>
      </c>
      <c r="Y9" s="20">
        <v>-6945315</v>
      </c>
      <c r="Z9" s="21">
        <v>-2072.16</v>
      </c>
      <c r="AA9" s="22">
        <v>1340686</v>
      </c>
    </row>
    <row r="10" spans="1:27" ht="13.5">
      <c r="A10" s="23" t="s">
        <v>37</v>
      </c>
      <c r="B10" s="17"/>
      <c r="C10" s="18">
        <v>102761</v>
      </c>
      <c r="D10" s="18">
        <v>102761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67318</v>
      </c>
      <c r="D11" s="18">
        <v>67318</v>
      </c>
      <c r="E11" s="19">
        <v>77996</v>
      </c>
      <c r="F11" s="20">
        <v>77996</v>
      </c>
      <c r="G11" s="20">
        <v>77996</v>
      </c>
      <c r="H11" s="20">
        <v>77996</v>
      </c>
      <c r="I11" s="20">
        <v>67319</v>
      </c>
      <c r="J11" s="20">
        <v>67319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67319</v>
      </c>
      <c r="X11" s="20">
        <v>19499</v>
      </c>
      <c r="Y11" s="20">
        <v>47820</v>
      </c>
      <c r="Z11" s="21">
        <v>245.24</v>
      </c>
      <c r="AA11" s="22">
        <v>77996</v>
      </c>
    </row>
    <row r="12" spans="1:27" ht="13.5">
      <c r="A12" s="27" t="s">
        <v>39</v>
      </c>
      <c r="B12" s="28"/>
      <c r="C12" s="29">
        <f aca="true" t="shared" si="0" ref="C12:Y12">SUM(C6:C11)</f>
        <v>23561367</v>
      </c>
      <c r="D12" s="29">
        <f>SUM(D6:D11)</f>
        <v>23561367</v>
      </c>
      <c r="E12" s="30">
        <f t="shared" si="0"/>
        <v>23318697</v>
      </c>
      <c r="F12" s="31">
        <f t="shared" si="0"/>
        <v>23318697</v>
      </c>
      <c r="G12" s="31">
        <f t="shared" si="0"/>
        <v>30846353</v>
      </c>
      <c r="H12" s="31">
        <f t="shared" si="0"/>
        <v>28193965</v>
      </c>
      <c r="I12" s="31">
        <f t="shared" si="0"/>
        <v>18883048</v>
      </c>
      <c r="J12" s="31">
        <f t="shared" si="0"/>
        <v>18883048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18883048</v>
      </c>
      <c r="X12" s="31">
        <f t="shared" si="0"/>
        <v>5829675</v>
      </c>
      <c r="Y12" s="31">
        <f t="shared" si="0"/>
        <v>13053373</v>
      </c>
      <c r="Z12" s="32">
        <f>+IF(X12&lt;&gt;0,+(Y12/X12)*100,0)</f>
        <v>223.9125337175743</v>
      </c>
      <c r="AA12" s="33">
        <f>SUM(AA6:AA11)</f>
        <v>23318697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58689</v>
      </c>
      <c r="D15" s="18">
        <v>58689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12179648</v>
      </c>
      <c r="F17" s="20">
        <v>12179648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3044912</v>
      </c>
      <c r="Y17" s="20">
        <v>-3044912</v>
      </c>
      <c r="Z17" s="21">
        <v>-100</v>
      </c>
      <c r="AA17" s="22">
        <v>12179648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186824151</v>
      </c>
      <c r="D19" s="18">
        <v>186824151</v>
      </c>
      <c r="E19" s="19">
        <v>171426609</v>
      </c>
      <c r="F19" s="20">
        <v>171426609</v>
      </c>
      <c r="G19" s="20">
        <v>149132129</v>
      </c>
      <c r="H19" s="20">
        <v>150153049</v>
      </c>
      <c r="I19" s="20">
        <v>190806761</v>
      </c>
      <c r="J19" s="20">
        <v>190806761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190806761</v>
      </c>
      <c r="X19" s="20">
        <v>42856652</v>
      </c>
      <c r="Y19" s="20">
        <v>147950109</v>
      </c>
      <c r="Z19" s="21">
        <v>345.22</v>
      </c>
      <c r="AA19" s="22">
        <v>171426609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186882840</v>
      </c>
      <c r="D24" s="29">
        <f>SUM(D15:D23)</f>
        <v>186882840</v>
      </c>
      <c r="E24" s="36">
        <f t="shared" si="1"/>
        <v>183606257</v>
      </c>
      <c r="F24" s="37">
        <f t="shared" si="1"/>
        <v>183606257</v>
      </c>
      <c r="G24" s="37">
        <f t="shared" si="1"/>
        <v>149132129</v>
      </c>
      <c r="H24" s="37">
        <f t="shared" si="1"/>
        <v>150153049</v>
      </c>
      <c r="I24" s="37">
        <f t="shared" si="1"/>
        <v>190806761</v>
      </c>
      <c r="J24" s="37">
        <f t="shared" si="1"/>
        <v>190806761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190806761</v>
      </c>
      <c r="X24" s="37">
        <f t="shared" si="1"/>
        <v>45901564</v>
      </c>
      <c r="Y24" s="37">
        <f t="shared" si="1"/>
        <v>144905197</v>
      </c>
      <c r="Z24" s="38">
        <f>+IF(X24&lt;&gt;0,+(Y24/X24)*100,0)</f>
        <v>315.68684021311344</v>
      </c>
      <c r="AA24" s="39">
        <f>SUM(AA15:AA23)</f>
        <v>183606257</v>
      </c>
    </row>
    <row r="25" spans="1:27" ht="13.5">
      <c r="A25" s="27" t="s">
        <v>51</v>
      </c>
      <c r="B25" s="28"/>
      <c r="C25" s="29">
        <f aca="true" t="shared" si="2" ref="C25:Y25">+C12+C24</f>
        <v>210444207</v>
      </c>
      <c r="D25" s="29">
        <f>+D12+D24</f>
        <v>210444207</v>
      </c>
      <c r="E25" s="30">
        <f t="shared" si="2"/>
        <v>206924954</v>
      </c>
      <c r="F25" s="31">
        <f t="shared" si="2"/>
        <v>206924954</v>
      </c>
      <c r="G25" s="31">
        <f t="shared" si="2"/>
        <v>179978482</v>
      </c>
      <c r="H25" s="31">
        <f t="shared" si="2"/>
        <v>178347014</v>
      </c>
      <c r="I25" s="31">
        <f t="shared" si="2"/>
        <v>209689809</v>
      </c>
      <c r="J25" s="31">
        <f t="shared" si="2"/>
        <v>209689809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209689809</v>
      </c>
      <c r="X25" s="31">
        <f t="shared" si="2"/>
        <v>51731239</v>
      </c>
      <c r="Y25" s="31">
        <f t="shared" si="2"/>
        <v>157958570</v>
      </c>
      <c r="Z25" s="32">
        <f>+IF(X25&lt;&gt;0,+(Y25/X25)*100,0)</f>
        <v>305.3446487140971</v>
      </c>
      <c r="AA25" s="33">
        <f>+AA12+AA24</f>
        <v>206924954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704982</v>
      </c>
      <c r="D31" s="18">
        <v>704982</v>
      </c>
      <c r="E31" s="19">
        <v>739708</v>
      </c>
      <c r="F31" s="20">
        <v>739708</v>
      </c>
      <c r="G31" s="20">
        <v>712376</v>
      </c>
      <c r="H31" s="20">
        <v>715326</v>
      </c>
      <c r="I31" s="20">
        <v>716146</v>
      </c>
      <c r="J31" s="20">
        <v>716146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716146</v>
      </c>
      <c r="X31" s="20">
        <v>184927</v>
      </c>
      <c r="Y31" s="20">
        <v>531219</v>
      </c>
      <c r="Z31" s="21">
        <v>287.26</v>
      </c>
      <c r="AA31" s="22">
        <v>739708</v>
      </c>
    </row>
    <row r="32" spans="1:27" ht="13.5">
      <c r="A32" s="23" t="s">
        <v>57</v>
      </c>
      <c r="B32" s="17"/>
      <c r="C32" s="18">
        <v>23440656</v>
      </c>
      <c r="D32" s="18">
        <v>23440656</v>
      </c>
      <c r="E32" s="19">
        <v>8484021</v>
      </c>
      <c r="F32" s="20">
        <v>8484021</v>
      </c>
      <c r="G32" s="20">
        <v>38966856</v>
      </c>
      <c r="H32" s="20">
        <v>38547988</v>
      </c>
      <c r="I32" s="20">
        <v>18488017</v>
      </c>
      <c r="J32" s="20">
        <v>18488017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18488017</v>
      </c>
      <c r="X32" s="20">
        <v>2121005</v>
      </c>
      <c r="Y32" s="20">
        <v>16367012</v>
      </c>
      <c r="Z32" s="21">
        <v>771.66</v>
      </c>
      <c r="AA32" s="22">
        <v>8484021</v>
      </c>
    </row>
    <row r="33" spans="1:27" ht="13.5">
      <c r="A33" s="23" t="s">
        <v>58</v>
      </c>
      <c r="B33" s="17"/>
      <c r="C33" s="18">
        <v>18714147</v>
      </c>
      <c r="D33" s="18">
        <v>18714147</v>
      </c>
      <c r="E33" s="19">
        <v>3872225</v>
      </c>
      <c r="F33" s="20">
        <v>3872225</v>
      </c>
      <c r="G33" s="20">
        <v>2719457</v>
      </c>
      <c r="H33" s="20">
        <v>2719457</v>
      </c>
      <c r="I33" s="20">
        <v>2719457</v>
      </c>
      <c r="J33" s="20">
        <v>2719457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2719457</v>
      </c>
      <c r="X33" s="20">
        <v>968056</v>
      </c>
      <c r="Y33" s="20">
        <v>1751401</v>
      </c>
      <c r="Z33" s="21">
        <v>180.92</v>
      </c>
      <c r="AA33" s="22">
        <v>3872225</v>
      </c>
    </row>
    <row r="34" spans="1:27" ht="13.5">
      <c r="A34" s="27" t="s">
        <v>59</v>
      </c>
      <c r="B34" s="28"/>
      <c r="C34" s="29">
        <f aca="true" t="shared" si="3" ref="C34:Y34">SUM(C29:C33)</f>
        <v>42859785</v>
      </c>
      <c r="D34" s="29">
        <f>SUM(D29:D33)</f>
        <v>42859785</v>
      </c>
      <c r="E34" s="30">
        <f t="shared" si="3"/>
        <v>13095954</v>
      </c>
      <c r="F34" s="31">
        <f t="shared" si="3"/>
        <v>13095954</v>
      </c>
      <c r="G34" s="31">
        <f t="shared" si="3"/>
        <v>42398689</v>
      </c>
      <c r="H34" s="31">
        <f t="shared" si="3"/>
        <v>41982771</v>
      </c>
      <c r="I34" s="31">
        <f t="shared" si="3"/>
        <v>21923620</v>
      </c>
      <c r="J34" s="31">
        <f t="shared" si="3"/>
        <v>21923620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21923620</v>
      </c>
      <c r="X34" s="31">
        <f t="shared" si="3"/>
        <v>3273988</v>
      </c>
      <c r="Y34" s="31">
        <f t="shared" si="3"/>
        <v>18649632</v>
      </c>
      <c r="Z34" s="32">
        <f>+IF(X34&lt;&gt;0,+(Y34/X34)*100,0)</f>
        <v>569.6304323656653</v>
      </c>
      <c r="AA34" s="33">
        <f>SUM(AA29:AA33)</f>
        <v>13095954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78388</v>
      </c>
      <c r="D37" s="18">
        <v>78388</v>
      </c>
      <c r="E37" s="19">
        <v>2078665</v>
      </c>
      <c r="F37" s="20">
        <v>2078665</v>
      </c>
      <c r="G37" s="20">
        <v>78388</v>
      </c>
      <c r="H37" s="20">
        <v>62919</v>
      </c>
      <c r="I37" s="20">
        <v>47246</v>
      </c>
      <c r="J37" s="20">
        <v>47246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47246</v>
      </c>
      <c r="X37" s="20">
        <v>519666</v>
      </c>
      <c r="Y37" s="20">
        <v>-472420</v>
      </c>
      <c r="Z37" s="21">
        <v>-90.91</v>
      </c>
      <c r="AA37" s="22">
        <v>2078665</v>
      </c>
    </row>
    <row r="38" spans="1:27" ht="13.5">
      <c r="A38" s="23" t="s">
        <v>58</v>
      </c>
      <c r="B38" s="17"/>
      <c r="C38" s="18">
        <v>25763604</v>
      </c>
      <c r="D38" s="18">
        <v>25763604</v>
      </c>
      <c r="E38" s="19">
        <v>24393387</v>
      </c>
      <c r="F38" s="20">
        <v>24393387</v>
      </c>
      <c r="G38" s="20">
        <v>21331183</v>
      </c>
      <c r="H38" s="20">
        <v>21331183</v>
      </c>
      <c r="I38" s="20">
        <v>41758294</v>
      </c>
      <c r="J38" s="20">
        <v>41758294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41758294</v>
      </c>
      <c r="X38" s="20">
        <v>6098347</v>
      </c>
      <c r="Y38" s="20">
        <v>35659947</v>
      </c>
      <c r="Z38" s="21">
        <v>584.75</v>
      </c>
      <c r="AA38" s="22">
        <v>24393387</v>
      </c>
    </row>
    <row r="39" spans="1:27" ht="13.5">
      <c r="A39" s="27" t="s">
        <v>61</v>
      </c>
      <c r="B39" s="35"/>
      <c r="C39" s="29">
        <f aca="true" t="shared" si="4" ref="C39:Y39">SUM(C37:C38)</f>
        <v>25841992</v>
      </c>
      <c r="D39" s="29">
        <f>SUM(D37:D38)</f>
        <v>25841992</v>
      </c>
      <c r="E39" s="36">
        <f t="shared" si="4"/>
        <v>26472052</v>
      </c>
      <c r="F39" s="37">
        <f t="shared" si="4"/>
        <v>26472052</v>
      </c>
      <c r="G39" s="37">
        <f t="shared" si="4"/>
        <v>21409571</v>
      </c>
      <c r="H39" s="37">
        <f t="shared" si="4"/>
        <v>21394102</v>
      </c>
      <c r="I39" s="37">
        <f t="shared" si="4"/>
        <v>41805540</v>
      </c>
      <c r="J39" s="37">
        <f t="shared" si="4"/>
        <v>41805540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41805540</v>
      </c>
      <c r="X39" s="37">
        <f t="shared" si="4"/>
        <v>6618013</v>
      </c>
      <c r="Y39" s="37">
        <f t="shared" si="4"/>
        <v>35187527</v>
      </c>
      <c r="Z39" s="38">
        <f>+IF(X39&lt;&gt;0,+(Y39/X39)*100,0)</f>
        <v>531.6932287682118</v>
      </c>
      <c r="AA39" s="39">
        <f>SUM(AA37:AA38)</f>
        <v>26472052</v>
      </c>
    </row>
    <row r="40" spans="1:27" ht="13.5">
      <c r="A40" s="27" t="s">
        <v>62</v>
      </c>
      <c r="B40" s="28"/>
      <c r="C40" s="29">
        <f aca="true" t="shared" si="5" ref="C40:Y40">+C34+C39</f>
        <v>68701777</v>
      </c>
      <c r="D40" s="29">
        <f>+D34+D39</f>
        <v>68701777</v>
      </c>
      <c r="E40" s="30">
        <f t="shared" si="5"/>
        <v>39568006</v>
      </c>
      <c r="F40" s="31">
        <f t="shared" si="5"/>
        <v>39568006</v>
      </c>
      <c r="G40" s="31">
        <f t="shared" si="5"/>
        <v>63808260</v>
      </c>
      <c r="H40" s="31">
        <f t="shared" si="5"/>
        <v>63376873</v>
      </c>
      <c r="I40" s="31">
        <f t="shared" si="5"/>
        <v>63729160</v>
      </c>
      <c r="J40" s="31">
        <f t="shared" si="5"/>
        <v>63729160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63729160</v>
      </c>
      <c r="X40" s="31">
        <f t="shared" si="5"/>
        <v>9892001</v>
      </c>
      <c r="Y40" s="31">
        <f t="shared" si="5"/>
        <v>53837159</v>
      </c>
      <c r="Z40" s="32">
        <f>+IF(X40&lt;&gt;0,+(Y40/X40)*100,0)</f>
        <v>544.2494294127143</v>
      </c>
      <c r="AA40" s="33">
        <f>+AA34+AA39</f>
        <v>39568006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141742430</v>
      </c>
      <c r="D42" s="43">
        <f>+D25-D40</f>
        <v>141742430</v>
      </c>
      <c r="E42" s="44">
        <f t="shared" si="6"/>
        <v>167356948</v>
      </c>
      <c r="F42" s="45">
        <f t="shared" si="6"/>
        <v>167356948</v>
      </c>
      <c r="G42" s="45">
        <f t="shared" si="6"/>
        <v>116170222</v>
      </c>
      <c r="H42" s="45">
        <f t="shared" si="6"/>
        <v>114970141</v>
      </c>
      <c r="I42" s="45">
        <f t="shared" si="6"/>
        <v>145960649</v>
      </c>
      <c r="J42" s="45">
        <f t="shared" si="6"/>
        <v>145960649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145960649</v>
      </c>
      <c r="X42" s="45">
        <f t="shared" si="6"/>
        <v>41839238</v>
      </c>
      <c r="Y42" s="45">
        <f t="shared" si="6"/>
        <v>104121411</v>
      </c>
      <c r="Z42" s="46">
        <f>+IF(X42&lt;&gt;0,+(Y42/X42)*100,0)</f>
        <v>248.8606771471316</v>
      </c>
      <c r="AA42" s="47">
        <f>+AA25-AA40</f>
        <v>167356948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119946705</v>
      </c>
      <c r="D45" s="18">
        <v>119946705</v>
      </c>
      <c r="E45" s="19">
        <v>145561223</v>
      </c>
      <c r="F45" s="20">
        <v>145561223</v>
      </c>
      <c r="G45" s="20">
        <v>94374497</v>
      </c>
      <c r="H45" s="20">
        <v>93174416</v>
      </c>
      <c r="I45" s="20">
        <v>124164924</v>
      </c>
      <c r="J45" s="20">
        <v>124164924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124164924</v>
      </c>
      <c r="X45" s="20">
        <v>36390306</v>
      </c>
      <c r="Y45" s="20">
        <v>87774618</v>
      </c>
      <c r="Z45" s="48">
        <v>241.2</v>
      </c>
      <c r="AA45" s="22">
        <v>145561223</v>
      </c>
    </row>
    <row r="46" spans="1:27" ht="13.5">
      <c r="A46" s="23" t="s">
        <v>67</v>
      </c>
      <c r="B46" s="17"/>
      <c r="C46" s="18">
        <v>21795725</v>
      </c>
      <c r="D46" s="18">
        <v>21795725</v>
      </c>
      <c r="E46" s="19">
        <v>21795725</v>
      </c>
      <c r="F46" s="20">
        <v>21795725</v>
      </c>
      <c r="G46" s="20">
        <v>21795725</v>
      </c>
      <c r="H46" s="20">
        <v>21795725</v>
      </c>
      <c r="I46" s="20">
        <v>21795725</v>
      </c>
      <c r="J46" s="20">
        <v>21795725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21795725</v>
      </c>
      <c r="X46" s="20">
        <v>5448931</v>
      </c>
      <c r="Y46" s="20">
        <v>16346794</v>
      </c>
      <c r="Z46" s="48">
        <v>300</v>
      </c>
      <c r="AA46" s="22">
        <v>21795725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141742430</v>
      </c>
      <c r="D48" s="51">
        <f>SUM(D45:D47)</f>
        <v>141742430</v>
      </c>
      <c r="E48" s="52">
        <f t="shared" si="7"/>
        <v>167356948</v>
      </c>
      <c r="F48" s="53">
        <f t="shared" si="7"/>
        <v>167356948</v>
      </c>
      <c r="G48" s="53">
        <f t="shared" si="7"/>
        <v>116170222</v>
      </c>
      <c r="H48" s="53">
        <f t="shared" si="7"/>
        <v>114970141</v>
      </c>
      <c r="I48" s="53">
        <f t="shared" si="7"/>
        <v>145960649</v>
      </c>
      <c r="J48" s="53">
        <f t="shared" si="7"/>
        <v>145960649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145960649</v>
      </c>
      <c r="X48" s="53">
        <f t="shared" si="7"/>
        <v>41839237</v>
      </c>
      <c r="Y48" s="53">
        <f t="shared" si="7"/>
        <v>104121412</v>
      </c>
      <c r="Z48" s="54">
        <f>+IF(X48&lt;&gt;0,+(Y48/X48)*100,0)</f>
        <v>248.86068548525392</v>
      </c>
      <c r="AA48" s="55">
        <f>SUM(AA45:AA47)</f>
        <v>167356948</v>
      </c>
    </row>
    <row r="49" spans="1:27" ht="13.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2016-11-04T08:54:20Z</dcterms:created>
  <dcterms:modified xsi:type="dcterms:W3CDTF">2016-11-04T08:56:44Z</dcterms:modified>
  <cp:category/>
  <cp:version/>
  <cp:contentType/>
  <cp:contentStatus/>
</cp:coreProperties>
</file>