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'DC45'!$A$1:$AA$54</definedName>
    <definedName name="_xlnm.Print_Area" localSheetId="11">'DC6'!$A$1:$AA$54</definedName>
    <definedName name="_xlnm.Print_Area" localSheetId="20">'DC7'!$A$1:$AA$54</definedName>
    <definedName name="_xlnm.Print_Area" localSheetId="27">'DC8'!$A$1:$AA$54</definedName>
    <definedName name="_xlnm.Print_Area" localSheetId="32">'DC9'!$A$1:$AA$54</definedName>
    <definedName name="_xlnm.Print_Area" localSheetId="5">'NC061'!$A$1:$AA$54</definedName>
    <definedName name="_xlnm.Print_Area" localSheetId="6">'NC062'!$A$1:$AA$54</definedName>
    <definedName name="_xlnm.Print_Area" localSheetId="7">'NC064'!$A$1:$AA$54</definedName>
    <definedName name="_xlnm.Print_Area" localSheetId="8">'NC065'!$A$1:$AA$54</definedName>
    <definedName name="_xlnm.Print_Area" localSheetId="9">'NC066'!$A$1:$AA$54</definedName>
    <definedName name="_xlnm.Print_Area" localSheetId="10">'NC067'!$A$1:$AA$54</definedName>
    <definedName name="_xlnm.Print_Area" localSheetId="12">'NC071'!$A$1:$AA$54</definedName>
    <definedName name="_xlnm.Print_Area" localSheetId="13">'NC072'!$A$1:$AA$54</definedName>
    <definedName name="_xlnm.Print_Area" localSheetId="14">'NC073'!$A$1:$AA$54</definedName>
    <definedName name="_xlnm.Print_Area" localSheetId="15">'NC074'!$A$1:$AA$54</definedName>
    <definedName name="_xlnm.Print_Area" localSheetId="16">'NC075'!$A$1:$AA$54</definedName>
    <definedName name="_xlnm.Print_Area" localSheetId="17">'NC076'!$A$1:$AA$54</definedName>
    <definedName name="_xlnm.Print_Area" localSheetId="18">'NC077'!$A$1:$AA$54</definedName>
    <definedName name="_xlnm.Print_Area" localSheetId="19">'NC078'!$A$1:$AA$54</definedName>
    <definedName name="_xlnm.Print_Area" localSheetId="21">'NC081'!$A$1:$AA$54</definedName>
    <definedName name="_xlnm.Print_Area" localSheetId="22">'NC082'!$A$1:$AA$54</definedName>
    <definedName name="_xlnm.Print_Area" localSheetId="23">'NC083'!$A$1:$AA$54</definedName>
    <definedName name="_xlnm.Print_Area" localSheetId="24">'NC084'!$A$1:$AA$54</definedName>
    <definedName name="_xlnm.Print_Area" localSheetId="25">'NC085'!$A$1:$AA$54</definedName>
    <definedName name="_xlnm.Print_Area" localSheetId="26">'NC086'!$A$1:$AA$54</definedName>
    <definedName name="_xlnm.Print_Area" localSheetId="28">'NC091'!$A$1:$AA$54</definedName>
    <definedName name="_xlnm.Print_Area" localSheetId="29">'NC092'!$A$1:$AA$54</definedName>
    <definedName name="_xlnm.Print_Area" localSheetId="30">'NC093'!$A$1:$AA$54</definedName>
    <definedName name="_xlnm.Print_Area" localSheetId="31">'NC094'!$A$1:$AA$54</definedName>
    <definedName name="_xlnm.Print_Area" localSheetId="1">'NC451'!$A$1:$AA$54</definedName>
    <definedName name="_xlnm.Print_Area" localSheetId="2">'NC452'!$A$1:$AA$54</definedName>
    <definedName name="_xlnm.Print_Area" localSheetId="3">'NC453'!$A$1:$AA$54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<sst xmlns="http://schemas.openxmlformats.org/spreadsheetml/2006/main" count="2574" uniqueCount="106">
  <si>
    <t>Northern Cape: Joe Morolong(NC451) - Table C6 Quarterly Budget Statement - Financial Position for 3rd Quarter ended 31 March 2016 (Figures Finalised as at 2016/05/05)</t>
  </si>
  <si>
    <t>Description</t>
  </si>
  <si>
    <t>2014/15</t>
  </si>
  <si>
    <t>2015/16</t>
  </si>
  <si>
    <t>Budget year 2015/16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</si>
  <si>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</si>
  <si>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</si>
  <si>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</si>
  <si>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</si>
  <si>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</si>
  <si>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</si>
  <si>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</si>
  <si>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</si>
  <si>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</si>
  <si>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</si>
  <si>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</si>
  <si>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</si>
  <si>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</si>
  <si>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</si>
  <si>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</si>
  <si>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</si>
  <si>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</si>
  <si>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</si>
  <si>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</si>
  <si>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</si>
  <si>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</si>
  <si>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</si>
  <si>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</si>
  <si>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</si>
  <si>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</si>
  <si>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</si>
  <si>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</si>
  <si>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</si>
  <si>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</si>
  <si>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</si>
  <si>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</si>
  <si>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</si>
  <si>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</si>
  <si>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</si>
  <si>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</si>
  <si>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</si>
  <si>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</si>
  <si>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</si>
  <si>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</si>
  <si>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</si>
  <si>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</si>
  <si>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</si>
  <si>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</si>
  <si>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</si>
  <si>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</si>
  <si>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</si>
  <si>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</si>
  <si>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</si>
  <si>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</si>
  <si>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</si>
  <si>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</si>
  <si>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</si>
  <si>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</si>
  <si>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</si>
  <si>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</si>
  <si>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</si>
  <si>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</si>
  <si>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</si>
  <si>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</si>
  <si>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</si>
  <si>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</si>
  <si>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</si>
  <si>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</si>
  <si>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</si>
  <si>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</si>
  <si>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Ga-Segonyana(NC452) - Table C6 Quarterly Budget Statement - Financial Position for 3rd Quarter ended 31 March 2016 (Figures Finalised as at 2016/05/05)</t>
  </si>
  <si>
    <t>Northern Cape: Gamagara(NC453) - Table C6 Quarterly Budget Statement - Financial Position for 3rd Quarter ended 31 March 2016 (Figures Finalised as at 2016/05/05)</t>
  </si>
  <si>
    <t>Northern Cape: John Taolo Gaetsewe(DC45) - Table C6 Quarterly Budget Statement - Financial Position for 3rd Quarter ended 31 March 2016 (Figures Finalised as at 2016/05/05)</t>
  </si>
  <si>
    <t>Northern Cape: Richtersveld(NC061) - Table C6 Quarterly Budget Statement - Financial Position for 3rd Quarter ended 31 March 2016 (Figures Finalised as at 2016/05/05)</t>
  </si>
  <si>
    <t>Northern Cape: Nama Khoi(NC062) - Table C6 Quarterly Budget Statement - Financial Position for 3rd Quarter ended 31 March 2016 (Figures Finalised as at 2016/05/05)</t>
  </si>
  <si>
    <t>Northern Cape: Kamiesberg(NC064) - Table C6 Quarterly Budget Statement - Financial Position for 3rd Quarter ended 31 March 2016 (Figures Finalised as at 2016/05/05)</t>
  </si>
  <si>
    <t>Northern Cape: Hantam(NC065) - Table C6 Quarterly Budget Statement - Financial Position for 3rd Quarter ended 31 March 2016 (Figures Finalised as at 2016/05/05)</t>
  </si>
  <si>
    <t>Northern Cape: Karoo Hoogland(NC066) - Table C6 Quarterly Budget Statement - Financial Position for 3rd Quarter ended 31 March 2016 (Figures Finalised as at 2016/05/05)</t>
  </si>
  <si>
    <t>Northern Cape: Khai-Ma(NC067) - Table C6 Quarterly Budget Statement - Financial Position for 3rd Quarter ended 31 March 2016 (Figures Finalised as at 2016/05/05)</t>
  </si>
  <si>
    <t>Northern Cape: Namakwa(DC6) - Table C6 Quarterly Budget Statement - Financial Position for 3rd Quarter ended 31 March 2016 (Figures Finalised as at 2016/05/05)</t>
  </si>
  <si>
    <t>Northern Cape: Ubuntu(NC071) - Table C6 Quarterly Budget Statement - Financial Position for 3rd Quarter ended 31 March 2016 (Figures Finalised as at 2016/05/05)</t>
  </si>
  <si>
    <t>Northern Cape: Umsobomvu(NC072) - Table C6 Quarterly Budget Statement - Financial Position for 3rd Quarter ended 31 March 2016 (Figures Finalised as at 2016/05/05)</t>
  </si>
  <si>
    <t>Northern Cape: Emthanjeni(NC073) - Table C6 Quarterly Budget Statement - Financial Position for 3rd Quarter ended 31 March 2016 (Figures Finalised as at 2016/05/05)</t>
  </si>
  <si>
    <t>Northern Cape: Kareeberg(NC074) - Table C6 Quarterly Budget Statement - Financial Position for 3rd Quarter ended 31 March 2016 (Figures Finalised as at 2016/05/05)</t>
  </si>
  <si>
    <t>Northern Cape: Renosterberg(NC075) - Table C6 Quarterly Budget Statement - Financial Position for 3rd Quarter ended 31 March 2016 (Figures Finalised as at 2016/05/05)</t>
  </si>
  <si>
    <t>Northern Cape: Thembelihle(NC076) - Table C6 Quarterly Budget Statement - Financial Position for 3rd Quarter ended 31 March 2016 (Figures Finalised as at 2016/05/05)</t>
  </si>
  <si>
    <t>Northern Cape: Siyathemba(NC077) - Table C6 Quarterly Budget Statement - Financial Position for 3rd Quarter ended 31 March 2016 (Figures Finalised as at 2016/05/05)</t>
  </si>
  <si>
    <t>Northern Cape: Siyancuma(NC078) - Table C6 Quarterly Budget Statement - Financial Position for 3rd Quarter ended 31 March 2016 (Figures Finalised as at 2016/05/05)</t>
  </si>
  <si>
    <t>Northern Cape: Pixley Ka Seme (Nc)(DC7) - Table C6 Quarterly Budget Statement - Financial Position for 3rd Quarter ended 31 March 2016 (Figures Finalised as at 2016/05/05)</t>
  </si>
  <si>
    <t>Northern Cape: Mier(NC081) - Table C6 Quarterly Budget Statement - Financial Position for 3rd Quarter ended 31 March 2016 (Figures Finalised as at 2016/05/05)</t>
  </si>
  <si>
    <t>Northern Cape: !Kai! Garib(NC082) - Table C6 Quarterly Budget Statement - Financial Position for 3rd Quarter ended 31 March 2016 (Figures Finalised as at 2016/05/05)</t>
  </si>
  <si>
    <t>Northern Cape: //Khara Hais(NC083) - Table C6 Quarterly Budget Statement - Financial Position for 3rd Quarter ended 31 March 2016 (Figures Finalised as at 2016/05/05)</t>
  </si>
  <si>
    <t>Northern Cape: !Kheis(NC084) - Table C6 Quarterly Budget Statement - Financial Position for 3rd Quarter ended 31 March 2016 (Figures Finalised as at 2016/05/05)</t>
  </si>
  <si>
    <t>Northern Cape: Tsantsabane(NC085) - Table C6 Quarterly Budget Statement - Financial Position for 3rd Quarter ended 31 March 2016 (Figures Finalised as at 2016/05/05)</t>
  </si>
  <si>
    <t>Northern Cape: Kgatelopele(NC086) - Table C6 Quarterly Budget Statement - Financial Position for 3rd Quarter ended 31 March 2016 (Figures Finalised as at 2016/05/05)</t>
  </si>
  <si>
    <t>Northern Cape: Z F Mgcawu(DC8) - Table C6 Quarterly Budget Statement - Financial Position for 3rd Quarter ended 31 March 2016 (Figures Finalised as at 2016/05/05)</t>
  </si>
  <si>
    <t>Northern Cape: Sol Plaatje(NC091) - Table C6 Quarterly Budget Statement - Financial Position for 3rd Quarter ended 31 March 2016 (Figures Finalised as at 2016/05/05)</t>
  </si>
  <si>
    <t>Northern Cape: Dikgatlong(NC092) - Table C6 Quarterly Budget Statement - Financial Position for 3rd Quarter ended 31 March 2016 (Figures Finalised as at 2016/05/05)</t>
  </si>
  <si>
    <t>Northern Cape: Magareng(NC093) - Table C6 Quarterly Budget Statement - Financial Position for 3rd Quarter ended 31 March 2016 (Figures Finalised as at 2016/05/05)</t>
  </si>
  <si>
    <t>Northern Cape: Phokwane(NC094) - Table C6 Quarterly Budget Statement - Financial Position for 3rd Quarter ended 31 March 2016 (Figures Finalised as at 2016/05/05)</t>
  </si>
  <si>
    <t>Northern Cape: Frances Baard(DC9) - Table C6 Quarterly Budget Statement - Financial Position for 3rd Quarter ended 31 March 2016 (Figures Finalised as at 2016/05/05)</t>
  </si>
  <si>
    <t>Summary - Table C6 Quarterly Budget Statement - Financial Position for 3rd Quarter ended 31 March 2016 (Figures Finalised as at 2016/05/05)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</si>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</sst>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206850591</v>
      </c>
      <c r="D6" s="18"/>
      <c r="E6" s="19">
        <v>205042565</v>
      </c>
      <c r="F6" s="20">
        <v>191306432</v>
      </c>
      <c r="G6" s="20">
        <v>256560889</v>
      </c>
      <c r="H6" s="20">
        <v>191339082</v>
      </c>
      <c r="I6" s="20">
        <v>121361164</v>
      </c>
      <c r="J6" s="20">
        <v>121361164</v>
      </c>
      <c r="K6" s="20">
        <v>64305067</v>
      </c>
      <c r="L6" s="20">
        <v>93401148</v>
      </c>
      <c r="M6" s="20">
        <v>145445570</v>
      </c>
      <c r="N6" s="20">
        <v>145445570</v>
      </c>
      <c r="O6" s="20">
        <v>143957405</v>
      </c>
      <c r="P6" s="20">
        <v>130238792</v>
      </c>
      <c r="Q6" s="20">
        <v>246994120</v>
      </c>
      <c r="R6" s="20">
        <v>267766246</v>
      </c>
      <c r="S6" s="20"/>
      <c r="T6" s="20"/>
      <c r="U6" s="20"/>
      <c r="V6" s="20"/>
      <c r="W6" s="20">
        <v>267766246</v>
      </c>
      <c r="X6" s="20">
        <v>143479826</v>
      </c>
      <c r="Y6" s="20">
        <v>124286420</v>
      </c>
      <c r="Z6" s="21">
        <v>86.62</v>
      </c>
      <c r="AA6" s="22">
        <v>191306432</v>
      </c>
    </row>
    <row r="7" spans="1:27" ht="13.5">
      <c r="A7" s="23" t="s">
        <v>34</v>
      </c>
      <c r="B7" s="17"/>
      <c r="C7" s="18">
        <v>356909183</v>
      </c>
      <c r="D7" s="18"/>
      <c r="E7" s="19">
        <v>440075863</v>
      </c>
      <c r="F7" s="20">
        <v>410061091</v>
      </c>
      <c r="G7" s="20">
        <v>507784674</v>
      </c>
      <c r="H7" s="20">
        <v>560114958</v>
      </c>
      <c r="I7" s="20">
        <v>543661677</v>
      </c>
      <c r="J7" s="20">
        <v>543661677</v>
      </c>
      <c r="K7" s="20">
        <v>437814109</v>
      </c>
      <c r="L7" s="20">
        <v>492815899</v>
      </c>
      <c r="M7" s="20">
        <v>576529637</v>
      </c>
      <c r="N7" s="20">
        <v>576529637</v>
      </c>
      <c r="O7" s="20">
        <v>539368832</v>
      </c>
      <c r="P7" s="20">
        <v>509727352</v>
      </c>
      <c r="Q7" s="20">
        <v>551821041</v>
      </c>
      <c r="R7" s="20">
        <v>565317591</v>
      </c>
      <c r="S7" s="20"/>
      <c r="T7" s="20"/>
      <c r="U7" s="20"/>
      <c r="V7" s="20"/>
      <c r="W7" s="20">
        <v>565317591</v>
      </c>
      <c r="X7" s="20">
        <v>307545821</v>
      </c>
      <c r="Y7" s="20">
        <v>257771770</v>
      </c>
      <c r="Z7" s="21">
        <v>83.82</v>
      </c>
      <c r="AA7" s="22">
        <v>410061091</v>
      </c>
    </row>
    <row r="8" spans="1:27" ht="13.5">
      <c r="A8" s="23" t="s">
        <v>35</v>
      </c>
      <c r="B8" s="17"/>
      <c r="C8" s="18">
        <v>1270852028</v>
      </c>
      <c r="D8" s="18"/>
      <c r="E8" s="19">
        <v>1049781408</v>
      </c>
      <c r="F8" s="20">
        <v>1038902733</v>
      </c>
      <c r="G8" s="20">
        <v>991425020</v>
      </c>
      <c r="H8" s="20">
        <v>935397191</v>
      </c>
      <c r="I8" s="20">
        <v>720169113</v>
      </c>
      <c r="J8" s="20">
        <v>720169113</v>
      </c>
      <c r="K8" s="20">
        <v>684651601</v>
      </c>
      <c r="L8" s="20">
        <v>784399486</v>
      </c>
      <c r="M8" s="20">
        <v>958308359</v>
      </c>
      <c r="N8" s="20">
        <v>958308359</v>
      </c>
      <c r="O8" s="20">
        <v>988665573</v>
      </c>
      <c r="P8" s="20">
        <v>787311076</v>
      </c>
      <c r="Q8" s="20">
        <v>753434332</v>
      </c>
      <c r="R8" s="20">
        <v>987815447</v>
      </c>
      <c r="S8" s="20"/>
      <c r="T8" s="20"/>
      <c r="U8" s="20"/>
      <c r="V8" s="20"/>
      <c r="W8" s="20">
        <v>987815447</v>
      </c>
      <c r="X8" s="20">
        <v>779177052</v>
      </c>
      <c r="Y8" s="20">
        <v>208638395</v>
      </c>
      <c r="Z8" s="21">
        <v>26.78</v>
      </c>
      <c r="AA8" s="22">
        <v>1038902733</v>
      </c>
    </row>
    <row r="9" spans="1:27" ht="13.5">
      <c r="A9" s="23" t="s">
        <v>36</v>
      </c>
      <c r="B9" s="17"/>
      <c r="C9" s="18">
        <v>570864936</v>
      </c>
      <c r="D9" s="18"/>
      <c r="E9" s="19">
        <v>451599922</v>
      </c>
      <c r="F9" s="20">
        <v>486617397</v>
      </c>
      <c r="G9" s="20">
        <v>574947018</v>
      </c>
      <c r="H9" s="20">
        <v>704179862</v>
      </c>
      <c r="I9" s="20">
        <v>767064169</v>
      </c>
      <c r="J9" s="20">
        <v>767064169</v>
      </c>
      <c r="K9" s="20">
        <v>667248535</v>
      </c>
      <c r="L9" s="20">
        <v>635440713</v>
      </c>
      <c r="M9" s="20">
        <v>566297371</v>
      </c>
      <c r="N9" s="20">
        <v>566297371</v>
      </c>
      <c r="O9" s="20">
        <v>531107143</v>
      </c>
      <c r="P9" s="20">
        <v>528860590</v>
      </c>
      <c r="Q9" s="20">
        <v>504686900</v>
      </c>
      <c r="R9" s="20">
        <v>538838454</v>
      </c>
      <c r="S9" s="20"/>
      <c r="T9" s="20"/>
      <c r="U9" s="20"/>
      <c r="V9" s="20"/>
      <c r="W9" s="20">
        <v>538838454</v>
      </c>
      <c r="X9" s="20">
        <v>364963050</v>
      </c>
      <c r="Y9" s="20">
        <v>173875404</v>
      </c>
      <c r="Z9" s="21">
        <v>47.64</v>
      </c>
      <c r="AA9" s="22">
        <v>486617397</v>
      </c>
    </row>
    <row r="10" spans="1:27" ht="13.5">
      <c r="A10" s="23" t="s">
        <v>37</v>
      </c>
      <c r="B10" s="17"/>
      <c r="C10" s="18">
        <v>15651032</v>
      </c>
      <c r="D10" s="18"/>
      <c r="E10" s="19">
        <v>5218163</v>
      </c>
      <c r="F10" s="20">
        <v>5431163</v>
      </c>
      <c r="G10" s="24">
        <v>23804574</v>
      </c>
      <c r="H10" s="24">
        <v>23860753</v>
      </c>
      <c r="I10" s="24">
        <v>31072263</v>
      </c>
      <c r="J10" s="20">
        <v>31072263</v>
      </c>
      <c r="K10" s="24">
        <v>3980247</v>
      </c>
      <c r="L10" s="24">
        <v>14747353</v>
      </c>
      <c r="M10" s="20">
        <v>14746746</v>
      </c>
      <c r="N10" s="24">
        <v>14746746</v>
      </c>
      <c r="O10" s="24">
        <v>14746104</v>
      </c>
      <c r="P10" s="24">
        <v>3975145</v>
      </c>
      <c r="Q10" s="20">
        <v>4772110</v>
      </c>
      <c r="R10" s="24">
        <v>15546941</v>
      </c>
      <c r="S10" s="24"/>
      <c r="T10" s="20"/>
      <c r="U10" s="24"/>
      <c r="V10" s="24"/>
      <c r="W10" s="24">
        <v>15546941</v>
      </c>
      <c r="X10" s="20">
        <v>4073373</v>
      </c>
      <c r="Y10" s="24">
        <v>11473568</v>
      </c>
      <c r="Z10" s="25">
        <v>281.67</v>
      </c>
      <c r="AA10" s="26">
        <v>5431163</v>
      </c>
    </row>
    <row r="11" spans="1:27" ht="13.5">
      <c r="A11" s="23" t="s">
        <v>38</v>
      </c>
      <c r="B11" s="17"/>
      <c r="C11" s="18">
        <v>198306860</v>
      </c>
      <c r="D11" s="18"/>
      <c r="E11" s="19">
        <v>114814082</v>
      </c>
      <c r="F11" s="20">
        <v>128936290</v>
      </c>
      <c r="G11" s="20">
        <v>109495873</v>
      </c>
      <c r="H11" s="20">
        <v>108673453</v>
      </c>
      <c r="I11" s="20">
        <v>106631327</v>
      </c>
      <c r="J11" s="20">
        <v>106631327</v>
      </c>
      <c r="K11" s="20">
        <v>105404234</v>
      </c>
      <c r="L11" s="20">
        <v>106191583</v>
      </c>
      <c r="M11" s="20">
        <v>116370770</v>
      </c>
      <c r="N11" s="20">
        <v>116370770</v>
      </c>
      <c r="O11" s="20">
        <v>120405347</v>
      </c>
      <c r="P11" s="20">
        <v>119307220</v>
      </c>
      <c r="Q11" s="20">
        <v>118149203</v>
      </c>
      <c r="R11" s="20">
        <v>122169245</v>
      </c>
      <c r="S11" s="20"/>
      <c r="T11" s="20"/>
      <c r="U11" s="20"/>
      <c r="V11" s="20"/>
      <c r="W11" s="20">
        <v>122169245</v>
      </c>
      <c r="X11" s="20">
        <v>96702219</v>
      </c>
      <c r="Y11" s="20">
        <v>25467026</v>
      </c>
      <c r="Z11" s="21">
        <v>26.34</v>
      </c>
      <c r="AA11" s="22">
        <v>128936290</v>
      </c>
    </row>
    <row r="12" spans="1:27" ht="13.5">
      <c r="A12" s="27" t="s">
        <v>39</v>
      </c>
      <c r="B12" s="28"/>
      <c r="C12" s="29">
        <f aca="true" t="shared" si="0" ref="C12:Y12">SUM(C6:C11)</f>
        <v>2619434630</v>
      </c>
      <c r="D12" s="29">
        <f>SUM(D6:D11)</f>
        <v>0</v>
      </c>
      <c r="E12" s="30">
        <f t="shared" si="0"/>
        <v>2266532003</v>
      </c>
      <c r="F12" s="31">
        <f t="shared" si="0"/>
        <v>2261255106</v>
      </c>
      <c r="G12" s="31">
        <f t="shared" si="0"/>
        <v>2464018048</v>
      </c>
      <c r="H12" s="31">
        <f t="shared" si="0"/>
        <v>2523565299</v>
      </c>
      <c r="I12" s="31">
        <f t="shared" si="0"/>
        <v>2289959713</v>
      </c>
      <c r="J12" s="31">
        <f t="shared" si="0"/>
        <v>2289959713</v>
      </c>
      <c r="K12" s="31">
        <f t="shared" si="0"/>
        <v>1963403793</v>
      </c>
      <c r="L12" s="31">
        <f t="shared" si="0"/>
        <v>2126996182</v>
      </c>
      <c r="M12" s="31">
        <f t="shared" si="0"/>
        <v>2377698453</v>
      </c>
      <c r="N12" s="31">
        <f t="shared" si="0"/>
        <v>2377698453</v>
      </c>
      <c r="O12" s="31">
        <f t="shared" si="0"/>
        <v>2338250404</v>
      </c>
      <c r="P12" s="31">
        <f t="shared" si="0"/>
        <v>2079420175</v>
      </c>
      <c r="Q12" s="31">
        <f t="shared" si="0"/>
        <v>2179857706</v>
      </c>
      <c r="R12" s="31">
        <f t="shared" si="0"/>
        <v>2497453924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2497453924</v>
      </c>
      <c r="X12" s="31">
        <f t="shared" si="0"/>
        <v>1695941341</v>
      </c>
      <c r="Y12" s="31">
        <f t="shared" si="0"/>
        <v>801512583</v>
      </c>
      <c r="Z12" s="32">
        <f>+IF(X12&lt;&gt;0,+(Y12/X12)*100,0)</f>
        <v>47.260631227221204</v>
      </c>
      <c r="AA12" s="33">
        <f>SUM(AA6:AA11)</f>
        <v>2261255106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17404739</v>
      </c>
      <c r="D15" s="18"/>
      <c r="E15" s="19">
        <v>14631191</v>
      </c>
      <c r="F15" s="20">
        <v>15026191</v>
      </c>
      <c r="G15" s="20">
        <v>19567867</v>
      </c>
      <c r="H15" s="20">
        <v>21929023</v>
      </c>
      <c r="I15" s="20">
        <v>21939490</v>
      </c>
      <c r="J15" s="20">
        <v>21939490</v>
      </c>
      <c r="K15" s="20">
        <v>9964986</v>
      </c>
      <c r="L15" s="20">
        <v>9615548</v>
      </c>
      <c r="M15" s="20">
        <v>9585762</v>
      </c>
      <c r="N15" s="20">
        <v>9585762</v>
      </c>
      <c r="O15" s="20">
        <v>9525022</v>
      </c>
      <c r="P15" s="20">
        <v>9574752</v>
      </c>
      <c r="Q15" s="20">
        <v>10641667</v>
      </c>
      <c r="R15" s="20">
        <v>10655966</v>
      </c>
      <c r="S15" s="20"/>
      <c r="T15" s="20"/>
      <c r="U15" s="20"/>
      <c r="V15" s="20"/>
      <c r="W15" s="20">
        <v>10655966</v>
      </c>
      <c r="X15" s="20">
        <v>11269644</v>
      </c>
      <c r="Y15" s="20">
        <v>-613678</v>
      </c>
      <c r="Z15" s="21">
        <v>-5.45</v>
      </c>
      <c r="AA15" s="22">
        <v>15026191</v>
      </c>
    </row>
    <row r="16" spans="1:27" ht="13.5">
      <c r="A16" s="23" t="s">
        <v>42</v>
      </c>
      <c r="B16" s="17"/>
      <c r="C16" s="18">
        <v>5328882</v>
      </c>
      <c r="D16" s="18"/>
      <c r="E16" s="19">
        <v>10454941</v>
      </c>
      <c r="F16" s="20">
        <v>13254941</v>
      </c>
      <c r="G16" s="24">
        <v>16354395</v>
      </c>
      <c r="H16" s="24">
        <v>17147775</v>
      </c>
      <c r="I16" s="24">
        <v>24956876</v>
      </c>
      <c r="J16" s="20">
        <v>24956876</v>
      </c>
      <c r="K16" s="24">
        <v>18980127</v>
      </c>
      <c r="L16" s="24">
        <v>22282973</v>
      </c>
      <c r="M16" s="20">
        <v>11686190</v>
      </c>
      <c r="N16" s="24">
        <v>11686190</v>
      </c>
      <c r="O16" s="24">
        <v>12354633</v>
      </c>
      <c r="P16" s="24">
        <v>8252694</v>
      </c>
      <c r="Q16" s="20">
        <v>5275639</v>
      </c>
      <c r="R16" s="24">
        <v>10380582</v>
      </c>
      <c r="S16" s="24"/>
      <c r="T16" s="20"/>
      <c r="U16" s="24"/>
      <c r="V16" s="24"/>
      <c r="W16" s="24">
        <v>10380582</v>
      </c>
      <c r="X16" s="20">
        <v>9941206</v>
      </c>
      <c r="Y16" s="24">
        <v>439376</v>
      </c>
      <c r="Z16" s="25">
        <v>4.42</v>
      </c>
      <c r="AA16" s="26">
        <v>13254941</v>
      </c>
    </row>
    <row r="17" spans="1:27" ht="13.5">
      <c r="A17" s="23" t="s">
        <v>43</v>
      </c>
      <c r="B17" s="17"/>
      <c r="C17" s="18">
        <v>819837153</v>
      </c>
      <c r="D17" s="18"/>
      <c r="E17" s="19">
        <v>757106549</v>
      </c>
      <c r="F17" s="20">
        <v>749998772</v>
      </c>
      <c r="G17" s="20">
        <v>483188323</v>
      </c>
      <c r="H17" s="20">
        <v>484967597</v>
      </c>
      <c r="I17" s="20">
        <v>479075706</v>
      </c>
      <c r="J17" s="20">
        <v>479075706</v>
      </c>
      <c r="K17" s="20">
        <v>483328522</v>
      </c>
      <c r="L17" s="20">
        <v>486636268</v>
      </c>
      <c r="M17" s="20">
        <v>491003466</v>
      </c>
      <c r="N17" s="20">
        <v>491003466</v>
      </c>
      <c r="O17" s="20">
        <v>489714929</v>
      </c>
      <c r="P17" s="20">
        <v>485847259</v>
      </c>
      <c r="Q17" s="20">
        <v>463030855</v>
      </c>
      <c r="R17" s="20">
        <v>490033862</v>
      </c>
      <c r="S17" s="20"/>
      <c r="T17" s="20"/>
      <c r="U17" s="20"/>
      <c r="V17" s="20"/>
      <c r="W17" s="20">
        <v>490033862</v>
      </c>
      <c r="X17" s="20">
        <v>562499079</v>
      </c>
      <c r="Y17" s="20">
        <v>-72465217</v>
      </c>
      <c r="Z17" s="21">
        <v>-12.88</v>
      </c>
      <c r="AA17" s="22">
        <v>749998772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9588646</v>
      </c>
      <c r="H18" s="20">
        <v>484146</v>
      </c>
      <c r="I18" s="20">
        <v>701146</v>
      </c>
      <c r="J18" s="20">
        <v>701146</v>
      </c>
      <c r="K18" s="20">
        <v>3771146</v>
      </c>
      <c r="L18" s="20">
        <v>3324388</v>
      </c>
      <c r="M18" s="20">
        <v>2301146</v>
      </c>
      <c r="N18" s="20">
        <v>2301146</v>
      </c>
      <c r="O18" s="20">
        <v>600000</v>
      </c>
      <c r="P18" s="20">
        <v>250000</v>
      </c>
      <c r="Q18" s="20">
        <v>6960000</v>
      </c>
      <c r="R18" s="20">
        <v>6960000</v>
      </c>
      <c r="S18" s="20"/>
      <c r="T18" s="20"/>
      <c r="U18" s="20"/>
      <c r="V18" s="20"/>
      <c r="W18" s="20">
        <v>6960000</v>
      </c>
      <c r="X18" s="20"/>
      <c r="Y18" s="20">
        <v>6960000</v>
      </c>
      <c r="Z18" s="21"/>
      <c r="AA18" s="22"/>
    </row>
    <row r="19" spans="1:27" ht="13.5">
      <c r="A19" s="23" t="s">
        <v>45</v>
      </c>
      <c r="B19" s="17"/>
      <c r="C19" s="18">
        <v>14308411388</v>
      </c>
      <c r="D19" s="18"/>
      <c r="E19" s="19">
        <v>14801121336</v>
      </c>
      <c r="F19" s="20">
        <v>14927804066</v>
      </c>
      <c r="G19" s="20">
        <v>7705303758</v>
      </c>
      <c r="H19" s="20">
        <v>6829891815</v>
      </c>
      <c r="I19" s="20">
        <v>7319133723</v>
      </c>
      <c r="J19" s="20">
        <v>7319133723</v>
      </c>
      <c r="K19" s="20">
        <v>5970769906</v>
      </c>
      <c r="L19" s="20">
        <v>6849926942</v>
      </c>
      <c r="M19" s="20">
        <v>7986203621</v>
      </c>
      <c r="N19" s="20">
        <v>7986203621</v>
      </c>
      <c r="O19" s="20">
        <v>7961233923</v>
      </c>
      <c r="P19" s="20">
        <v>6550985792</v>
      </c>
      <c r="Q19" s="20">
        <v>6427310720</v>
      </c>
      <c r="R19" s="20">
        <v>8012669281</v>
      </c>
      <c r="S19" s="20"/>
      <c r="T19" s="20"/>
      <c r="U19" s="20"/>
      <c r="V19" s="20"/>
      <c r="W19" s="20">
        <v>8012669281</v>
      </c>
      <c r="X19" s="20">
        <v>11195853052</v>
      </c>
      <c r="Y19" s="20">
        <v>-3183183771</v>
      </c>
      <c r="Z19" s="21">
        <v>-28.43</v>
      </c>
      <c r="AA19" s="22">
        <v>14927804066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7503443</v>
      </c>
      <c r="D21" s="18"/>
      <c r="E21" s="19">
        <v>688915</v>
      </c>
      <c r="F21" s="20">
        <v>688915</v>
      </c>
      <c r="G21" s="20">
        <v>5262940</v>
      </c>
      <c r="H21" s="20">
        <v>5262940</v>
      </c>
      <c r="I21" s="20">
        <v>5262940</v>
      </c>
      <c r="J21" s="20">
        <v>5262940</v>
      </c>
      <c r="K21" s="20">
        <v>5262940</v>
      </c>
      <c r="L21" s="20">
        <v>5262940</v>
      </c>
      <c r="M21" s="20">
        <v>5785943</v>
      </c>
      <c r="N21" s="20">
        <v>5785943</v>
      </c>
      <c r="O21" s="20">
        <v>5785943</v>
      </c>
      <c r="P21" s="20">
        <v>5785943</v>
      </c>
      <c r="Q21" s="20">
        <v>5618143</v>
      </c>
      <c r="R21" s="20">
        <v>5785943</v>
      </c>
      <c r="S21" s="20"/>
      <c r="T21" s="20"/>
      <c r="U21" s="20"/>
      <c r="V21" s="20"/>
      <c r="W21" s="20">
        <v>5785943</v>
      </c>
      <c r="X21" s="20">
        <v>516686</v>
      </c>
      <c r="Y21" s="20">
        <v>5269257</v>
      </c>
      <c r="Z21" s="21">
        <v>1019.82</v>
      </c>
      <c r="AA21" s="22">
        <v>688915</v>
      </c>
    </row>
    <row r="22" spans="1:27" ht="13.5">
      <c r="A22" s="23" t="s">
        <v>48</v>
      </c>
      <c r="B22" s="17"/>
      <c r="C22" s="18">
        <v>20448524</v>
      </c>
      <c r="D22" s="18"/>
      <c r="E22" s="19">
        <v>14178712</v>
      </c>
      <c r="F22" s="20">
        <v>15820041</v>
      </c>
      <c r="G22" s="20">
        <v>7668993</v>
      </c>
      <c r="H22" s="20">
        <v>7739012</v>
      </c>
      <c r="I22" s="20">
        <v>7651898</v>
      </c>
      <c r="J22" s="20">
        <v>7651898</v>
      </c>
      <c r="K22" s="20">
        <v>7875700</v>
      </c>
      <c r="L22" s="20">
        <v>8223543</v>
      </c>
      <c r="M22" s="20">
        <v>11461176</v>
      </c>
      <c r="N22" s="20">
        <v>11461176</v>
      </c>
      <c r="O22" s="20">
        <v>10381792</v>
      </c>
      <c r="P22" s="20">
        <v>9936394</v>
      </c>
      <c r="Q22" s="20">
        <v>9831615</v>
      </c>
      <c r="R22" s="20">
        <v>10381792</v>
      </c>
      <c r="S22" s="20"/>
      <c r="T22" s="20"/>
      <c r="U22" s="20"/>
      <c r="V22" s="20"/>
      <c r="W22" s="20">
        <v>10381792</v>
      </c>
      <c r="X22" s="20">
        <v>11865032</v>
      </c>
      <c r="Y22" s="20">
        <v>-1483240</v>
      </c>
      <c r="Z22" s="21">
        <v>-12.5</v>
      </c>
      <c r="AA22" s="22">
        <v>15820041</v>
      </c>
    </row>
    <row r="23" spans="1:27" ht="13.5">
      <c r="A23" s="23" t="s">
        <v>49</v>
      </c>
      <c r="B23" s="17"/>
      <c r="C23" s="18">
        <v>15785184</v>
      </c>
      <c r="D23" s="18"/>
      <c r="E23" s="19">
        <v>14990421</v>
      </c>
      <c r="F23" s="20">
        <v>15130421</v>
      </c>
      <c r="G23" s="24">
        <v>12319909</v>
      </c>
      <c r="H23" s="24">
        <v>3576200</v>
      </c>
      <c r="I23" s="24">
        <v>8011784</v>
      </c>
      <c r="J23" s="20">
        <v>8011784</v>
      </c>
      <c r="K23" s="24">
        <v>9547410</v>
      </c>
      <c r="L23" s="24">
        <v>10105728</v>
      </c>
      <c r="M23" s="20">
        <v>9096867</v>
      </c>
      <c r="N23" s="24">
        <v>9096867</v>
      </c>
      <c r="O23" s="24">
        <v>9096867</v>
      </c>
      <c r="P23" s="24">
        <v>9277099</v>
      </c>
      <c r="Q23" s="20">
        <v>8901393</v>
      </c>
      <c r="R23" s="24">
        <v>9859579</v>
      </c>
      <c r="S23" s="24"/>
      <c r="T23" s="20"/>
      <c r="U23" s="24"/>
      <c r="V23" s="24"/>
      <c r="W23" s="24">
        <v>9859579</v>
      </c>
      <c r="X23" s="20">
        <v>11347817</v>
      </c>
      <c r="Y23" s="24">
        <v>-1488238</v>
      </c>
      <c r="Z23" s="25">
        <v>-13.11</v>
      </c>
      <c r="AA23" s="26">
        <v>15130421</v>
      </c>
    </row>
    <row r="24" spans="1:27" ht="13.5">
      <c r="A24" s="27" t="s">
        <v>50</v>
      </c>
      <c r="B24" s="35"/>
      <c r="C24" s="29">
        <f aca="true" t="shared" si="1" ref="C24:Y24">SUM(C15:C23)</f>
        <v>15194719313</v>
      </c>
      <c r="D24" s="29">
        <f>SUM(D15:D23)</f>
        <v>0</v>
      </c>
      <c r="E24" s="36">
        <f t="shared" si="1"/>
        <v>15613172065</v>
      </c>
      <c r="F24" s="37">
        <f t="shared" si="1"/>
        <v>15737723347</v>
      </c>
      <c r="G24" s="37">
        <f t="shared" si="1"/>
        <v>8259254831</v>
      </c>
      <c r="H24" s="37">
        <f t="shared" si="1"/>
        <v>7370998508</v>
      </c>
      <c r="I24" s="37">
        <f t="shared" si="1"/>
        <v>7866733563</v>
      </c>
      <c r="J24" s="37">
        <f t="shared" si="1"/>
        <v>7866733563</v>
      </c>
      <c r="K24" s="37">
        <f t="shared" si="1"/>
        <v>6509500737</v>
      </c>
      <c r="L24" s="37">
        <f t="shared" si="1"/>
        <v>7395378330</v>
      </c>
      <c r="M24" s="37">
        <f t="shared" si="1"/>
        <v>8527124171</v>
      </c>
      <c r="N24" s="37">
        <f t="shared" si="1"/>
        <v>8527124171</v>
      </c>
      <c r="O24" s="37">
        <f t="shared" si="1"/>
        <v>8498693109</v>
      </c>
      <c r="P24" s="37">
        <f t="shared" si="1"/>
        <v>7079909933</v>
      </c>
      <c r="Q24" s="37">
        <f t="shared" si="1"/>
        <v>6937570032</v>
      </c>
      <c r="R24" s="37">
        <f t="shared" si="1"/>
        <v>8556727005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8556727005</v>
      </c>
      <c r="X24" s="37">
        <f t="shared" si="1"/>
        <v>11803292516</v>
      </c>
      <c r="Y24" s="37">
        <f t="shared" si="1"/>
        <v>-3246565511</v>
      </c>
      <c r="Z24" s="38">
        <f>+IF(X24&lt;&gt;0,+(Y24/X24)*100,0)</f>
        <v>-27.50559224554594</v>
      </c>
      <c r="AA24" s="39">
        <f>SUM(AA15:AA23)</f>
        <v>15737723347</v>
      </c>
    </row>
    <row r="25" spans="1:27" ht="13.5">
      <c r="A25" s="27" t="s">
        <v>51</v>
      </c>
      <c r="B25" s="28"/>
      <c r="C25" s="29">
        <f aca="true" t="shared" si="2" ref="C25:Y25">+C12+C24</f>
        <v>17814153943</v>
      </c>
      <c r="D25" s="29">
        <f>+D12+D24</f>
        <v>0</v>
      </c>
      <c r="E25" s="30">
        <f t="shared" si="2"/>
        <v>17879704068</v>
      </c>
      <c r="F25" s="31">
        <f t="shared" si="2"/>
        <v>17998978453</v>
      </c>
      <c r="G25" s="31">
        <f t="shared" si="2"/>
        <v>10723272879</v>
      </c>
      <c r="H25" s="31">
        <f t="shared" si="2"/>
        <v>9894563807</v>
      </c>
      <c r="I25" s="31">
        <f t="shared" si="2"/>
        <v>10156693276</v>
      </c>
      <c r="J25" s="31">
        <f t="shared" si="2"/>
        <v>10156693276</v>
      </c>
      <c r="K25" s="31">
        <f t="shared" si="2"/>
        <v>8472904530</v>
      </c>
      <c r="L25" s="31">
        <f t="shared" si="2"/>
        <v>9522374512</v>
      </c>
      <c r="M25" s="31">
        <f t="shared" si="2"/>
        <v>10904822624</v>
      </c>
      <c r="N25" s="31">
        <f t="shared" si="2"/>
        <v>10904822624</v>
      </c>
      <c r="O25" s="31">
        <f t="shared" si="2"/>
        <v>10836943513</v>
      </c>
      <c r="P25" s="31">
        <f t="shared" si="2"/>
        <v>9159330108</v>
      </c>
      <c r="Q25" s="31">
        <f t="shared" si="2"/>
        <v>9117427738</v>
      </c>
      <c r="R25" s="31">
        <f t="shared" si="2"/>
        <v>11054180929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11054180929</v>
      </c>
      <c r="X25" s="31">
        <f t="shared" si="2"/>
        <v>13499233857</v>
      </c>
      <c r="Y25" s="31">
        <f t="shared" si="2"/>
        <v>-2445052928</v>
      </c>
      <c r="Z25" s="32">
        <f>+IF(X25&lt;&gt;0,+(Y25/X25)*100,0)</f>
        <v>-18.112531080659238</v>
      </c>
      <c r="AA25" s="33">
        <f>+AA12+AA24</f>
        <v>17998978453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66597169</v>
      </c>
      <c r="D29" s="18"/>
      <c r="E29" s="19">
        <v>37909677</v>
      </c>
      <c r="F29" s="20">
        <v>32033703</v>
      </c>
      <c r="G29" s="20">
        <v>24778468</v>
      </c>
      <c r="H29" s="20">
        <v>25902593</v>
      </c>
      <c r="I29" s="20">
        <v>49096480</v>
      </c>
      <c r="J29" s="20">
        <v>49096480</v>
      </c>
      <c r="K29" s="20">
        <v>25522656</v>
      </c>
      <c r="L29" s="20">
        <v>6382152</v>
      </c>
      <c r="M29" s="20">
        <v>16822364</v>
      </c>
      <c r="N29" s="20">
        <v>16822364</v>
      </c>
      <c r="O29" s="20">
        <v>17899665</v>
      </c>
      <c r="P29" s="20">
        <v>31997592</v>
      </c>
      <c r="Q29" s="20">
        <v>1976332</v>
      </c>
      <c r="R29" s="20">
        <v>16252220</v>
      </c>
      <c r="S29" s="20"/>
      <c r="T29" s="20"/>
      <c r="U29" s="20"/>
      <c r="V29" s="20"/>
      <c r="W29" s="20">
        <v>16252220</v>
      </c>
      <c r="X29" s="20">
        <v>24025277</v>
      </c>
      <c r="Y29" s="20">
        <v>-7773057</v>
      </c>
      <c r="Z29" s="21">
        <v>-32.35</v>
      </c>
      <c r="AA29" s="22">
        <v>32033703</v>
      </c>
    </row>
    <row r="30" spans="1:27" ht="13.5">
      <c r="A30" s="23" t="s">
        <v>55</v>
      </c>
      <c r="B30" s="17"/>
      <c r="C30" s="18">
        <v>57969853</v>
      </c>
      <c r="D30" s="18"/>
      <c r="E30" s="19">
        <v>69486042</v>
      </c>
      <c r="F30" s="20">
        <v>70582741</v>
      </c>
      <c r="G30" s="20">
        <v>34852235</v>
      </c>
      <c r="H30" s="20">
        <v>37179002</v>
      </c>
      <c r="I30" s="20">
        <v>25478125</v>
      </c>
      <c r="J30" s="20">
        <v>25478125</v>
      </c>
      <c r="K30" s="20">
        <v>21398649</v>
      </c>
      <c r="L30" s="20">
        <v>21708973</v>
      </c>
      <c r="M30" s="20">
        <v>30853987</v>
      </c>
      <c r="N30" s="20">
        <v>30853987</v>
      </c>
      <c r="O30" s="20">
        <v>29150406</v>
      </c>
      <c r="P30" s="20">
        <v>34133886</v>
      </c>
      <c r="Q30" s="20">
        <v>29279427</v>
      </c>
      <c r="R30" s="20">
        <v>30050771</v>
      </c>
      <c r="S30" s="20"/>
      <c r="T30" s="20"/>
      <c r="U30" s="20"/>
      <c r="V30" s="20"/>
      <c r="W30" s="20">
        <v>30050771</v>
      </c>
      <c r="X30" s="20">
        <v>52937060</v>
      </c>
      <c r="Y30" s="20">
        <v>-22886289</v>
      </c>
      <c r="Z30" s="21">
        <v>-43.23</v>
      </c>
      <c r="AA30" s="22">
        <v>70582741</v>
      </c>
    </row>
    <row r="31" spans="1:27" ht="13.5">
      <c r="A31" s="23" t="s">
        <v>56</v>
      </c>
      <c r="B31" s="17"/>
      <c r="C31" s="18">
        <v>59996273</v>
      </c>
      <c r="D31" s="18"/>
      <c r="E31" s="19">
        <v>44950236</v>
      </c>
      <c r="F31" s="20">
        <v>46707470</v>
      </c>
      <c r="G31" s="20">
        <v>39582912</v>
      </c>
      <c r="H31" s="20">
        <v>42481853</v>
      </c>
      <c r="I31" s="20">
        <v>44187740</v>
      </c>
      <c r="J31" s="20">
        <v>44187740</v>
      </c>
      <c r="K31" s="20">
        <v>41772757</v>
      </c>
      <c r="L31" s="20">
        <v>45189428</v>
      </c>
      <c r="M31" s="20">
        <v>48853708</v>
      </c>
      <c r="N31" s="20">
        <v>48853708</v>
      </c>
      <c r="O31" s="20">
        <v>50004378</v>
      </c>
      <c r="P31" s="20">
        <v>47653395</v>
      </c>
      <c r="Q31" s="20">
        <v>47995874</v>
      </c>
      <c r="R31" s="20">
        <v>50617490</v>
      </c>
      <c r="S31" s="20"/>
      <c r="T31" s="20"/>
      <c r="U31" s="20"/>
      <c r="V31" s="20"/>
      <c r="W31" s="20">
        <v>50617490</v>
      </c>
      <c r="X31" s="20">
        <v>35030605</v>
      </c>
      <c r="Y31" s="20">
        <v>15586885</v>
      </c>
      <c r="Z31" s="21">
        <v>44.5</v>
      </c>
      <c r="AA31" s="22">
        <v>46707470</v>
      </c>
    </row>
    <row r="32" spans="1:27" ht="13.5">
      <c r="A32" s="23" t="s">
        <v>57</v>
      </c>
      <c r="B32" s="17"/>
      <c r="C32" s="18">
        <v>1478968787</v>
      </c>
      <c r="D32" s="18"/>
      <c r="E32" s="19">
        <v>737584893</v>
      </c>
      <c r="F32" s="20">
        <v>941212921</v>
      </c>
      <c r="G32" s="20">
        <v>773986833</v>
      </c>
      <c r="H32" s="20">
        <v>617117903</v>
      </c>
      <c r="I32" s="20">
        <v>685667006</v>
      </c>
      <c r="J32" s="20">
        <v>685667006</v>
      </c>
      <c r="K32" s="20">
        <v>461585229</v>
      </c>
      <c r="L32" s="20">
        <v>545151312</v>
      </c>
      <c r="M32" s="20">
        <v>808748245</v>
      </c>
      <c r="N32" s="20">
        <v>808748245</v>
      </c>
      <c r="O32" s="20">
        <v>800727471</v>
      </c>
      <c r="P32" s="20">
        <v>772213923</v>
      </c>
      <c r="Q32" s="20">
        <v>845037892</v>
      </c>
      <c r="R32" s="20">
        <v>945419833</v>
      </c>
      <c r="S32" s="20"/>
      <c r="T32" s="20"/>
      <c r="U32" s="20"/>
      <c r="V32" s="20"/>
      <c r="W32" s="20">
        <v>945419833</v>
      </c>
      <c r="X32" s="20">
        <v>705909692</v>
      </c>
      <c r="Y32" s="20">
        <v>239510141</v>
      </c>
      <c r="Z32" s="21">
        <v>33.93</v>
      </c>
      <c r="AA32" s="22">
        <v>941212921</v>
      </c>
    </row>
    <row r="33" spans="1:27" ht="13.5">
      <c r="A33" s="23" t="s">
        <v>58</v>
      </c>
      <c r="B33" s="17"/>
      <c r="C33" s="18">
        <v>130216988</v>
      </c>
      <c r="D33" s="18"/>
      <c r="E33" s="19">
        <v>103768958</v>
      </c>
      <c r="F33" s="20">
        <v>112044416</v>
      </c>
      <c r="G33" s="20">
        <v>109876641</v>
      </c>
      <c r="H33" s="20">
        <v>110088830</v>
      </c>
      <c r="I33" s="20">
        <v>116917768</v>
      </c>
      <c r="J33" s="20">
        <v>116917768</v>
      </c>
      <c r="K33" s="20">
        <v>107851951</v>
      </c>
      <c r="L33" s="20">
        <v>118248949</v>
      </c>
      <c r="M33" s="20">
        <v>121511987</v>
      </c>
      <c r="N33" s="20">
        <v>121511987</v>
      </c>
      <c r="O33" s="20">
        <v>115506089</v>
      </c>
      <c r="P33" s="20">
        <v>102971843</v>
      </c>
      <c r="Q33" s="20">
        <v>95899753</v>
      </c>
      <c r="R33" s="20">
        <v>112842910</v>
      </c>
      <c r="S33" s="20"/>
      <c r="T33" s="20"/>
      <c r="U33" s="20"/>
      <c r="V33" s="20"/>
      <c r="W33" s="20">
        <v>112842910</v>
      </c>
      <c r="X33" s="20">
        <v>84033315</v>
      </c>
      <c r="Y33" s="20">
        <v>28809595</v>
      </c>
      <c r="Z33" s="21">
        <v>34.28</v>
      </c>
      <c r="AA33" s="22">
        <v>112044416</v>
      </c>
    </row>
    <row r="34" spans="1:27" ht="13.5">
      <c r="A34" s="27" t="s">
        <v>59</v>
      </c>
      <c r="B34" s="28"/>
      <c r="C34" s="29">
        <f aca="true" t="shared" si="3" ref="C34:Y34">SUM(C29:C33)</f>
        <v>1793749070</v>
      </c>
      <c r="D34" s="29">
        <f>SUM(D29:D33)</f>
        <v>0</v>
      </c>
      <c r="E34" s="30">
        <f t="shared" si="3"/>
        <v>993699806</v>
      </c>
      <c r="F34" s="31">
        <f t="shared" si="3"/>
        <v>1202581251</v>
      </c>
      <c r="G34" s="31">
        <f t="shared" si="3"/>
        <v>983077089</v>
      </c>
      <c r="H34" s="31">
        <f t="shared" si="3"/>
        <v>832770181</v>
      </c>
      <c r="I34" s="31">
        <f t="shared" si="3"/>
        <v>921347119</v>
      </c>
      <c r="J34" s="31">
        <f t="shared" si="3"/>
        <v>921347119</v>
      </c>
      <c r="K34" s="31">
        <f t="shared" si="3"/>
        <v>658131242</v>
      </c>
      <c r="L34" s="31">
        <f t="shared" si="3"/>
        <v>736680814</v>
      </c>
      <c r="M34" s="31">
        <f t="shared" si="3"/>
        <v>1026790291</v>
      </c>
      <c r="N34" s="31">
        <f t="shared" si="3"/>
        <v>1026790291</v>
      </c>
      <c r="O34" s="31">
        <f t="shared" si="3"/>
        <v>1013288009</v>
      </c>
      <c r="P34" s="31">
        <f t="shared" si="3"/>
        <v>988970639</v>
      </c>
      <c r="Q34" s="31">
        <f t="shared" si="3"/>
        <v>1020189278</v>
      </c>
      <c r="R34" s="31">
        <f t="shared" si="3"/>
        <v>1155183224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1155183224</v>
      </c>
      <c r="X34" s="31">
        <f t="shared" si="3"/>
        <v>901935949</v>
      </c>
      <c r="Y34" s="31">
        <f t="shared" si="3"/>
        <v>253247275</v>
      </c>
      <c r="Z34" s="32">
        <f>+IF(X34&lt;&gt;0,+(Y34/X34)*100,0)</f>
        <v>28.078188399163146</v>
      </c>
      <c r="AA34" s="33">
        <f>SUM(AA29:AA33)</f>
        <v>1202581251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471171203</v>
      </c>
      <c r="D37" s="18"/>
      <c r="E37" s="19">
        <v>445591783</v>
      </c>
      <c r="F37" s="20">
        <v>427936985</v>
      </c>
      <c r="G37" s="20">
        <v>362972077</v>
      </c>
      <c r="H37" s="20">
        <v>358463820</v>
      </c>
      <c r="I37" s="20">
        <v>368917465</v>
      </c>
      <c r="J37" s="20">
        <v>368917465</v>
      </c>
      <c r="K37" s="20">
        <v>357251471</v>
      </c>
      <c r="L37" s="20">
        <v>358361997</v>
      </c>
      <c r="M37" s="20">
        <v>360631070</v>
      </c>
      <c r="N37" s="20">
        <v>360631070</v>
      </c>
      <c r="O37" s="20">
        <v>354785570</v>
      </c>
      <c r="P37" s="20">
        <v>350231999</v>
      </c>
      <c r="Q37" s="20">
        <v>347699828</v>
      </c>
      <c r="R37" s="20">
        <v>351045829</v>
      </c>
      <c r="S37" s="20"/>
      <c r="T37" s="20"/>
      <c r="U37" s="20"/>
      <c r="V37" s="20"/>
      <c r="W37" s="20">
        <v>351045829</v>
      </c>
      <c r="X37" s="20">
        <v>320952741</v>
      </c>
      <c r="Y37" s="20">
        <v>30093088</v>
      </c>
      <c r="Z37" s="21">
        <v>9.38</v>
      </c>
      <c r="AA37" s="22">
        <v>427936985</v>
      </c>
    </row>
    <row r="38" spans="1:27" ht="13.5">
      <c r="A38" s="23" t="s">
        <v>58</v>
      </c>
      <c r="B38" s="17"/>
      <c r="C38" s="18">
        <v>848039054</v>
      </c>
      <c r="D38" s="18"/>
      <c r="E38" s="19">
        <v>841287128</v>
      </c>
      <c r="F38" s="20">
        <v>881524887</v>
      </c>
      <c r="G38" s="20">
        <v>589300088</v>
      </c>
      <c r="H38" s="20">
        <v>578577886</v>
      </c>
      <c r="I38" s="20">
        <v>540750627</v>
      </c>
      <c r="J38" s="20">
        <v>540750627</v>
      </c>
      <c r="K38" s="20">
        <v>490480299</v>
      </c>
      <c r="L38" s="20">
        <v>490170346</v>
      </c>
      <c r="M38" s="20">
        <v>561582367</v>
      </c>
      <c r="N38" s="20">
        <v>561582367</v>
      </c>
      <c r="O38" s="20">
        <v>527923790</v>
      </c>
      <c r="P38" s="20">
        <v>532300363</v>
      </c>
      <c r="Q38" s="20">
        <v>502639096</v>
      </c>
      <c r="R38" s="20">
        <v>529531006</v>
      </c>
      <c r="S38" s="20"/>
      <c r="T38" s="20"/>
      <c r="U38" s="20"/>
      <c r="V38" s="20"/>
      <c r="W38" s="20">
        <v>529531006</v>
      </c>
      <c r="X38" s="20">
        <v>661143665</v>
      </c>
      <c r="Y38" s="20">
        <v>-131612659</v>
      </c>
      <c r="Z38" s="21">
        <v>-19.91</v>
      </c>
      <c r="AA38" s="22">
        <v>881524887</v>
      </c>
    </row>
    <row r="39" spans="1:27" ht="13.5">
      <c r="A39" s="27" t="s">
        <v>61</v>
      </c>
      <c r="B39" s="35"/>
      <c r="C39" s="29">
        <f aca="true" t="shared" si="4" ref="C39:Y39">SUM(C37:C38)</f>
        <v>1319210257</v>
      </c>
      <c r="D39" s="29">
        <f>SUM(D37:D38)</f>
        <v>0</v>
      </c>
      <c r="E39" s="36">
        <f t="shared" si="4"/>
        <v>1286878911</v>
      </c>
      <c r="F39" s="37">
        <f t="shared" si="4"/>
        <v>1309461872</v>
      </c>
      <c r="G39" s="37">
        <f t="shared" si="4"/>
        <v>952272165</v>
      </c>
      <c r="H39" s="37">
        <f t="shared" si="4"/>
        <v>937041706</v>
      </c>
      <c r="I39" s="37">
        <f t="shared" si="4"/>
        <v>909668092</v>
      </c>
      <c r="J39" s="37">
        <f t="shared" si="4"/>
        <v>909668092</v>
      </c>
      <c r="K39" s="37">
        <f t="shared" si="4"/>
        <v>847731770</v>
      </c>
      <c r="L39" s="37">
        <f t="shared" si="4"/>
        <v>848532343</v>
      </c>
      <c r="M39" s="37">
        <f t="shared" si="4"/>
        <v>922213437</v>
      </c>
      <c r="N39" s="37">
        <f t="shared" si="4"/>
        <v>922213437</v>
      </c>
      <c r="O39" s="37">
        <f t="shared" si="4"/>
        <v>882709360</v>
      </c>
      <c r="P39" s="37">
        <f t="shared" si="4"/>
        <v>882532362</v>
      </c>
      <c r="Q39" s="37">
        <f t="shared" si="4"/>
        <v>850338924</v>
      </c>
      <c r="R39" s="37">
        <f t="shared" si="4"/>
        <v>880576835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880576835</v>
      </c>
      <c r="X39" s="37">
        <f t="shared" si="4"/>
        <v>982096406</v>
      </c>
      <c r="Y39" s="37">
        <f t="shared" si="4"/>
        <v>-101519571</v>
      </c>
      <c r="Z39" s="38">
        <f>+IF(X39&lt;&gt;0,+(Y39/X39)*100,0)</f>
        <v>-10.33702703520534</v>
      </c>
      <c r="AA39" s="39">
        <f>SUM(AA37:AA38)</f>
        <v>1309461872</v>
      </c>
    </row>
    <row r="40" spans="1:27" ht="13.5">
      <c r="A40" s="27" t="s">
        <v>62</v>
      </c>
      <c r="B40" s="28"/>
      <c r="C40" s="29">
        <f aca="true" t="shared" si="5" ref="C40:Y40">+C34+C39</f>
        <v>3112959327</v>
      </c>
      <c r="D40" s="29">
        <f>+D34+D39</f>
        <v>0</v>
      </c>
      <c r="E40" s="30">
        <f t="shared" si="5"/>
        <v>2280578717</v>
      </c>
      <c r="F40" s="31">
        <f t="shared" si="5"/>
        <v>2512043123</v>
      </c>
      <c r="G40" s="31">
        <f t="shared" si="5"/>
        <v>1935349254</v>
      </c>
      <c r="H40" s="31">
        <f t="shared" si="5"/>
        <v>1769811887</v>
      </c>
      <c r="I40" s="31">
        <f t="shared" si="5"/>
        <v>1831015211</v>
      </c>
      <c r="J40" s="31">
        <f t="shared" si="5"/>
        <v>1831015211</v>
      </c>
      <c r="K40" s="31">
        <f t="shared" si="5"/>
        <v>1505863012</v>
      </c>
      <c r="L40" s="31">
        <f t="shared" si="5"/>
        <v>1585213157</v>
      </c>
      <c r="M40" s="31">
        <f t="shared" si="5"/>
        <v>1949003728</v>
      </c>
      <c r="N40" s="31">
        <f t="shared" si="5"/>
        <v>1949003728</v>
      </c>
      <c r="O40" s="31">
        <f t="shared" si="5"/>
        <v>1895997369</v>
      </c>
      <c r="P40" s="31">
        <f t="shared" si="5"/>
        <v>1871503001</v>
      </c>
      <c r="Q40" s="31">
        <f t="shared" si="5"/>
        <v>1870528202</v>
      </c>
      <c r="R40" s="31">
        <f t="shared" si="5"/>
        <v>2035760059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2035760059</v>
      </c>
      <c r="X40" s="31">
        <f t="shared" si="5"/>
        <v>1884032355</v>
      </c>
      <c r="Y40" s="31">
        <f t="shared" si="5"/>
        <v>151727704</v>
      </c>
      <c r="Z40" s="32">
        <f>+IF(X40&lt;&gt;0,+(Y40/X40)*100,0)</f>
        <v>8.053349168730172</v>
      </c>
      <c r="AA40" s="33">
        <f>+AA34+AA39</f>
        <v>2512043123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14701194616</v>
      </c>
      <c r="D42" s="43">
        <f>+D25-D40</f>
        <v>0</v>
      </c>
      <c r="E42" s="44">
        <f t="shared" si="6"/>
        <v>15599125351</v>
      </c>
      <c r="F42" s="45">
        <f t="shared" si="6"/>
        <v>15486935330</v>
      </c>
      <c r="G42" s="45">
        <f t="shared" si="6"/>
        <v>8787923625</v>
      </c>
      <c r="H42" s="45">
        <f t="shared" si="6"/>
        <v>8124751920</v>
      </c>
      <c r="I42" s="45">
        <f t="shared" si="6"/>
        <v>8325678065</v>
      </c>
      <c r="J42" s="45">
        <f t="shared" si="6"/>
        <v>8325678065</v>
      </c>
      <c r="K42" s="45">
        <f t="shared" si="6"/>
        <v>6967041518</v>
      </c>
      <c r="L42" s="45">
        <f t="shared" si="6"/>
        <v>7937161355</v>
      </c>
      <c r="M42" s="45">
        <f t="shared" si="6"/>
        <v>8955818896</v>
      </c>
      <c r="N42" s="45">
        <f t="shared" si="6"/>
        <v>8955818896</v>
      </c>
      <c r="O42" s="45">
        <f t="shared" si="6"/>
        <v>8940946144</v>
      </c>
      <c r="P42" s="45">
        <f t="shared" si="6"/>
        <v>7287827107</v>
      </c>
      <c r="Q42" s="45">
        <f t="shared" si="6"/>
        <v>7246899536</v>
      </c>
      <c r="R42" s="45">
        <f t="shared" si="6"/>
        <v>9018420870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9018420870</v>
      </c>
      <c r="X42" s="45">
        <f t="shared" si="6"/>
        <v>11615201502</v>
      </c>
      <c r="Y42" s="45">
        <f t="shared" si="6"/>
        <v>-2596780632</v>
      </c>
      <c r="Z42" s="46">
        <f>+IF(X42&lt;&gt;0,+(Y42/X42)*100,0)</f>
        <v>-22.356741994987043</v>
      </c>
      <c r="AA42" s="47">
        <f>+AA25-AA40</f>
        <v>15486935330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14376747264</v>
      </c>
      <c r="D45" s="18"/>
      <c r="E45" s="19">
        <v>15337008161</v>
      </c>
      <c r="F45" s="20">
        <v>15309070031</v>
      </c>
      <c r="G45" s="20">
        <v>8543910302</v>
      </c>
      <c r="H45" s="20">
        <v>7878698470</v>
      </c>
      <c r="I45" s="20">
        <v>8081698388</v>
      </c>
      <c r="J45" s="20">
        <v>8081698388</v>
      </c>
      <c r="K45" s="20">
        <v>6721306064</v>
      </c>
      <c r="L45" s="20">
        <v>7690810886</v>
      </c>
      <c r="M45" s="20">
        <v>8705949844</v>
      </c>
      <c r="N45" s="20">
        <v>8705949844</v>
      </c>
      <c r="O45" s="20">
        <v>8681382409</v>
      </c>
      <c r="P45" s="20">
        <v>7042771239</v>
      </c>
      <c r="Q45" s="20">
        <v>7011380715</v>
      </c>
      <c r="R45" s="20">
        <v>8771858595</v>
      </c>
      <c r="S45" s="20"/>
      <c r="T45" s="20"/>
      <c r="U45" s="20"/>
      <c r="V45" s="20"/>
      <c r="W45" s="20">
        <v>8771858595</v>
      </c>
      <c r="X45" s="20">
        <v>11481802526</v>
      </c>
      <c r="Y45" s="20">
        <v>-2709943931</v>
      </c>
      <c r="Z45" s="48">
        <v>-23.6</v>
      </c>
      <c r="AA45" s="22">
        <v>15309070031</v>
      </c>
    </row>
    <row r="46" spans="1:27" ht="13.5">
      <c r="A46" s="23" t="s">
        <v>67</v>
      </c>
      <c r="B46" s="17"/>
      <c r="C46" s="18">
        <v>324447350</v>
      </c>
      <c r="D46" s="18"/>
      <c r="E46" s="19">
        <v>262117190</v>
      </c>
      <c r="F46" s="20">
        <v>177865297</v>
      </c>
      <c r="G46" s="20">
        <v>244013320</v>
      </c>
      <c r="H46" s="20">
        <v>246053450</v>
      </c>
      <c r="I46" s="20">
        <v>243979677</v>
      </c>
      <c r="J46" s="20">
        <v>243979677</v>
      </c>
      <c r="K46" s="20">
        <v>245735453</v>
      </c>
      <c r="L46" s="20">
        <v>246350469</v>
      </c>
      <c r="M46" s="20">
        <v>249869050</v>
      </c>
      <c r="N46" s="20">
        <v>249869050</v>
      </c>
      <c r="O46" s="20">
        <v>259664876</v>
      </c>
      <c r="P46" s="20">
        <v>248879105</v>
      </c>
      <c r="Q46" s="20">
        <v>233951154</v>
      </c>
      <c r="R46" s="20">
        <v>248817844</v>
      </c>
      <c r="S46" s="20"/>
      <c r="T46" s="20"/>
      <c r="U46" s="20"/>
      <c r="V46" s="20"/>
      <c r="W46" s="20">
        <v>248817844</v>
      </c>
      <c r="X46" s="20">
        <v>133398973</v>
      </c>
      <c r="Y46" s="20">
        <v>115418871</v>
      </c>
      <c r="Z46" s="48">
        <v>86.52</v>
      </c>
      <c r="AA46" s="22">
        <v>177865297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14701194614</v>
      </c>
      <c r="D48" s="51">
        <f>SUM(D45:D47)</f>
        <v>0</v>
      </c>
      <c r="E48" s="52">
        <f t="shared" si="7"/>
        <v>15599125351</v>
      </c>
      <c r="F48" s="53">
        <f t="shared" si="7"/>
        <v>15486935328</v>
      </c>
      <c r="G48" s="53">
        <f t="shared" si="7"/>
        <v>8787923622</v>
      </c>
      <c r="H48" s="53">
        <f t="shared" si="7"/>
        <v>8124751920</v>
      </c>
      <c r="I48" s="53">
        <f t="shared" si="7"/>
        <v>8325678065</v>
      </c>
      <c r="J48" s="53">
        <f t="shared" si="7"/>
        <v>8325678065</v>
      </c>
      <c r="K48" s="53">
        <f t="shared" si="7"/>
        <v>6967041517</v>
      </c>
      <c r="L48" s="53">
        <f t="shared" si="7"/>
        <v>7937161355</v>
      </c>
      <c r="M48" s="53">
        <f t="shared" si="7"/>
        <v>8955818894</v>
      </c>
      <c r="N48" s="53">
        <f t="shared" si="7"/>
        <v>8955818894</v>
      </c>
      <c r="O48" s="53">
        <f t="shared" si="7"/>
        <v>8941047285</v>
      </c>
      <c r="P48" s="53">
        <f t="shared" si="7"/>
        <v>7291650344</v>
      </c>
      <c r="Q48" s="53">
        <f t="shared" si="7"/>
        <v>7245331869</v>
      </c>
      <c r="R48" s="53">
        <f t="shared" si="7"/>
        <v>9020676439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9020676439</v>
      </c>
      <c r="X48" s="53">
        <f t="shared" si="7"/>
        <v>11615201499</v>
      </c>
      <c r="Y48" s="53">
        <f t="shared" si="7"/>
        <v>-2594525060</v>
      </c>
      <c r="Z48" s="54">
        <f>+IF(X48&lt;&gt;0,+(Y48/X48)*100,0)</f>
        <v>-22.33732286283086</v>
      </c>
      <c r="AA48" s="55">
        <f>SUM(AA45:AA47)</f>
        <v>15486935328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1972820</v>
      </c>
      <c r="D6" s="18">
        <v>1972820</v>
      </c>
      <c r="E6" s="19">
        <v>2780000</v>
      </c>
      <c r="F6" s="20">
        <v>2780000</v>
      </c>
      <c r="G6" s="20">
        <v>8496000</v>
      </c>
      <c r="H6" s="20">
        <v>-4549349</v>
      </c>
      <c r="I6" s="20">
        <v>-1478728</v>
      </c>
      <c r="J6" s="20">
        <v>-1478728</v>
      </c>
      <c r="K6" s="20">
        <v>-162929</v>
      </c>
      <c r="L6" s="20">
        <v>5060235</v>
      </c>
      <c r="M6" s="20">
        <v>-4153047</v>
      </c>
      <c r="N6" s="20">
        <v>-4153047</v>
      </c>
      <c r="O6" s="20">
        <v>115299</v>
      </c>
      <c r="P6" s="20">
        <v>-189331</v>
      </c>
      <c r="Q6" s="20">
        <v>2349249</v>
      </c>
      <c r="R6" s="20">
        <v>2349249</v>
      </c>
      <c r="S6" s="20"/>
      <c r="T6" s="20"/>
      <c r="U6" s="20"/>
      <c r="V6" s="20"/>
      <c r="W6" s="20">
        <v>2349249</v>
      </c>
      <c r="X6" s="20">
        <v>2085000</v>
      </c>
      <c r="Y6" s="20">
        <v>264249</v>
      </c>
      <c r="Z6" s="21">
        <v>12.67</v>
      </c>
      <c r="AA6" s="22">
        <v>2780000</v>
      </c>
    </row>
    <row r="7" spans="1:27" ht="13.5">
      <c r="A7" s="23" t="s">
        <v>34</v>
      </c>
      <c r="B7" s="17"/>
      <c r="C7" s="18">
        <v>945653</v>
      </c>
      <c r="D7" s="18">
        <v>945653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6396518</v>
      </c>
      <c r="D8" s="18">
        <v>6396518</v>
      </c>
      <c r="E8" s="19">
        <v>7608000</v>
      </c>
      <c r="F8" s="20">
        <v>7608000</v>
      </c>
      <c r="G8" s="20">
        <v>411186</v>
      </c>
      <c r="H8" s="20">
        <v>42895</v>
      </c>
      <c r="I8" s="20">
        <v>317118</v>
      </c>
      <c r="J8" s="20">
        <v>317118</v>
      </c>
      <c r="K8" s="20">
        <v>93955</v>
      </c>
      <c r="L8" s="20">
        <v>-172952</v>
      </c>
      <c r="M8" s="20">
        <v>172852</v>
      </c>
      <c r="N8" s="20">
        <v>172852</v>
      </c>
      <c r="O8" s="20">
        <v>565132</v>
      </c>
      <c r="P8" s="20">
        <v>-46663</v>
      </c>
      <c r="Q8" s="20">
        <v>-11216</v>
      </c>
      <c r="R8" s="20">
        <v>-11216</v>
      </c>
      <c r="S8" s="20"/>
      <c r="T8" s="20"/>
      <c r="U8" s="20"/>
      <c r="V8" s="20"/>
      <c r="W8" s="20">
        <v>-11216</v>
      </c>
      <c r="X8" s="20">
        <v>5706000</v>
      </c>
      <c r="Y8" s="20">
        <v>-5717216</v>
      </c>
      <c r="Z8" s="21">
        <v>-100.2</v>
      </c>
      <c r="AA8" s="22">
        <v>7608000</v>
      </c>
    </row>
    <row r="9" spans="1:27" ht="13.5">
      <c r="A9" s="23" t="s">
        <v>36</v>
      </c>
      <c r="B9" s="17"/>
      <c r="C9" s="18">
        <v>284367</v>
      </c>
      <c r="D9" s="18">
        <v>284367</v>
      </c>
      <c r="E9" s="19"/>
      <c r="F9" s="20"/>
      <c r="G9" s="20">
        <v>4663922</v>
      </c>
      <c r="H9" s="20">
        <v>-456519</v>
      </c>
      <c r="I9" s="20">
        <v>-881319</v>
      </c>
      <c r="J9" s="20">
        <v>-881319</v>
      </c>
      <c r="K9" s="20">
        <v>-572022</v>
      </c>
      <c r="L9" s="20">
        <v>-387945</v>
      </c>
      <c r="M9" s="20">
        <v>-277248</v>
      </c>
      <c r="N9" s="20">
        <v>-277248</v>
      </c>
      <c r="O9" s="20">
        <v>-301038</v>
      </c>
      <c r="P9" s="20">
        <v>-231181</v>
      </c>
      <c r="Q9" s="20">
        <v>-299676</v>
      </c>
      <c r="R9" s="20">
        <v>-299676</v>
      </c>
      <c r="S9" s="20"/>
      <c r="T9" s="20"/>
      <c r="U9" s="20"/>
      <c r="V9" s="20"/>
      <c r="W9" s="20">
        <v>-299676</v>
      </c>
      <c r="X9" s="20"/>
      <c r="Y9" s="20">
        <v>-299676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>
        <v>385417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7900</v>
      </c>
      <c r="D11" s="18">
        <v>7900</v>
      </c>
      <c r="E11" s="19">
        <v>24000</v>
      </c>
      <c r="F11" s="20">
        <v>24000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18000</v>
      </c>
      <c r="Y11" s="20">
        <v>-18000</v>
      </c>
      <c r="Z11" s="21">
        <v>-100</v>
      </c>
      <c r="AA11" s="22">
        <v>24000</v>
      </c>
    </row>
    <row r="12" spans="1:27" ht="13.5">
      <c r="A12" s="27" t="s">
        <v>39</v>
      </c>
      <c r="B12" s="28"/>
      <c r="C12" s="29">
        <f aca="true" t="shared" si="0" ref="C12:Y12">SUM(C6:C11)</f>
        <v>9607258</v>
      </c>
      <c r="D12" s="29">
        <f>SUM(D6:D11)</f>
        <v>9607258</v>
      </c>
      <c r="E12" s="30">
        <f t="shared" si="0"/>
        <v>10412000</v>
      </c>
      <c r="F12" s="31">
        <f t="shared" si="0"/>
        <v>10412000</v>
      </c>
      <c r="G12" s="31">
        <f t="shared" si="0"/>
        <v>13956525</v>
      </c>
      <c r="H12" s="31">
        <f t="shared" si="0"/>
        <v>-4962973</v>
      </c>
      <c r="I12" s="31">
        <f t="shared" si="0"/>
        <v>-2042929</v>
      </c>
      <c r="J12" s="31">
        <f t="shared" si="0"/>
        <v>-2042929</v>
      </c>
      <c r="K12" s="31">
        <f t="shared" si="0"/>
        <v>-640996</v>
      </c>
      <c r="L12" s="31">
        <f t="shared" si="0"/>
        <v>4499338</v>
      </c>
      <c r="M12" s="31">
        <f t="shared" si="0"/>
        <v>-4257443</v>
      </c>
      <c r="N12" s="31">
        <f t="shared" si="0"/>
        <v>-4257443</v>
      </c>
      <c r="O12" s="31">
        <f t="shared" si="0"/>
        <v>379393</v>
      </c>
      <c r="P12" s="31">
        <f t="shared" si="0"/>
        <v>-467175</v>
      </c>
      <c r="Q12" s="31">
        <f t="shared" si="0"/>
        <v>2038357</v>
      </c>
      <c r="R12" s="31">
        <f t="shared" si="0"/>
        <v>2038357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2038357</v>
      </c>
      <c r="X12" s="31">
        <f t="shared" si="0"/>
        <v>7809000</v>
      </c>
      <c r="Y12" s="31">
        <f t="shared" si="0"/>
        <v>-5770643</v>
      </c>
      <c r="Z12" s="32">
        <f>+IF(X12&lt;&gt;0,+(Y12/X12)*100,0)</f>
        <v>-73.8973364067102</v>
      </c>
      <c r="AA12" s="33">
        <f>SUM(AA6:AA11)</f>
        <v>10412000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3474691</v>
      </c>
      <c r="D15" s="18">
        <v>3474691</v>
      </c>
      <c r="E15" s="19"/>
      <c r="F15" s="20"/>
      <c r="G15" s="20">
        <v>3258</v>
      </c>
      <c r="H15" s="20">
        <v>-10206</v>
      </c>
      <c r="I15" s="20">
        <v>-36430</v>
      </c>
      <c r="J15" s="20">
        <v>-36430</v>
      </c>
      <c r="K15" s="20">
        <v>-45605</v>
      </c>
      <c r="L15" s="20">
        <v>70382</v>
      </c>
      <c r="M15" s="20">
        <v>42250</v>
      </c>
      <c r="N15" s="20">
        <v>42250</v>
      </c>
      <c r="O15" s="20">
        <v>-18717</v>
      </c>
      <c r="P15" s="20">
        <v>-34887</v>
      </c>
      <c r="Q15" s="20">
        <v>-9112</v>
      </c>
      <c r="R15" s="20">
        <v>-9112</v>
      </c>
      <c r="S15" s="20"/>
      <c r="T15" s="20"/>
      <c r="U15" s="20"/>
      <c r="V15" s="20"/>
      <c r="W15" s="20">
        <v>-9112</v>
      </c>
      <c r="X15" s="20"/>
      <c r="Y15" s="20">
        <v>-9112</v>
      </c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25252147</v>
      </c>
      <c r="D17" s="18">
        <v>25252147</v>
      </c>
      <c r="E17" s="19">
        <v>18050000</v>
      </c>
      <c r="F17" s="20">
        <v>18050000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13537500</v>
      </c>
      <c r="Y17" s="20">
        <v>-13537500</v>
      </c>
      <c r="Z17" s="21">
        <v>-100</v>
      </c>
      <c r="AA17" s="22">
        <v>18050000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281533225</v>
      </c>
      <c r="D19" s="18">
        <v>281533225</v>
      </c>
      <c r="E19" s="19">
        <v>167521000</v>
      </c>
      <c r="F19" s="20">
        <v>170521000</v>
      </c>
      <c r="G19" s="20"/>
      <c r="H19" s="20">
        <v>3562</v>
      </c>
      <c r="I19" s="20">
        <v>13170</v>
      </c>
      <c r="J19" s="20">
        <v>13170</v>
      </c>
      <c r="K19" s="20">
        <v>973</v>
      </c>
      <c r="L19" s="20">
        <v>51572</v>
      </c>
      <c r="M19" s="20">
        <v>34179</v>
      </c>
      <c r="N19" s="20">
        <v>34179</v>
      </c>
      <c r="O19" s="20">
        <v>3550</v>
      </c>
      <c r="P19" s="20">
        <v>97931</v>
      </c>
      <c r="Q19" s="20">
        <v>6491</v>
      </c>
      <c r="R19" s="20">
        <v>6491</v>
      </c>
      <c r="S19" s="20"/>
      <c r="T19" s="20"/>
      <c r="U19" s="20"/>
      <c r="V19" s="20"/>
      <c r="W19" s="20">
        <v>6491</v>
      </c>
      <c r="X19" s="20">
        <v>127890750</v>
      </c>
      <c r="Y19" s="20">
        <v>-127884259</v>
      </c>
      <c r="Z19" s="21">
        <v>-99.99</v>
      </c>
      <c r="AA19" s="22">
        <v>170521000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308994</v>
      </c>
      <c r="D22" s="18">
        <v>308994</v>
      </c>
      <c r="E22" s="19">
        <v>757000</v>
      </c>
      <c r="F22" s="20">
        <v>757000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567750</v>
      </c>
      <c r="Y22" s="20">
        <v>-567750</v>
      </c>
      <c r="Z22" s="21">
        <v>-100</v>
      </c>
      <c r="AA22" s="22">
        <v>757000</v>
      </c>
    </row>
    <row r="23" spans="1:27" ht="13.5">
      <c r="A23" s="23" t="s">
        <v>49</v>
      </c>
      <c r="B23" s="17"/>
      <c r="C23" s="18">
        <v>243537</v>
      </c>
      <c r="D23" s="18">
        <v>243537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310812594</v>
      </c>
      <c r="D24" s="29">
        <f>SUM(D15:D23)</f>
        <v>310812594</v>
      </c>
      <c r="E24" s="36">
        <f t="shared" si="1"/>
        <v>186328000</v>
      </c>
      <c r="F24" s="37">
        <f t="shared" si="1"/>
        <v>189328000</v>
      </c>
      <c r="G24" s="37">
        <f t="shared" si="1"/>
        <v>3258</v>
      </c>
      <c r="H24" s="37">
        <f t="shared" si="1"/>
        <v>-6644</v>
      </c>
      <c r="I24" s="37">
        <f t="shared" si="1"/>
        <v>-23260</v>
      </c>
      <c r="J24" s="37">
        <f t="shared" si="1"/>
        <v>-23260</v>
      </c>
      <c r="K24" s="37">
        <f t="shared" si="1"/>
        <v>-44632</v>
      </c>
      <c r="L24" s="37">
        <f t="shared" si="1"/>
        <v>121954</v>
      </c>
      <c r="M24" s="37">
        <f t="shared" si="1"/>
        <v>76429</v>
      </c>
      <c r="N24" s="37">
        <f t="shared" si="1"/>
        <v>76429</v>
      </c>
      <c r="O24" s="37">
        <f t="shared" si="1"/>
        <v>-15167</v>
      </c>
      <c r="P24" s="37">
        <f t="shared" si="1"/>
        <v>63044</v>
      </c>
      <c r="Q24" s="37">
        <f t="shared" si="1"/>
        <v>-2621</v>
      </c>
      <c r="R24" s="37">
        <f t="shared" si="1"/>
        <v>-2621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-2621</v>
      </c>
      <c r="X24" s="37">
        <f t="shared" si="1"/>
        <v>141996000</v>
      </c>
      <c r="Y24" s="37">
        <f t="shared" si="1"/>
        <v>-141998621</v>
      </c>
      <c r="Z24" s="38">
        <f>+IF(X24&lt;&gt;0,+(Y24/X24)*100,0)</f>
        <v>-100.001845826643</v>
      </c>
      <c r="AA24" s="39">
        <f>SUM(AA15:AA23)</f>
        <v>189328000</v>
      </c>
    </row>
    <row r="25" spans="1:27" ht="13.5">
      <c r="A25" s="27" t="s">
        <v>51</v>
      </c>
      <c r="B25" s="28"/>
      <c r="C25" s="29">
        <f aca="true" t="shared" si="2" ref="C25:Y25">+C12+C24</f>
        <v>320419852</v>
      </c>
      <c r="D25" s="29">
        <f>+D12+D24</f>
        <v>320419852</v>
      </c>
      <c r="E25" s="30">
        <f t="shared" si="2"/>
        <v>196740000</v>
      </c>
      <c r="F25" s="31">
        <f t="shared" si="2"/>
        <v>199740000</v>
      </c>
      <c r="G25" s="31">
        <f t="shared" si="2"/>
        <v>13959783</v>
      </c>
      <c r="H25" s="31">
        <f t="shared" si="2"/>
        <v>-4969617</v>
      </c>
      <c r="I25" s="31">
        <f t="shared" si="2"/>
        <v>-2066189</v>
      </c>
      <c r="J25" s="31">
        <f t="shared" si="2"/>
        <v>-2066189</v>
      </c>
      <c r="K25" s="31">
        <f t="shared" si="2"/>
        <v>-685628</v>
      </c>
      <c r="L25" s="31">
        <f t="shared" si="2"/>
        <v>4621292</v>
      </c>
      <c r="M25" s="31">
        <f t="shared" si="2"/>
        <v>-4181014</v>
      </c>
      <c r="N25" s="31">
        <f t="shared" si="2"/>
        <v>-4181014</v>
      </c>
      <c r="O25" s="31">
        <f t="shared" si="2"/>
        <v>364226</v>
      </c>
      <c r="P25" s="31">
        <f t="shared" si="2"/>
        <v>-404131</v>
      </c>
      <c r="Q25" s="31">
        <f t="shared" si="2"/>
        <v>2035736</v>
      </c>
      <c r="R25" s="31">
        <f t="shared" si="2"/>
        <v>2035736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2035736</v>
      </c>
      <c r="X25" s="31">
        <f t="shared" si="2"/>
        <v>149805000</v>
      </c>
      <c r="Y25" s="31">
        <f t="shared" si="2"/>
        <v>-147769264</v>
      </c>
      <c r="Z25" s="32">
        <f>+IF(X25&lt;&gt;0,+(Y25/X25)*100,0)</f>
        <v>-98.64107606555189</v>
      </c>
      <c r="AA25" s="33">
        <f>+AA12+AA24</f>
        <v>199740000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294966</v>
      </c>
      <c r="D30" s="18">
        <v>294966</v>
      </c>
      <c r="E30" s="19">
        <v>305000</v>
      </c>
      <c r="F30" s="20">
        <v>305000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228750</v>
      </c>
      <c r="Y30" s="20">
        <v>-228750</v>
      </c>
      <c r="Z30" s="21">
        <v>-100</v>
      </c>
      <c r="AA30" s="22">
        <v>305000</v>
      </c>
    </row>
    <row r="31" spans="1:27" ht="13.5">
      <c r="A31" s="23" t="s">
        <v>56</v>
      </c>
      <c r="B31" s="17"/>
      <c r="C31" s="18">
        <v>168100</v>
      </c>
      <c r="D31" s="18">
        <v>168100</v>
      </c>
      <c r="E31" s="19">
        <v>295000</v>
      </c>
      <c r="F31" s="20">
        <v>295000</v>
      </c>
      <c r="G31" s="20">
        <v>-381</v>
      </c>
      <c r="H31" s="20">
        <v>-13</v>
      </c>
      <c r="I31" s="20">
        <v>-10</v>
      </c>
      <c r="J31" s="20">
        <v>-10</v>
      </c>
      <c r="K31" s="20">
        <v>2683</v>
      </c>
      <c r="L31" s="20">
        <v>3404</v>
      </c>
      <c r="M31" s="20">
        <v>1524</v>
      </c>
      <c r="N31" s="20">
        <v>1524</v>
      </c>
      <c r="O31" s="20">
        <v>-323</v>
      </c>
      <c r="P31" s="20">
        <v>-144</v>
      </c>
      <c r="Q31" s="20">
        <v>-1547</v>
      </c>
      <c r="R31" s="20">
        <v>-1547</v>
      </c>
      <c r="S31" s="20"/>
      <c r="T31" s="20"/>
      <c r="U31" s="20"/>
      <c r="V31" s="20"/>
      <c r="W31" s="20">
        <v>-1547</v>
      </c>
      <c r="X31" s="20">
        <v>221250</v>
      </c>
      <c r="Y31" s="20">
        <v>-222797</v>
      </c>
      <c r="Z31" s="21">
        <v>-100.7</v>
      </c>
      <c r="AA31" s="22">
        <v>295000</v>
      </c>
    </row>
    <row r="32" spans="1:27" ht="13.5">
      <c r="A32" s="23" t="s">
        <v>57</v>
      </c>
      <c r="B32" s="17"/>
      <c r="C32" s="18">
        <v>8734609</v>
      </c>
      <c r="D32" s="18">
        <v>8734609</v>
      </c>
      <c r="E32" s="19">
        <v>7407000</v>
      </c>
      <c r="F32" s="20">
        <v>7407000</v>
      </c>
      <c r="G32" s="20">
        <v>1622137</v>
      </c>
      <c r="H32" s="20">
        <v>-7296069</v>
      </c>
      <c r="I32" s="20">
        <v>193350</v>
      </c>
      <c r="J32" s="20">
        <v>193350</v>
      </c>
      <c r="K32" s="20">
        <v>2523918</v>
      </c>
      <c r="L32" s="20">
        <v>-6303744</v>
      </c>
      <c r="M32" s="20">
        <v>-1439319</v>
      </c>
      <c r="N32" s="20">
        <v>-1439319</v>
      </c>
      <c r="O32" s="20">
        <v>761850</v>
      </c>
      <c r="P32" s="20">
        <v>1648015</v>
      </c>
      <c r="Q32" s="20">
        <v>1812447</v>
      </c>
      <c r="R32" s="20">
        <v>1812447</v>
      </c>
      <c r="S32" s="20"/>
      <c r="T32" s="20"/>
      <c r="U32" s="20"/>
      <c r="V32" s="20"/>
      <c r="W32" s="20">
        <v>1812447</v>
      </c>
      <c r="X32" s="20">
        <v>5555250</v>
      </c>
      <c r="Y32" s="20">
        <v>-3742803</v>
      </c>
      <c r="Z32" s="21">
        <v>-67.37</v>
      </c>
      <c r="AA32" s="22">
        <v>7407000</v>
      </c>
    </row>
    <row r="33" spans="1:27" ht="13.5">
      <c r="A33" s="23" t="s">
        <v>58</v>
      </c>
      <c r="B33" s="17"/>
      <c r="C33" s="18">
        <v>23393895</v>
      </c>
      <c r="D33" s="18">
        <v>23393895</v>
      </c>
      <c r="E33" s="19">
        <v>2340000</v>
      </c>
      <c r="F33" s="20">
        <v>2340000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1755000</v>
      </c>
      <c r="Y33" s="20">
        <v>-1755000</v>
      </c>
      <c r="Z33" s="21">
        <v>-100</v>
      </c>
      <c r="AA33" s="22">
        <v>2340000</v>
      </c>
    </row>
    <row r="34" spans="1:27" ht="13.5">
      <c r="A34" s="27" t="s">
        <v>59</v>
      </c>
      <c r="B34" s="28"/>
      <c r="C34" s="29">
        <f aca="true" t="shared" si="3" ref="C34:Y34">SUM(C29:C33)</f>
        <v>32591570</v>
      </c>
      <c r="D34" s="29">
        <f>SUM(D29:D33)</f>
        <v>32591570</v>
      </c>
      <c r="E34" s="30">
        <f t="shared" si="3"/>
        <v>10347000</v>
      </c>
      <c r="F34" s="31">
        <f t="shared" si="3"/>
        <v>10347000</v>
      </c>
      <c r="G34" s="31">
        <f t="shared" si="3"/>
        <v>1621756</v>
      </c>
      <c r="H34" s="31">
        <f t="shared" si="3"/>
        <v>-7296082</v>
      </c>
      <c r="I34" s="31">
        <f t="shared" si="3"/>
        <v>193340</v>
      </c>
      <c r="J34" s="31">
        <f t="shared" si="3"/>
        <v>193340</v>
      </c>
      <c r="K34" s="31">
        <f t="shared" si="3"/>
        <v>2526601</v>
      </c>
      <c r="L34" s="31">
        <f t="shared" si="3"/>
        <v>-6300340</v>
      </c>
      <c r="M34" s="31">
        <f t="shared" si="3"/>
        <v>-1437795</v>
      </c>
      <c r="N34" s="31">
        <f t="shared" si="3"/>
        <v>-1437795</v>
      </c>
      <c r="O34" s="31">
        <f t="shared" si="3"/>
        <v>761527</v>
      </c>
      <c r="P34" s="31">
        <f t="shared" si="3"/>
        <v>1647871</v>
      </c>
      <c r="Q34" s="31">
        <f t="shared" si="3"/>
        <v>1810900</v>
      </c>
      <c r="R34" s="31">
        <f t="shared" si="3"/>
        <v>1810900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1810900</v>
      </c>
      <c r="X34" s="31">
        <f t="shared" si="3"/>
        <v>7760250</v>
      </c>
      <c r="Y34" s="31">
        <f t="shared" si="3"/>
        <v>-5949350</v>
      </c>
      <c r="Z34" s="32">
        <f>+IF(X34&lt;&gt;0,+(Y34/X34)*100,0)</f>
        <v>-76.66441158467833</v>
      </c>
      <c r="AA34" s="33">
        <f>SUM(AA29:AA33)</f>
        <v>10347000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2529318</v>
      </c>
      <c r="D37" s="18">
        <v>2529318</v>
      </c>
      <c r="E37" s="19">
        <v>2488000</v>
      </c>
      <c r="F37" s="20">
        <v>2488000</v>
      </c>
      <c r="G37" s="20"/>
      <c r="H37" s="20"/>
      <c r="I37" s="20">
        <v>-14396</v>
      </c>
      <c r="J37" s="20">
        <v>-14396</v>
      </c>
      <c r="K37" s="20"/>
      <c r="L37" s="20"/>
      <c r="M37" s="20"/>
      <c r="N37" s="20"/>
      <c r="O37" s="20">
        <v>-14283</v>
      </c>
      <c r="P37" s="20">
        <v>-15033</v>
      </c>
      <c r="Q37" s="20">
        <v>-14408</v>
      </c>
      <c r="R37" s="20">
        <v>-14408</v>
      </c>
      <c r="S37" s="20"/>
      <c r="T37" s="20"/>
      <c r="U37" s="20"/>
      <c r="V37" s="20"/>
      <c r="W37" s="20">
        <v>-14408</v>
      </c>
      <c r="X37" s="20">
        <v>1866000</v>
      </c>
      <c r="Y37" s="20">
        <v>-1880408</v>
      </c>
      <c r="Z37" s="21">
        <v>-100.77</v>
      </c>
      <c r="AA37" s="22">
        <v>2488000</v>
      </c>
    </row>
    <row r="38" spans="1:27" ht="13.5">
      <c r="A38" s="23" t="s">
        <v>58</v>
      </c>
      <c r="B38" s="17"/>
      <c r="C38" s="18">
        <v>12101619</v>
      </c>
      <c r="D38" s="18">
        <v>12101619</v>
      </c>
      <c r="E38" s="19">
        <v>2340000</v>
      </c>
      <c r="F38" s="20">
        <v>2340000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1755000</v>
      </c>
      <c r="Y38" s="20">
        <v>-1755000</v>
      </c>
      <c r="Z38" s="21">
        <v>-100</v>
      </c>
      <c r="AA38" s="22">
        <v>2340000</v>
      </c>
    </row>
    <row r="39" spans="1:27" ht="13.5">
      <c r="A39" s="27" t="s">
        <v>61</v>
      </c>
      <c r="B39" s="35"/>
      <c r="C39" s="29">
        <f aca="true" t="shared" si="4" ref="C39:Y39">SUM(C37:C38)</f>
        <v>14630937</v>
      </c>
      <c r="D39" s="29">
        <f>SUM(D37:D38)</f>
        <v>14630937</v>
      </c>
      <c r="E39" s="36">
        <f t="shared" si="4"/>
        <v>4828000</v>
      </c>
      <c r="F39" s="37">
        <f t="shared" si="4"/>
        <v>4828000</v>
      </c>
      <c r="G39" s="37">
        <f t="shared" si="4"/>
        <v>0</v>
      </c>
      <c r="H39" s="37">
        <f t="shared" si="4"/>
        <v>0</v>
      </c>
      <c r="I39" s="37">
        <f t="shared" si="4"/>
        <v>-14396</v>
      </c>
      <c r="J39" s="37">
        <f t="shared" si="4"/>
        <v>-14396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-14283</v>
      </c>
      <c r="P39" s="37">
        <f t="shared" si="4"/>
        <v>-15033</v>
      </c>
      <c r="Q39" s="37">
        <f t="shared" si="4"/>
        <v>-14408</v>
      </c>
      <c r="R39" s="37">
        <f t="shared" si="4"/>
        <v>-14408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-14408</v>
      </c>
      <c r="X39" s="37">
        <f t="shared" si="4"/>
        <v>3621000</v>
      </c>
      <c r="Y39" s="37">
        <f t="shared" si="4"/>
        <v>-3635408</v>
      </c>
      <c r="Z39" s="38">
        <f>+IF(X39&lt;&gt;0,+(Y39/X39)*100,0)</f>
        <v>-100.3979011322839</v>
      </c>
      <c r="AA39" s="39">
        <f>SUM(AA37:AA38)</f>
        <v>4828000</v>
      </c>
    </row>
    <row r="40" spans="1:27" ht="13.5">
      <c r="A40" s="27" t="s">
        <v>62</v>
      </c>
      <c r="B40" s="28"/>
      <c r="C40" s="29">
        <f aca="true" t="shared" si="5" ref="C40:Y40">+C34+C39</f>
        <v>47222507</v>
      </c>
      <c r="D40" s="29">
        <f>+D34+D39</f>
        <v>47222507</v>
      </c>
      <c r="E40" s="30">
        <f t="shared" si="5"/>
        <v>15175000</v>
      </c>
      <c r="F40" s="31">
        <f t="shared" si="5"/>
        <v>15175000</v>
      </c>
      <c r="G40" s="31">
        <f t="shared" si="5"/>
        <v>1621756</v>
      </c>
      <c r="H40" s="31">
        <f t="shared" si="5"/>
        <v>-7296082</v>
      </c>
      <c r="I40" s="31">
        <f t="shared" si="5"/>
        <v>178944</v>
      </c>
      <c r="J40" s="31">
        <f t="shared" si="5"/>
        <v>178944</v>
      </c>
      <c r="K40" s="31">
        <f t="shared" si="5"/>
        <v>2526601</v>
      </c>
      <c r="L40" s="31">
        <f t="shared" si="5"/>
        <v>-6300340</v>
      </c>
      <c r="M40" s="31">
        <f t="shared" si="5"/>
        <v>-1437795</v>
      </c>
      <c r="N40" s="31">
        <f t="shared" si="5"/>
        <v>-1437795</v>
      </c>
      <c r="O40" s="31">
        <f t="shared" si="5"/>
        <v>747244</v>
      </c>
      <c r="P40" s="31">
        <f t="shared" si="5"/>
        <v>1632838</v>
      </c>
      <c r="Q40" s="31">
        <f t="shared" si="5"/>
        <v>1796492</v>
      </c>
      <c r="R40" s="31">
        <f t="shared" si="5"/>
        <v>1796492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1796492</v>
      </c>
      <c r="X40" s="31">
        <f t="shared" si="5"/>
        <v>11381250</v>
      </c>
      <c r="Y40" s="31">
        <f t="shared" si="5"/>
        <v>-9584758</v>
      </c>
      <c r="Z40" s="32">
        <f>+IF(X40&lt;&gt;0,+(Y40/X40)*100,0)</f>
        <v>-84.21533662822624</v>
      </c>
      <c r="AA40" s="33">
        <f>+AA34+AA39</f>
        <v>15175000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273197345</v>
      </c>
      <c r="D42" s="43">
        <f>+D25-D40</f>
        <v>273197345</v>
      </c>
      <c r="E42" s="44">
        <f t="shared" si="6"/>
        <v>181565000</v>
      </c>
      <c r="F42" s="45">
        <f t="shared" si="6"/>
        <v>184565000</v>
      </c>
      <c r="G42" s="45">
        <f t="shared" si="6"/>
        <v>12338027</v>
      </c>
      <c r="H42" s="45">
        <f t="shared" si="6"/>
        <v>2326465</v>
      </c>
      <c r="I42" s="45">
        <f t="shared" si="6"/>
        <v>-2245133</v>
      </c>
      <c r="J42" s="45">
        <f t="shared" si="6"/>
        <v>-2245133</v>
      </c>
      <c r="K42" s="45">
        <f t="shared" si="6"/>
        <v>-3212229</v>
      </c>
      <c r="L42" s="45">
        <f t="shared" si="6"/>
        <v>10921632</v>
      </c>
      <c r="M42" s="45">
        <f t="shared" si="6"/>
        <v>-2743219</v>
      </c>
      <c r="N42" s="45">
        <f t="shared" si="6"/>
        <v>-2743219</v>
      </c>
      <c r="O42" s="45">
        <f t="shared" si="6"/>
        <v>-383018</v>
      </c>
      <c r="P42" s="45">
        <f t="shared" si="6"/>
        <v>-2036969</v>
      </c>
      <c r="Q42" s="45">
        <f t="shared" si="6"/>
        <v>239244</v>
      </c>
      <c r="R42" s="45">
        <f t="shared" si="6"/>
        <v>239244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239244</v>
      </c>
      <c r="X42" s="45">
        <f t="shared" si="6"/>
        <v>138423750</v>
      </c>
      <c r="Y42" s="45">
        <f t="shared" si="6"/>
        <v>-138184506</v>
      </c>
      <c r="Z42" s="46">
        <f>+IF(X42&lt;&gt;0,+(Y42/X42)*100,0)</f>
        <v>-99.82716549725029</v>
      </c>
      <c r="AA42" s="47">
        <f>+AA25-AA40</f>
        <v>184565000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273197345</v>
      </c>
      <c r="D45" s="18">
        <v>273197345</v>
      </c>
      <c r="E45" s="19">
        <v>181565000</v>
      </c>
      <c r="F45" s="20">
        <v>184565000</v>
      </c>
      <c r="G45" s="20">
        <v>12338027</v>
      </c>
      <c r="H45" s="20">
        <v>2326465</v>
      </c>
      <c r="I45" s="20">
        <v>-2245133</v>
      </c>
      <c r="J45" s="20">
        <v>-2245133</v>
      </c>
      <c r="K45" s="20">
        <v>-3212229</v>
      </c>
      <c r="L45" s="20">
        <v>10921632</v>
      </c>
      <c r="M45" s="20">
        <v>-2743219</v>
      </c>
      <c r="N45" s="20">
        <v>-2743219</v>
      </c>
      <c r="O45" s="20">
        <v>-383018</v>
      </c>
      <c r="P45" s="20">
        <v>-2036969</v>
      </c>
      <c r="Q45" s="20">
        <v>239244</v>
      </c>
      <c r="R45" s="20">
        <v>239244</v>
      </c>
      <c r="S45" s="20"/>
      <c r="T45" s="20"/>
      <c r="U45" s="20"/>
      <c r="V45" s="20"/>
      <c r="W45" s="20">
        <v>239244</v>
      </c>
      <c r="X45" s="20">
        <v>138423750</v>
      </c>
      <c r="Y45" s="20">
        <v>-138184506</v>
      </c>
      <c r="Z45" s="48">
        <v>-99.83</v>
      </c>
      <c r="AA45" s="22">
        <v>184565000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273197345</v>
      </c>
      <c r="D48" s="51">
        <f>SUM(D45:D47)</f>
        <v>273197345</v>
      </c>
      <c r="E48" s="52">
        <f t="shared" si="7"/>
        <v>181565000</v>
      </c>
      <c r="F48" s="53">
        <f t="shared" si="7"/>
        <v>184565000</v>
      </c>
      <c r="G48" s="53">
        <f t="shared" si="7"/>
        <v>12338027</v>
      </c>
      <c r="H48" s="53">
        <f t="shared" si="7"/>
        <v>2326465</v>
      </c>
      <c r="I48" s="53">
        <f t="shared" si="7"/>
        <v>-2245133</v>
      </c>
      <c r="J48" s="53">
        <f t="shared" si="7"/>
        <v>-2245133</v>
      </c>
      <c r="K48" s="53">
        <f t="shared" si="7"/>
        <v>-3212229</v>
      </c>
      <c r="L48" s="53">
        <f t="shared" si="7"/>
        <v>10921632</v>
      </c>
      <c r="M48" s="53">
        <f t="shared" si="7"/>
        <v>-2743219</v>
      </c>
      <c r="N48" s="53">
        <f t="shared" si="7"/>
        <v>-2743219</v>
      </c>
      <c r="O48" s="53">
        <f t="shared" si="7"/>
        <v>-383018</v>
      </c>
      <c r="P48" s="53">
        <f t="shared" si="7"/>
        <v>-2036969</v>
      </c>
      <c r="Q48" s="53">
        <f t="shared" si="7"/>
        <v>239244</v>
      </c>
      <c r="R48" s="53">
        <f t="shared" si="7"/>
        <v>239244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239244</v>
      </c>
      <c r="X48" s="53">
        <f t="shared" si="7"/>
        <v>138423750</v>
      </c>
      <c r="Y48" s="53">
        <f t="shared" si="7"/>
        <v>-138184506</v>
      </c>
      <c r="Z48" s="54">
        <f>+IF(X48&lt;&gt;0,+(Y48/X48)*100,0)</f>
        <v>-99.82716549725029</v>
      </c>
      <c r="AA48" s="55">
        <f>SUM(AA45:AA47)</f>
        <v>184565000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790370</v>
      </c>
      <c r="D6" s="18">
        <v>790370</v>
      </c>
      <c r="E6" s="19">
        <v>1367253</v>
      </c>
      <c r="F6" s="20">
        <v>749382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562037</v>
      </c>
      <c r="Y6" s="20">
        <v>-562037</v>
      </c>
      <c r="Z6" s="21">
        <v>-100</v>
      </c>
      <c r="AA6" s="22">
        <v>749382</v>
      </c>
    </row>
    <row r="7" spans="1:27" ht="13.5">
      <c r="A7" s="23" t="s">
        <v>34</v>
      </c>
      <c r="B7" s="17"/>
      <c r="C7" s="18"/>
      <c r="D7" s="18"/>
      <c r="E7" s="19">
        <v>400000</v>
      </c>
      <c r="F7" s="20">
        <v>400000</v>
      </c>
      <c r="G7" s="20">
        <v>9373472</v>
      </c>
      <c r="H7" s="20">
        <v>7436637</v>
      </c>
      <c r="I7" s="20">
        <v>7902931</v>
      </c>
      <c r="J7" s="20">
        <v>7902931</v>
      </c>
      <c r="K7" s="20">
        <v>6951738</v>
      </c>
      <c r="L7" s="20">
        <v>6443312</v>
      </c>
      <c r="M7" s="20">
        <v>8790507</v>
      </c>
      <c r="N7" s="20">
        <v>8790507</v>
      </c>
      <c r="O7" s="20">
        <v>8431932</v>
      </c>
      <c r="P7" s="20">
        <v>6763034</v>
      </c>
      <c r="Q7" s="20">
        <v>7017495</v>
      </c>
      <c r="R7" s="20">
        <v>7017495</v>
      </c>
      <c r="S7" s="20"/>
      <c r="T7" s="20"/>
      <c r="U7" s="20"/>
      <c r="V7" s="20"/>
      <c r="W7" s="20">
        <v>7017495</v>
      </c>
      <c r="X7" s="20">
        <v>300000</v>
      </c>
      <c r="Y7" s="20">
        <v>6717495</v>
      </c>
      <c r="Z7" s="21">
        <v>2239.16</v>
      </c>
      <c r="AA7" s="22">
        <v>400000</v>
      </c>
    </row>
    <row r="8" spans="1:27" ht="13.5">
      <c r="A8" s="23" t="s">
        <v>35</v>
      </c>
      <c r="B8" s="17"/>
      <c r="C8" s="18">
        <v>1738878</v>
      </c>
      <c r="D8" s="18">
        <v>1738878</v>
      </c>
      <c r="E8" s="19">
        <v>5928679</v>
      </c>
      <c r="F8" s="20">
        <v>1295235</v>
      </c>
      <c r="G8" s="20">
        <v>10938780</v>
      </c>
      <c r="H8" s="20">
        <v>2952814</v>
      </c>
      <c r="I8" s="20">
        <v>2901167</v>
      </c>
      <c r="J8" s="20">
        <v>2901167</v>
      </c>
      <c r="K8" s="20">
        <v>2113958</v>
      </c>
      <c r="L8" s="20">
        <v>6031161</v>
      </c>
      <c r="M8" s="20">
        <v>8227935</v>
      </c>
      <c r="N8" s="20">
        <v>8227935</v>
      </c>
      <c r="O8" s="20">
        <v>4007682</v>
      </c>
      <c r="P8" s="20">
        <v>4469106</v>
      </c>
      <c r="Q8" s="20">
        <v>5062870</v>
      </c>
      <c r="R8" s="20">
        <v>5062870</v>
      </c>
      <c r="S8" s="20"/>
      <c r="T8" s="20"/>
      <c r="U8" s="20"/>
      <c r="V8" s="20"/>
      <c r="W8" s="20">
        <v>5062870</v>
      </c>
      <c r="X8" s="20">
        <v>971426</v>
      </c>
      <c r="Y8" s="20">
        <v>4091444</v>
      </c>
      <c r="Z8" s="21">
        <v>421.18</v>
      </c>
      <c r="AA8" s="22">
        <v>1295235</v>
      </c>
    </row>
    <row r="9" spans="1:27" ht="13.5">
      <c r="A9" s="23" t="s">
        <v>36</v>
      </c>
      <c r="B9" s="17"/>
      <c r="C9" s="18">
        <v>4159970</v>
      </c>
      <c r="D9" s="18">
        <v>4159970</v>
      </c>
      <c r="E9" s="19">
        <v>688342</v>
      </c>
      <c r="F9" s="20">
        <v>4309385</v>
      </c>
      <c r="G9" s="20">
        <v>4983017</v>
      </c>
      <c r="H9" s="20">
        <v>5429534</v>
      </c>
      <c r="I9" s="20">
        <v>6093301</v>
      </c>
      <c r="J9" s="20">
        <v>6093301</v>
      </c>
      <c r="K9" s="20">
        <v>5364871</v>
      </c>
      <c r="L9" s="20">
        <v>1944743</v>
      </c>
      <c r="M9" s="20">
        <v>2400947</v>
      </c>
      <c r="N9" s="20">
        <v>2400947</v>
      </c>
      <c r="O9" s="20">
        <v>7585605</v>
      </c>
      <c r="P9" s="20">
        <v>6468368</v>
      </c>
      <c r="Q9" s="20">
        <v>6093066</v>
      </c>
      <c r="R9" s="20">
        <v>6093066</v>
      </c>
      <c r="S9" s="20"/>
      <c r="T9" s="20"/>
      <c r="U9" s="20"/>
      <c r="V9" s="20"/>
      <c r="W9" s="20">
        <v>6093066</v>
      </c>
      <c r="X9" s="20">
        <v>3232039</v>
      </c>
      <c r="Y9" s="20">
        <v>2861027</v>
      </c>
      <c r="Z9" s="21">
        <v>88.52</v>
      </c>
      <c r="AA9" s="22">
        <v>4309385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572546</v>
      </c>
      <c r="D11" s="18">
        <v>572546</v>
      </c>
      <c r="E11" s="19">
        <v>1294767</v>
      </c>
      <c r="F11" s="20">
        <v>28998</v>
      </c>
      <c r="G11" s="20">
        <v>1670164</v>
      </c>
      <c r="H11" s="20">
        <v>1766895</v>
      </c>
      <c r="I11" s="20">
        <v>1766896</v>
      </c>
      <c r="J11" s="20">
        <v>1766896</v>
      </c>
      <c r="K11" s="20">
        <v>1766896</v>
      </c>
      <c r="L11" s="20">
        <v>572546</v>
      </c>
      <c r="M11" s="20">
        <v>572546</v>
      </c>
      <c r="N11" s="20">
        <v>572546</v>
      </c>
      <c r="O11" s="20">
        <v>572546</v>
      </c>
      <c r="P11" s="20">
        <v>572546</v>
      </c>
      <c r="Q11" s="20">
        <v>572546</v>
      </c>
      <c r="R11" s="20">
        <v>572546</v>
      </c>
      <c r="S11" s="20"/>
      <c r="T11" s="20"/>
      <c r="U11" s="20"/>
      <c r="V11" s="20"/>
      <c r="W11" s="20">
        <v>572546</v>
      </c>
      <c r="X11" s="20">
        <v>21749</v>
      </c>
      <c r="Y11" s="20">
        <v>550797</v>
      </c>
      <c r="Z11" s="21">
        <v>2532.52</v>
      </c>
      <c r="AA11" s="22">
        <v>28998</v>
      </c>
    </row>
    <row r="12" spans="1:27" ht="13.5">
      <c r="A12" s="27" t="s">
        <v>39</v>
      </c>
      <c r="B12" s="28"/>
      <c r="C12" s="29">
        <f aca="true" t="shared" si="0" ref="C12:Y12">SUM(C6:C11)</f>
        <v>7261764</v>
      </c>
      <c r="D12" s="29">
        <f>SUM(D6:D11)</f>
        <v>7261764</v>
      </c>
      <c r="E12" s="30">
        <f t="shared" si="0"/>
        <v>9679041</v>
      </c>
      <c r="F12" s="31">
        <f t="shared" si="0"/>
        <v>6783000</v>
      </c>
      <c r="G12" s="31">
        <f t="shared" si="0"/>
        <v>26965433</v>
      </c>
      <c r="H12" s="31">
        <f t="shared" si="0"/>
        <v>17585880</v>
      </c>
      <c r="I12" s="31">
        <f t="shared" si="0"/>
        <v>18664295</v>
      </c>
      <c r="J12" s="31">
        <f t="shared" si="0"/>
        <v>18664295</v>
      </c>
      <c r="K12" s="31">
        <f t="shared" si="0"/>
        <v>16197463</v>
      </c>
      <c r="L12" s="31">
        <f t="shared" si="0"/>
        <v>14991762</v>
      </c>
      <c r="M12" s="31">
        <f t="shared" si="0"/>
        <v>19991935</v>
      </c>
      <c r="N12" s="31">
        <f t="shared" si="0"/>
        <v>19991935</v>
      </c>
      <c r="O12" s="31">
        <f t="shared" si="0"/>
        <v>20597765</v>
      </c>
      <c r="P12" s="31">
        <f t="shared" si="0"/>
        <v>18273054</v>
      </c>
      <c r="Q12" s="31">
        <f t="shared" si="0"/>
        <v>18745977</v>
      </c>
      <c r="R12" s="31">
        <f t="shared" si="0"/>
        <v>18745977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18745977</v>
      </c>
      <c r="X12" s="31">
        <f t="shared" si="0"/>
        <v>5087251</v>
      </c>
      <c r="Y12" s="31">
        <f t="shared" si="0"/>
        <v>13658726</v>
      </c>
      <c r="Z12" s="32">
        <f>+IF(X12&lt;&gt;0,+(Y12/X12)*100,0)</f>
        <v>268.48932753662046</v>
      </c>
      <c r="AA12" s="33">
        <f>SUM(AA6:AA11)</f>
        <v>6783000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1494888</v>
      </c>
      <c r="D17" s="18">
        <v>1494888</v>
      </c>
      <c r="E17" s="19">
        <v>306230</v>
      </c>
      <c r="F17" s="20">
        <v>1494888</v>
      </c>
      <c r="G17" s="20"/>
      <c r="H17" s="20"/>
      <c r="I17" s="20">
        <v>300538</v>
      </c>
      <c r="J17" s="20">
        <v>300538</v>
      </c>
      <c r="K17" s="20">
        <v>300538</v>
      </c>
      <c r="L17" s="20">
        <v>300538</v>
      </c>
      <c r="M17" s="20">
        <v>300538</v>
      </c>
      <c r="N17" s="20">
        <v>300538</v>
      </c>
      <c r="O17" s="20">
        <v>300538</v>
      </c>
      <c r="P17" s="20">
        <v>300538</v>
      </c>
      <c r="Q17" s="20">
        <v>300538</v>
      </c>
      <c r="R17" s="20">
        <v>300538</v>
      </c>
      <c r="S17" s="20"/>
      <c r="T17" s="20"/>
      <c r="U17" s="20"/>
      <c r="V17" s="20"/>
      <c r="W17" s="20">
        <v>300538</v>
      </c>
      <c r="X17" s="20">
        <v>1121166</v>
      </c>
      <c r="Y17" s="20">
        <v>-820628</v>
      </c>
      <c r="Z17" s="21">
        <v>-73.19</v>
      </c>
      <c r="AA17" s="22">
        <v>1494888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109255463</v>
      </c>
      <c r="D19" s="18">
        <v>109255463</v>
      </c>
      <c r="E19" s="19">
        <v>115575362</v>
      </c>
      <c r="F19" s="20">
        <v>114007862</v>
      </c>
      <c r="G19" s="20">
        <v>107365892</v>
      </c>
      <c r="H19" s="20">
        <v>112404022</v>
      </c>
      <c r="I19" s="20">
        <v>111943815</v>
      </c>
      <c r="J19" s="20">
        <v>111943815</v>
      </c>
      <c r="K19" s="20">
        <v>112131929</v>
      </c>
      <c r="L19" s="20">
        <v>113397213</v>
      </c>
      <c r="M19" s="20">
        <v>113397971</v>
      </c>
      <c r="N19" s="20">
        <v>113397971</v>
      </c>
      <c r="O19" s="20">
        <v>111892309</v>
      </c>
      <c r="P19" s="20">
        <v>109778058</v>
      </c>
      <c r="Q19" s="20">
        <v>109104126</v>
      </c>
      <c r="R19" s="20">
        <v>109104126</v>
      </c>
      <c r="S19" s="20"/>
      <c r="T19" s="20"/>
      <c r="U19" s="20"/>
      <c r="V19" s="20"/>
      <c r="W19" s="20">
        <v>109104126</v>
      </c>
      <c r="X19" s="20">
        <v>85505897</v>
      </c>
      <c r="Y19" s="20">
        <v>23598229</v>
      </c>
      <c r="Z19" s="21">
        <v>27.6</v>
      </c>
      <c r="AA19" s="22">
        <v>114007862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159669</v>
      </c>
      <c r="D22" s="18">
        <v>159669</v>
      </c>
      <c r="E22" s="19">
        <v>225327</v>
      </c>
      <c r="F22" s="20">
        <v>159669</v>
      </c>
      <c r="G22" s="20"/>
      <c r="H22" s="20"/>
      <c r="I22" s="20">
        <v>159669</v>
      </c>
      <c r="J22" s="20">
        <v>159669</v>
      </c>
      <c r="K22" s="20">
        <v>159669</v>
      </c>
      <c r="L22" s="20">
        <v>159669</v>
      </c>
      <c r="M22" s="20">
        <v>159669</v>
      </c>
      <c r="N22" s="20">
        <v>159669</v>
      </c>
      <c r="O22" s="20">
        <v>159669</v>
      </c>
      <c r="P22" s="20">
        <v>159669</v>
      </c>
      <c r="Q22" s="20">
        <v>159669</v>
      </c>
      <c r="R22" s="20">
        <v>159669</v>
      </c>
      <c r="S22" s="20"/>
      <c r="T22" s="20"/>
      <c r="U22" s="20"/>
      <c r="V22" s="20"/>
      <c r="W22" s="20">
        <v>159669</v>
      </c>
      <c r="X22" s="20">
        <v>119752</v>
      </c>
      <c r="Y22" s="20">
        <v>39917</v>
      </c>
      <c r="Z22" s="21">
        <v>33.33</v>
      </c>
      <c r="AA22" s="22">
        <v>159669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110910020</v>
      </c>
      <c r="D24" s="29">
        <f>SUM(D15:D23)</f>
        <v>110910020</v>
      </c>
      <c r="E24" s="36">
        <f t="shared" si="1"/>
        <v>116106919</v>
      </c>
      <c r="F24" s="37">
        <f t="shared" si="1"/>
        <v>115662419</v>
      </c>
      <c r="G24" s="37">
        <f t="shared" si="1"/>
        <v>107365892</v>
      </c>
      <c r="H24" s="37">
        <f t="shared" si="1"/>
        <v>112404022</v>
      </c>
      <c r="I24" s="37">
        <f t="shared" si="1"/>
        <v>112404022</v>
      </c>
      <c r="J24" s="37">
        <f t="shared" si="1"/>
        <v>112404022</v>
      </c>
      <c r="K24" s="37">
        <f t="shared" si="1"/>
        <v>112592136</v>
      </c>
      <c r="L24" s="37">
        <f t="shared" si="1"/>
        <v>113857420</v>
      </c>
      <c r="M24" s="37">
        <f t="shared" si="1"/>
        <v>113858178</v>
      </c>
      <c r="N24" s="37">
        <f t="shared" si="1"/>
        <v>113858178</v>
      </c>
      <c r="O24" s="37">
        <f t="shared" si="1"/>
        <v>112352516</v>
      </c>
      <c r="P24" s="37">
        <f t="shared" si="1"/>
        <v>110238265</v>
      </c>
      <c r="Q24" s="37">
        <f t="shared" si="1"/>
        <v>109564333</v>
      </c>
      <c r="R24" s="37">
        <f t="shared" si="1"/>
        <v>109564333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109564333</v>
      </c>
      <c r="X24" s="37">
        <f t="shared" si="1"/>
        <v>86746815</v>
      </c>
      <c r="Y24" s="37">
        <f t="shared" si="1"/>
        <v>22817518</v>
      </c>
      <c r="Z24" s="38">
        <f>+IF(X24&lt;&gt;0,+(Y24/X24)*100,0)</f>
        <v>26.303580137207344</v>
      </c>
      <c r="AA24" s="39">
        <f>SUM(AA15:AA23)</f>
        <v>115662419</v>
      </c>
    </row>
    <row r="25" spans="1:27" ht="13.5">
      <c r="A25" s="27" t="s">
        <v>51</v>
      </c>
      <c r="B25" s="28"/>
      <c r="C25" s="29">
        <f aca="true" t="shared" si="2" ref="C25:Y25">+C12+C24</f>
        <v>118171784</v>
      </c>
      <c r="D25" s="29">
        <f>+D12+D24</f>
        <v>118171784</v>
      </c>
      <c r="E25" s="30">
        <f t="shared" si="2"/>
        <v>125785960</v>
      </c>
      <c r="F25" s="31">
        <f t="shared" si="2"/>
        <v>122445419</v>
      </c>
      <c r="G25" s="31">
        <f t="shared" si="2"/>
        <v>134331325</v>
      </c>
      <c r="H25" s="31">
        <f t="shared" si="2"/>
        <v>129989902</v>
      </c>
      <c r="I25" s="31">
        <f t="shared" si="2"/>
        <v>131068317</v>
      </c>
      <c r="J25" s="31">
        <f t="shared" si="2"/>
        <v>131068317</v>
      </c>
      <c r="K25" s="31">
        <f t="shared" si="2"/>
        <v>128789599</v>
      </c>
      <c r="L25" s="31">
        <f t="shared" si="2"/>
        <v>128849182</v>
      </c>
      <c r="M25" s="31">
        <f t="shared" si="2"/>
        <v>133850113</v>
      </c>
      <c r="N25" s="31">
        <f t="shared" si="2"/>
        <v>133850113</v>
      </c>
      <c r="O25" s="31">
        <f t="shared" si="2"/>
        <v>132950281</v>
      </c>
      <c r="P25" s="31">
        <f t="shared" si="2"/>
        <v>128511319</v>
      </c>
      <c r="Q25" s="31">
        <f t="shared" si="2"/>
        <v>128310310</v>
      </c>
      <c r="R25" s="31">
        <f t="shared" si="2"/>
        <v>128310310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128310310</v>
      </c>
      <c r="X25" s="31">
        <f t="shared" si="2"/>
        <v>91834066</v>
      </c>
      <c r="Y25" s="31">
        <f t="shared" si="2"/>
        <v>36476244</v>
      </c>
      <c r="Z25" s="32">
        <f>+IF(X25&lt;&gt;0,+(Y25/X25)*100,0)</f>
        <v>39.71973102007701</v>
      </c>
      <c r="AA25" s="33">
        <f>+AA12+AA24</f>
        <v>122445419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>
        <v>670068</v>
      </c>
      <c r="L29" s="20">
        <v>295147</v>
      </c>
      <c r="M29" s="20"/>
      <c r="N29" s="20"/>
      <c r="O29" s="20"/>
      <c r="P29" s="20">
        <v>627304</v>
      </c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10543</v>
      </c>
      <c r="D30" s="18">
        <v>10543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86586</v>
      </c>
      <c r="D31" s="18">
        <v>86586</v>
      </c>
      <c r="E31" s="19">
        <v>112250</v>
      </c>
      <c r="F31" s="20">
        <v>86586</v>
      </c>
      <c r="G31" s="20">
        <v>89785</v>
      </c>
      <c r="H31" s="20">
        <v>89851</v>
      </c>
      <c r="I31" s="20">
        <v>90501</v>
      </c>
      <c r="J31" s="20">
        <v>90501</v>
      </c>
      <c r="K31" s="20">
        <v>91261</v>
      </c>
      <c r="L31" s="20">
        <v>92531</v>
      </c>
      <c r="M31" s="20">
        <v>92531</v>
      </c>
      <c r="N31" s="20">
        <v>92531</v>
      </c>
      <c r="O31" s="20">
        <v>92817</v>
      </c>
      <c r="P31" s="20">
        <v>93091</v>
      </c>
      <c r="Q31" s="20">
        <v>93622</v>
      </c>
      <c r="R31" s="20">
        <v>93622</v>
      </c>
      <c r="S31" s="20"/>
      <c r="T31" s="20"/>
      <c r="U31" s="20"/>
      <c r="V31" s="20"/>
      <c r="W31" s="20">
        <v>93622</v>
      </c>
      <c r="X31" s="20">
        <v>64940</v>
      </c>
      <c r="Y31" s="20">
        <v>28682</v>
      </c>
      <c r="Z31" s="21">
        <v>44.17</v>
      </c>
      <c r="AA31" s="22">
        <v>86586</v>
      </c>
    </row>
    <row r="32" spans="1:27" ht="13.5">
      <c r="A32" s="23" t="s">
        <v>57</v>
      </c>
      <c r="B32" s="17"/>
      <c r="C32" s="18">
        <v>16528871</v>
      </c>
      <c r="D32" s="18">
        <v>16528871</v>
      </c>
      <c r="E32" s="19">
        <v>8143057</v>
      </c>
      <c r="F32" s="20">
        <v>10184021</v>
      </c>
      <c r="G32" s="20">
        <v>21189433</v>
      </c>
      <c r="H32" s="20">
        <v>18991029</v>
      </c>
      <c r="I32" s="20">
        <v>20778182</v>
      </c>
      <c r="J32" s="20">
        <v>20778182</v>
      </c>
      <c r="K32" s="20">
        <v>18454660</v>
      </c>
      <c r="L32" s="20">
        <v>18577558</v>
      </c>
      <c r="M32" s="20">
        <v>19517588</v>
      </c>
      <c r="N32" s="20">
        <v>19517588</v>
      </c>
      <c r="O32" s="20">
        <v>19089637</v>
      </c>
      <c r="P32" s="20">
        <v>18869820</v>
      </c>
      <c r="Q32" s="20">
        <v>18075868</v>
      </c>
      <c r="R32" s="20">
        <v>18075868</v>
      </c>
      <c r="S32" s="20"/>
      <c r="T32" s="20"/>
      <c r="U32" s="20"/>
      <c r="V32" s="20"/>
      <c r="W32" s="20">
        <v>18075868</v>
      </c>
      <c r="X32" s="20">
        <v>7638016</v>
      </c>
      <c r="Y32" s="20">
        <v>10437852</v>
      </c>
      <c r="Z32" s="21">
        <v>136.66</v>
      </c>
      <c r="AA32" s="22">
        <v>10184021</v>
      </c>
    </row>
    <row r="33" spans="1:27" ht="13.5">
      <c r="A33" s="23" t="s">
        <v>58</v>
      </c>
      <c r="B33" s="17"/>
      <c r="C33" s="18">
        <v>1335685</v>
      </c>
      <c r="D33" s="18">
        <v>1335685</v>
      </c>
      <c r="E33" s="19">
        <v>2430964</v>
      </c>
      <c r="F33" s="20">
        <v>1230284</v>
      </c>
      <c r="G33" s="20">
        <v>4528805</v>
      </c>
      <c r="H33" s="20">
        <v>4528805</v>
      </c>
      <c r="I33" s="20">
        <v>4528805</v>
      </c>
      <c r="J33" s="20">
        <v>4528805</v>
      </c>
      <c r="K33" s="20">
        <v>4528805</v>
      </c>
      <c r="L33" s="20">
        <v>4984514</v>
      </c>
      <c r="M33" s="20">
        <v>4984514</v>
      </c>
      <c r="N33" s="20">
        <v>4984514</v>
      </c>
      <c r="O33" s="20">
        <v>4984514</v>
      </c>
      <c r="P33" s="20">
        <v>4984514</v>
      </c>
      <c r="Q33" s="20">
        <v>4984514</v>
      </c>
      <c r="R33" s="20">
        <v>4984514</v>
      </c>
      <c r="S33" s="20"/>
      <c r="T33" s="20"/>
      <c r="U33" s="20"/>
      <c r="V33" s="20"/>
      <c r="W33" s="20">
        <v>4984514</v>
      </c>
      <c r="X33" s="20">
        <v>922713</v>
      </c>
      <c r="Y33" s="20">
        <v>4061801</v>
      </c>
      <c r="Z33" s="21">
        <v>440.2</v>
      </c>
      <c r="AA33" s="22">
        <v>1230284</v>
      </c>
    </row>
    <row r="34" spans="1:27" ht="13.5">
      <c r="A34" s="27" t="s">
        <v>59</v>
      </c>
      <c r="B34" s="28"/>
      <c r="C34" s="29">
        <f aca="true" t="shared" si="3" ref="C34:Y34">SUM(C29:C33)</f>
        <v>17961685</v>
      </c>
      <c r="D34" s="29">
        <f>SUM(D29:D33)</f>
        <v>17961685</v>
      </c>
      <c r="E34" s="30">
        <f t="shared" si="3"/>
        <v>10686271</v>
      </c>
      <c r="F34" s="31">
        <f t="shared" si="3"/>
        <v>11500891</v>
      </c>
      <c r="G34" s="31">
        <f t="shared" si="3"/>
        <v>25808023</v>
      </c>
      <c r="H34" s="31">
        <f t="shared" si="3"/>
        <v>23609685</v>
      </c>
      <c r="I34" s="31">
        <f t="shared" si="3"/>
        <v>25397488</v>
      </c>
      <c r="J34" s="31">
        <f t="shared" si="3"/>
        <v>25397488</v>
      </c>
      <c r="K34" s="31">
        <f t="shared" si="3"/>
        <v>23744794</v>
      </c>
      <c r="L34" s="31">
        <f t="shared" si="3"/>
        <v>23949750</v>
      </c>
      <c r="M34" s="31">
        <f t="shared" si="3"/>
        <v>24594633</v>
      </c>
      <c r="N34" s="31">
        <f t="shared" si="3"/>
        <v>24594633</v>
      </c>
      <c r="O34" s="31">
        <f t="shared" si="3"/>
        <v>24166968</v>
      </c>
      <c r="P34" s="31">
        <f t="shared" si="3"/>
        <v>24574729</v>
      </c>
      <c r="Q34" s="31">
        <f t="shared" si="3"/>
        <v>23154004</v>
      </c>
      <c r="R34" s="31">
        <f t="shared" si="3"/>
        <v>23154004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23154004</v>
      </c>
      <c r="X34" s="31">
        <f t="shared" si="3"/>
        <v>8625669</v>
      </c>
      <c r="Y34" s="31">
        <f t="shared" si="3"/>
        <v>14528335</v>
      </c>
      <c r="Z34" s="32">
        <f>+IF(X34&lt;&gt;0,+(Y34/X34)*100,0)</f>
        <v>168.43139935000983</v>
      </c>
      <c r="AA34" s="33">
        <f>SUM(AA29:AA33)</f>
        <v>11500891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10543</v>
      </c>
      <c r="H37" s="20">
        <v>10543</v>
      </c>
      <c r="I37" s="20">
        <v>10543</v>
      </c>
      <c r="J37" s="20">
        <v>10543</v>
      </c>
      <c r="K37" s="20">
        <v>10543</v>
      </c>
      <c r="L37" s="20">
        <v>10543</v>
      </c>
      <c r="M37" s="20">
        <v>10543</v>
      </c>
      <c r="N37" s="20">
        <v>10543</v>
      </c>
      <c r="O37" s="20">
        <v>10543</v>
      </c>
      <c r="P37" s="20">
        <v>10543</v>
      </c>
      <c r="Q37" s="20">
        <v>10543</v>
      </c>
      <c r="R37" s="20">
        <v>10543</v>
      </c>
      <c r="S37" s="20"/>
      <c r="T37" s="20"/>
      <c r="U37" s="20"/>
      <c r="V37" s="20"/>
      <c r="W37" s="20">
        <v>10543</v>
      </c>
      <c r="X37" s="20"/>
      <c r="Y37" s="20">
        <v>10543</v>
      </c>
      <c r="Z37" s="21"/>
      <c r="AA37" s="22"/>
    </row>
    <row r="38" spans="1:27" ht="13.5">
      <c r="A38" s="23" t="s">
        <v>58</v>
      </c>
      <c r="B38" s="17"/>
      <c r="C38" s="18">
        <v>8177586</v>
      </c>
      <c r="D38" s="18">
        <v>8177586</v>
      </c>
      <c r="E38" s="19">
        <v>9537503</v>
      </c>
      <c r="F38" s="20">
        <v>10665683</v>
      </c>
      <c r="G38" s="20">
        <v>3204897</v>
      </c>
      <c r="H38" s="20">
        <v>4861738</v>
      </c>
      <c r="I38" s="20">
        <v>4861738</v>
      </c>
      <c r="J38" s="20">
        <v>4861738</v>
      </c>
      <c r="K38" s="20">
        <v>4861738</v>
      </c>
      <c r="L38" s="20">
        <v>4861738</v>
      </c>
      <c r="M38" s="20">
        <v>4861738</v>
      </c>
      <c r="N38" s="20">
        <v>4861738</v>
      </c>
      <c r="O38" s="20">
        <v>3341829</v>
      </c>
      <c r="P38" s="20">
        <v>3341829</v>
      </c>
      <c r="Q38" s="20">
        <v>3341829</v>
      </c>
      <c r="R38" s="20">
        <v>3341829</v>
      </c>
      <c r="S38" s="20"/>
      <c r="T38" s="20"/>
      <c r="U38" s="20"/>
      <c r="V38" s="20"/>
      <c r="W38" s="20">
        <v>3341829</v>
      </c>
      <c r="X38" s="20">
        <v>7999262</v>
      </c>
      <c r="Y38" s="20">
        <v>-4657433</v>
      </c>
      <c r="Z38" s="21">
        <v>-58.22</v>
      </c>
      <c r="AA38" s="22">
        <v>10665683</v>
      </c>
    </row>
    <row r="39" spans="1:27" ht="13.5">
      <c r="A39" s="27" t="s">
        <v>61</v>
      </c>
      <c r="B39" s="35"/>
      <c r="C39" s="29">
        <f aca="true" t="shared" si="4" ref="C39:Y39">SUM(C37:C38)</f>
        <v>8177586</v>
      </c>
      <c r="D39" s="29">
        <f>SUM(D37:D38)</f>
        <v>8177586</v>
      </c>
      <c r="E39" s="36">
        <f t="shared" si="4"/>
        <v>9537503</v>
      </c>
      <c r="F39" s="37">
        <f t="shared" si="4"/>
        <v>10665683</v>
      </c>
      <c r="G39" s="37">
        <f t="shared" si="4"/>
        <v>3215440</v>
      </c>
      <c r="H39" s="37">
        <f t="shared" si="4"/>
        <v>4872281</v>
      </c>
      <c r="I39" s="37">
        <f t="shared" si="4"/>
        <v>4872281</v>
      </c>
      <c r="J39" s="37">
        <f t="shared" si="4"/>
        <v>4872281</v>
      </c>
      <c r="K39" s="37">
        <f t="shared" si="4"/>
        <v>4872281</v>
      </c>
      <c r="L39" s="37">
        <f t="shared" si="4"/>
        <v>4872281</v>
      </c>
      <c r="M39" s="37">
        <f t="shared" si="4"/>
        <v>4872281</v>
      </c>
      <c r="N39" s="37">
        <f t="shared" si="4"/>
        <v>4872281</v>
      </c>
      <c r="O39" s="37">
        <f t="shared" si="4"/>
        <v>3352372</v>
      </c>
      <c r="P39" s="37">
        <f t="shared" si="4"/>
        <v>3352372</v>
      </c>
      <c r="Q39" s="37">
        <f t="shared" si="4"/>
        <v>3352372</v>
      </c>
      <c r="R39" s="37">
        <f t="shared" si="4"/>
        <v>3352372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3352372</v>
      </c>
      <c r="X39" s="37">
        <f t="shared" si="4"/>
        <v>7999262</v>
      </c>
      <c r="Y39" s="37">
        <f t="shared" si="4"/>
        <v>-4646890</v>
      </c>
      <c r="Z39" s="38">
        <f>+IF(X39&lt;&gt;0,+(Y39/X39)*100,0)</f>
        <v>-58.091483939393406</v>
      </c>
      <c r="AA39" s="39">
        <f>SUM(AA37:AA38)</f>
        <v>10665683</v>
      </c>
    </row>
    <row r="40" spans="1:27" ht="13.5">
      <c r="A40" s="27" t="s">
        <v>62</v>
      </c>
      <c r="B40" s="28"/>
      <c r="C40" s="29">
        <f aca="true" t="shared" si="5" ref="C40:Y40">+C34+C39</f>
        <v>26139271</v>
      </c>
      <c r="D40" s="29">
        <f>+D34+D39</f>
        <v>26139271</v>
      </c>
      <c r="E40" s="30">
        <f t="shared" si="5"/>
        <v>20223774</v>
      </c>
      <c r="F40" s="31">
        <f t="shared" si="5"/>
        <v>22166574</v>
      </c>
      <c r="G40" s="31">
        <f t="shared" si="5"/>
        <v>29023463</v>
      </c>
      <c r="H40" s="31">
        <f t="shared" si="5"/>
        <v>28481966</v>
      </c>
      <c r="I40" s="31">
        <f t="shared" si="5"/>
        <v>30269769</v>
      </c>
      <c r="J40" s="31">
        <f t="shared" si="5"/>
        <v>30269769</v>
      </c>
      <c r="K40" s="31">
        <f t="shared" si="5"/>
        <v>28617075</v>
      </c>
      <c r="L40" s="31">
        <f t="shared" si="5"/>
        <v>28822031</v>
      </c>
      <c r="M40" s="31">
        <f t="shared" si="5"/>
        <v>29466914</v>
      </c>
      <c r="N40" s="31">
        <f t="shared" si="5"/>
        <v>29466914</v>
      </c>
      <c r="O40" s="31">
        <f t="shared" si="5"/>
        <v>27519340</v>
      </c>
      <c r="P40" s="31">
        <f t="shared" si="5"/>
        <v>27927101</v>
      </c>
      <c r="Q40" s="31">
        <f t="shared" si="5"/>
        <v>26506376</v>
      </c>
      <c r="R40" s="31">
        <f t="shared" si="5"/>
        <v>26506376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26506376</v>
      </c>
      <c r="X40" s="31">
        <f t="shared" si="5"/>
        <v>16624931</v>
      </c>
      <c r="Y40" s="31">
        <f t="shared" si="5"/>
        <v>9881445</v>
      </c>
      <c r="Z40" s="32">
        <f>+IF(X40&lt;&gt;0,+(Y40/X40)*100,0)</f>
        <v>59.437509845905524</v>
      </c>
      <c r="AA40" s="33">
        <f>+AA34+AA39</f>
        <v>22166574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92032513</v>
      </c>
      <c r="D42" s="43">
        <f>+D25-D40</f>
        <v>92032513</v>
      </c>
      <c r="E42" s="44">
        <f t="shared" si="6"/>
        <v>105562186</v>
      </c>
      <c r="F42" s="45">
        <f t="shared" si="6"/>
        <v>100278845</v>
      </c>
      <c r="G42" s="45">
        <f t="shared" si="6"/>
        <v>105307862</v>
      </c>
      <c r="H42" s="45">
        <f t="shared" si="6"/>
        <v>101507936</v>
      </c>
      <c r="I42" s="45">
        <f t="shared" si="6"/>
        <v>100798548</v>
      </c>
      <c r="J42" s="45">
        <f t="shared" si="6"/>
        <v>100798548</v>
      </c>
      <c r="K42" s="45">
        <f t="shared" si="6"/>
        <v>100172524</v>
      </c>
      <c r="L42" s="45">
        <f t="shared" si="6"/>
        <v>100027151</v>
      </c>
      <c r="M42" s="45">
        <f t="shared" si="6"/>
        <v>104383199</v>
      </c>
      <c r="N42" s="45">
        <f t="shared" si="6"/>
        <v>104383199</v>
      </c>
      <c r="O42" s="45">
        <f t="shared" si="6"/>
        <v>105430941</v>
      </c>
      <c r="P42" s="45">
        <f t="shared" si="6"/>
        <v>100584218</v>
      </c>
      <c r="Q42" s="45">
        <f t="shared" si="6"/>
        <v>101803934</v>
      </c>
      <c r="R42" s="45">
        <f t="shared" si="6"/>
        <v>101803934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101803934</v>
      </c>
      <c r="X42" s="45">
        <f t="shared" si="6"/>
        <v>75209135</v>
      </c>
      <c r="Y42" s="45">
        <f t="shared" si="6"/>
        <v>26594799</v>
      </c>
      <c r="Z42" s="46">
        <f>+IF(X42&lt;&gt;0,+(Y42/X42)*100,0)</f>
        <v>35.36112867140408</v>
      </c>
      <c r="AA42" s="47">
        <f>+AA25-AA40</f>
        <v>100278845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62046455</v>
      </c>
      <c r="D45" s="18">
        <v>62046455</v>
      </c>
      <c r="E45" s="19">
        <v>75846705</v>
      </c>
      <c r="F45" s="20">
        <v>70540825</v>
      </c>
      <c r="G45" s="20">
        <v>75234562</v>
      </c>
      <c r="H45" s="20">
        <v>71521878</v>
      </c>
      <c r="I45" s="20">
        <v>70812490</v>
      </c>
      <c r="J45" s="20">
        <v>70812490</v>
      </c>
      <c r="K45" s="20">
        <v>70186466</v>
      </c>
      <c r="L45" s="20">
        <v>70041093</v>
      </c>
      <c r="M45" s="20">
        <v>74397141</v>
      </c>
      <c r="N45" s="20">
        <v>74397141</v>
      </c>
      <c r="O45" s="20">
        <v>75444883</v>
      </c>
      <c r="P45" s="20">
        <v>70687775</v>
      </c>
      <c r="Q45" s="20">
        <v>71918693</v>
      </c>
      <c r="R45" s="20">
        <v>71918693</v>
      </c>
      <c r="S45" s="20"/>
      <c r="T45" s="20"/>
      <c r="U45" s="20"/>
      <c r="V45" s="20"/>
      <c r="W45" s="20">
        <v>71918693</v>
      </c>
      <c r="X45" s="20">
        <v>52905619</v>
      </c>
      <c r="Y45" s="20">
        <v>19013074</v>
      </c>
      <c r="Z45" s="48">
        <v>35.94</v>
      </c>
      <c r="AA45" s="22">
        <v>70540825</v>
      </c>
    </row>
    <row r="46" spans="1:27" ht="13.5">
      <c r="A46" s="23" t="s">
        <v>67</v>
      </c>
      <c r="B46" s="17"/>
      <c r="C46" s="18">
        <v>29986058</v>
      </c>
      <c r="D46" s="18">
        <v>29986058</v>
      </c>
      <c r="E46" s="19">
        <v>29715481</v>
      </c>
      <c r="F46" s="20">
        <v>29738020</v>
      </c>
      <c r="G46" s="20">
        <v>30073300</v>
      </c>
      <c r="H46" s="20">
        <v>29986058</v>
      </c>
      <c r="I46" s="20">
        <v>29986058</v>
      </c>
      <c r="J46" s="20">
        <v>29986058</v>
      </c>
      <c r="K46" s="20">
        <v>29986058</v>
      </c>
      <c r="L46" s="20">
        <v>29986058</v>
      </c>
      <c r="M46" s="20">
        <v>29986058</v>
      </c>
      <c r="N46" s="20">
        <v>29986058</v>
      </c>
      <c r="O46" s="20">
        <v>29986058</v>
      </c>
      <c r="P46" s="20">
        <v>29896443</v>
      </c>
      <c r="Q46" s="20">
        <v>29885241</v>
      </c>
      <c r="R46" s="20">
        <v>29885241</v>
      </c>
      <c r="S46" s="20"/>
      <c r="T46" s="20"/>
      <c r="U46" s="20"/>
      <c r="V46" s="20"/>
      <c r="W46" s="20">
        <v>29885241</v>
      </c>
      <c r="X46" s="20">
        <v>22303515</v>
      </c>
      <c r="Y46" s="20">
        <v>7581726</v>
      </c>
      <c r="Z46" s="48">
        <v>33.99</v>
      </c>
      <c r="AA46" s="22">
        <v>29738020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92032513</v>
      </c>
      <c r="D48" s="51">
        <f>SUM(D45:D47)</f>
        <v>92032513</v>
      </c>
      <c r="E48" s="52">
        <f t="shared" si="7"/>
        <v>105562186</v>
      </c>
      <c r="F48" s="53">
        <f t="shared" si="7"/>
        <v>100278845</v>
      </c>
      <c r="G48" s="53">
        <f t="shared" si="7"/>
        <v>105307862</v>
      </c>
      <c r="H48" s="53">
        <f t="shared" si="7"/>
        <v>101507936</v>
      </c>
      <c r="I48" s="53">
        <f t="shared" si="7"/>
        <v>100798548</v>
      </c>
      <c r="J48" s="53">
        <f t="shared" si="7"/>
        <v>100798548</v>
      </c>
      <c r="K48" s="53">
        <f t="shared" si="7"/>
        <v>100172524</v>
      </c>
      <c r="L48" s="53">
        <f t="shared" si="7"/>
        <v>100027151</v>
      </c>
      <c r="M48" s="53">
        <f t="shared" si="7"/>
        <v>104383199</v>
      </c>
      <c r="N48" s="53">
        <f t="shared" si="7"/>
        <v>104383199</v>
      </c>
      <c r="O48" s="53">
        <f t="shared" si="7"/>
        <v>105430941</v>
      </c>
      <c r="P48" s="53">
        <f t="shared" si="7"/>
        <v>100584218</v>
      </c>
      <c r="Q48" s="53">
        <f t="shared" si="7"/>
        <v>101803934</v>
      </c>
      <c r="R48" s="53">
        <f t="shared" si="7"/>
        <v>101803934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101803934</v>
      </c>
      <c r="X48" s="53">
        <f t="shared" si="7"/>
        <v>75209134</v>
      </c>
      <c r="Y48" s="53">
        <f t="shared" si="7"/>
        <v>26594800</v>
      </c>
      <c r="Z48" s="54">
        <f>+IF(X48&lt;&gt;0,+(Y48/X48)*100,0)</f>
        <v>35.36113047120048</v>
      </c>
      <c r="AA48" s="55">
        <f>SUM(AA45:AA47)</f>
        <v>100278845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1312728</v>
      </c>
      <c r="D6" s="18">
        <v>1312728</v>
      </c>
      <c r="E6" s="19">
        <v>22030446</v>
      </c>
      <c r="F6" s="20">
        <v>22030446</v>
      </c>
      <c r="G6" s="20">
        <v>1312728</v>
      </c>
      <c r="H6" s="20">
        <v>1312728</v>
      </c>
      <c r="I6" s="20">
        <v>1312728</v>
      </c>
      <c r="J6" s="20">
        <v>1312728</v>
      </c>
      <c r="K6" s="20">
        <v>1312728</v>
      </c>
      <c r="L6" s="20">
        <v>1312728</v>
      </c>
      <c r="M6" s="20">
        <v>1312728</v>
      </c>
      <c r="N6" s="20">
        <v>1312728</v>
      </c>
      <c r="O6" s="20"/>
      <c r="P6" s="20"/>
      <c r="Q6" s="20"/>
      <c r="R6" s="20"/>
      <c r="S6" s="20"/>
      <c r="T6" s="20"/>
      <c r="U6" s="20"/>
      <c r="V6" s="20"/>
      <c r="W6" s="20"/>
      <c r="X6" s="20">
        <v>16522835</v>
      </c>
      <c r="Y6" s="20">
        <v>-16522835</v>
      </c>
      <c r="Z6" s="21">
        <v>-100</v>
      </c>
      <c r="AA6" s="22">
        <v>22030446</v>
      </c>
    </row>
    <row r="7" spans="1:27" ht="13.5">
      <c r="A7" s="23" t="s">
        <v>34</v>
      </c>
      <c r="B7" s="17"/>
      <c r="C7" s="18">
        <v>26520352</v>
      </c>
      <c r="D7" s="18">
        <v>26520352</v>
      </c>
      <c r="E7" s="19"/>
      <c r="F7" s="20"/>
      <c r="G7" s="20">
        <v>37425808</v>
      </c>
      <c r="H7" s="20">
        <v>33727027</v>
      </c>
      <c r="I7" s="20">
        <v>27021283</v>
      </c>
      <c r="J7" s="20">
        <v>27021283</v>
      </c>
      <c r="K7" s="20">
        <v>22668609</v>
      </c>
      <c r="L7" s="20">
        <v>29880085</v>
      </c>
      <c r="M7" s="20">
        <v>24082294</v>
      </c>
      <c r="N7" s="20">
        <v>24082294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4710791</v>
      </c>
      <c r="D9" s="18">
        <v>4710791</v>
      </c>
      <c r="E9" s="19">
        <v>727740</v>
      </c>
      <c r="F9" s="20">
        <v>727740</v>
      </c>
      <c r="G9" s="20">
        <v>4710790</v>
      </c>
      <c r="H9" s="20">
        <v>4710790</v>
      </c>
      <c r="I9" s="20">
        <v>4710790</v>
      </c>
      <c r="J9" s="20">
        <v>4710790</v>
      </c>
      <c r="K9" s="20">
        <v>4710790</v>
      </c>
      <c r="L9" s="20">
        <v>4710790</v>
      </c>
      <c r="M9" s="20">
        <v>4710790</v>
      </c>
      <c r="N9" s="20">
        <v>4710790</v>
      </c>
      <c r="O9" s="20"/>
      <c r="P9" s="20"/>
      <c r="Q9" s="20"/>
      <c r="R9" s="20"/>
      <c r="S9" s="20"/>
      <c r="T9" s="20"/>
      <c r="U9" s="20"/>
      <c r="V9" s="20"/>
      <c r="W9" s="20"/>
      <c r="X9" s="20">
        <v>545805</v>
      </c>
      <c r="Y9" s="20">
        <v>-545805</v>
      </c>
      <c r="Z9" s="21">
        <v>-100</v>
      </c>
      <c r="AA9" s="22">
        <v>727740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32543871</v>
      </c>
      <c r="D12" s="29">
        <f>SUM(D6:D11)</f>
        <v>32543871</v>
      </c>
      <c r="E12" s="30">
        <f t="shared" si="0"/>
        <v>22758186</v>
      </c>
      <c r="F12" s="31">
        <f t="shared" si="0"/>
        <v>22758186</v>
      </c>
      <c r="G12" s="31">
        <f t="shared" si="0"/>
        <v>43449326</v>
      </c>
      <c r="H12" s="31">
        <f t="shared" si="0"/>
        <v>39750545</v>
      </c>
      <c r="I12" s="31">
        <f t="shared" si="0"/>
        <v>33044801</v>
      </c>
      <c r="J12" s="31">
        <f t="shared" si="0"/>
        <v>33044801</v>
      </c>
      <c r="K12" s="31">
        <f t="shared" si="0"/>
        <v>28692127</v>
      </c>
      <c r="L12" s="31">
        <f t="shared" si="0"/>
        <v>35903603</v>
      </c>
      <c r="M12" s="31">
        <f t="shared" si="0"/>
        <v>30105812</v>
      </c>
      <c r="N12" s="31">
        <f t="shared" si="0"/>
        <v>30105812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17068640</v>
      </c>
      <c r="Y12" s="31">
        <f t="shared" si="0"/>
        <v>-17068640</v>
      </c>
      <c r="Z12" s="32">
        <f>+IF(X12&lt;&gt;0,+(Y12/X12)*100,0)</f>
        <v>-100</v>
      </c>
      <c r="AA12" s="33">
        <f>SUM(AA6:AA11)</f>
        <v>22758186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1146</v>
      </c>
      <c r="D16" s="18">
        <v>1146</v>
      </c>
      <c r="E16" s="19">
        <v>1146</v>
      </c>
      <c r="F16" s="20">
        <v>1146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860</v>
      </c>
      <c r="Y16" s="24">
        <v>-860</v>
      </c>
      <c r="Z16" s="25">
        <v>-100</v>
      </c>
      <c r="AA16" s="26">
        <v>1146</v>
      </c>
    </row>
    <row r="17" spans="1:27" ht="13.5">
      <c r="A17" s="23" t="s">
        <v>43</v>
      </c>
      <c r="B17" s="17"/>
      <c r="C17" s="18">
        <v>130937</v>
      </c>
      <c r="D17" s="18">
        <v>130937</v>
      </c>
      <c r="E17" s="19">
        <v>150000</v>
      </c>
      <c r="F17" s="20">
        <v>150000</v>
      </c>
      <c r="G17" s="20">
        <v>130937</v>
      </c>
      <c r="H17" s="20">
        <v>130937</v>
      </c>
      <c r="I17" s="20">
        <v>130937</v>
      </c>
      <c r="J17" s="20">
        <v>130937</v>
      </c>
      <c r="K17" s="20">
        <v>130937</v>
      </c>
      <c r="L17" s="20">
        <v>130937</v>
      </c>
      <c r="M17" s="20">
        <v>130937</v>
      </c>
      <c r="N17" s="20">
        <v>130937</v>
      </c>
      <c r="O17" s="20"/>
      <c r="P17" s="20"/>
      <c r="Q17" s="20"/>
      <c r="R17" s="20"/>
      <c r="S17" s="20"/>
      <c r="T17" s="20"/>
      <c r="U17" s="20"/>
      <c r="V17" s="20"/>
      <c r="W17" s="20"/>
      <c r="X17" s="20">
        <v>112500</v>
      </c>
      <c r="Y17" s="20">
        <v>-112500</v>
      </c>
      <c r="Z17" s="21">
        <v>-100</v>
      </c>
      <c r="AA17" s="22">
        <v>150000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1146</v>
      </c>
      <c r="H18" s="20">
        <v>1146</v>
      </c>
      <c r="I18" s="20">
        <v>1146</v>
      </c>
      <c r="J18" s="20">
        <v>1146</v>
      </c>
      <c r="K18" s="20">
        <v>1146</v>
      </c>
      <c r="L18" s="20">
        <v>1146</v>
      </c>
      <c r="M18" s="20">
        <v>1146</v>
      </c>
      <c r="N18" s="20">
        <v>1146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10402593</v>
      </c>
      <c r="D19" s="18">
        <v>10402593</v>
      </c>
      <c r="E19" s="19">
        <v>9248000</v>
      </c>
      <c r="F19" s="20">
        <v>9248000</v>
      </c>
      <c r="G19" s="20">
        <v>10432256</v>
      </c>
      <c r="H19" s="20">
        <v>10444323</v>
      </c>
      <c r="I19" s="20">
        <v>10483945</v>
      </c>
      <c r="J19" s="20">
        <v>10483945</v>
      </c>
      <c r="K19" s="20">
        <v>10492380</v>
      </c>
      <c r="L19" s="20">
        <v>10492380</v>
      </c>
      <c r="M19" s="20">
        <v>10492380</v>
      </c>
      <c r="N19" s="20">
        <v>10492380</v>
      </c>
      <c r="O19" s="20"/>
      <c r="P19" s="20"/>
      <c r="Q19" s="20"/>
      <c r="R19" s="20"/>
      <c r="S19" s="20"/>
      <c r="T19" s="20"/>
      <c r="U19" s="20"/>
      <c r="V19" s="20"/>
      <c r="W19" s="20"/>
      <c r="X19" s="20">
        <v>6936000</v>
      </c>
      <c r="Y19" s="20">
        <v>-6936000</v>
      </c>
      <c r="Z19" s="21">
        <v>-100</v>
      </c>
      <c r="AA19" s="22">
        <v>9248000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1030562</v>
      </c>
      <c r="D22" s="18">
        <v>1030562</v>
      </c>
      <c r="E22" s="19">
        <v>569000</v>
      </c>
      <c r="F22" s="20">
        <v>569000</v>
      </c>
      <c r="G22" s="20">
        <v>1030562</v>
      </c>
      <c r="H22" s="20">
        <v>1030562</v>
      </c>
      <c r="I22" s="20">
        <v>1030562</v>
      </c>
      <c r="J22" s="20">
        <v>1030562</v>
      </c>
      <c r="K22" s="20">
        <v>1030562</v>
      </c>
      <c r="L22" s="20">
        <v>1030562</v>
      </c>
      <c r="M22" s="20">
        <v>1030562</v>
      </c>
      <c r="N22" s="20">
        <v>1030562</v>
      </c>
      <c r="O22" s="20"/>
      <c r="P22" s="20"/>
      <c r="Q22" s="20"/>
      <c r="R22" s="20"/>
      <c r="S22" s="20"/>
      <c r="T22" s="20"/>
      <c r="U22" s="20"/>
      <c r="V22" s="20"/>
      <c r="W22" s="20"/>
      <c r="X22" s="20">
        <v>426750</v>
      </c>
      <c r="Y22" s="20">
        <v>-426750</v>
      </c>
      <c r="Z22" s="21">
        <v>-100</v>
      </c>
      <c r="AA22" s="22">
        <v>569000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11565238</v>
      </c>
      <c r="D24" s="29">
        <f>SUM(D15:D23)</f>
        <v>11565238</v>
      </c>
      <c r="E24" s="36">
        <f t="shared" si="1"/>
        <v>9968146</v>
      </c>
      <c r="F24" s="37">
        <f t="shared" si="1"/>
        <v>9968146</v>
      </c>
      <c r="G24" s="37">
        <f t="shared" si="1"/>
        <v>11594901</v>
      </c>
      <c r="H24" s="37">
        <f t="shared" si="1"/>
        <v>11606968</v>
      </c>
      <c r="I24" s="37">
        <f t="shared" si="1"/>
        <v>11646590</v>
      </c>
      <c r="J24" s="37">
        <f t="shared" si="1"/>
        <v>11646590</v>
      </c>
      <c r="K24" s="37">
        <f t="shared" si="1"/>
        <v>11655025</v>
      </c>
      <c r="L24" s="37">
        <f t="shared" si="1"/>
        <v>11655025</v>
      </c>
      <c r="M24" s="37">
        <f t="shared" si="1"/>
        <v>11655025</v>
      </c>
      <c r="N24" s="37">
        <f t="shared" si="1"/>
        <v>11655025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7476110</v>
      </c>
      <c r="Y24" s="37">
        <f t="shared" si="1"/>
        <v>-7476110</v>
      </c>
      <c r="Z24" s="38">
        <f>+IF(X24&lt;&gt;0,+(Y24/X24)*100,0)</f>
        <v>-100</v>
      </c>
      <c r="AA24" s="39">
        <f>SUM(AA15:AA23)</f>
        <v>9968146</v>
      </c>
    </row>
    <row r="25" spans="1:27" ht="13.5">
      <c r="A25" s="27" t="s">
        <v>51</v>
      </c>
      <c r="B25" s="28"/>
      <c r="C25" s="29">
        <f aca="true" t="shared" si="2" ref="C25:Y25">+C12+C24</f>
        <v>44109109</v>
      </c>
      <c r="D25" s="29">
        <f>+D12+D24</f>
        <v>44109109</v>
      </c>
      <c r="E25" s="30">
        <f t="shared" si="2"/>
        <v>32726332</v>
      </c>
      <c r="F25" s="31">
        <f t="shared" si="2"/>
        <v>32726332</v>
      </c>
      <c r="G25" s="31">
        <f t="shared" si="2"/>
        <v>55044227</v>
      </c>
      <c r="H25" s="31">
        <f t="shared" si="2"/>
        <v>51357513</v>
      </c>
      <c r="I25" s="31">
        <f t="shared" si="2"/>
        <v>44691391</v>
      </c>
      <c r="J25" s="31">
        <f t="shared" si="2"/>
        <v>44691391</v>
      </c>
      <c r="K25" s="31">
        <f t="shared" si="2"/>
        <v>40347152</v>
      </c>
      <c r="L25" s="31">
        <f t="shared" si="2"/>
        <v>47558628</v>
      </c>
      <c r="M25" s="31">
        <f t="shared" si="2"/>
        <v>41760837</v>
      </c>
      <c r="N25" s="31">
        <f t="shared" si="2"/>
        <v>41760837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24544750</v>
      </c>
      <c r="Y25" s="31">
        <f t="shared" si="2"/>
        <v>-24544750</v>
      </c>
      <c r="Z25" s="32">
        <f>+IF(X25&lt;&gt;0,+(Y25/X25)*100,0)</f>
        <v>-100</v>
      </c>
      <c r="AA25" s="33">
        <f>+AA12+AA24</f>
        <v>32726332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97301</v>
      </c>
      <c r="D30" s="18">
        <v>97301</v>
      </c>
      <c r="E30" s="19"/>
      <c r="F30" s="20"/>
      <c r="G30" s="20">
        <v>97301</v>
      </c>
      <c r="H30" s="20">
        <v>97301</v>
      </c>
      <c r="I30" s="20">
        <v>97301</v>
      </c>
      <c r="J30" s="20">
        <v>97301</v>
      </c>
      <c r="K30" s="20">
        <v>97301</v>
      </c>
      <c r="L30" s="20">
        <v>97301</v>
      </c>
      <c r="M30" s="20">
        <v>97301</v>
      </c>
      <c r="N30" s="20">
        <v>97301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3237956</v>
      </c>
      <c r="D32" s="18">
        <v>3237956</v>
      </c>
      <c r="E32" s="19">
        <v>4036914</v>
      </c>
      <c r="F32" s="20">
        <v>4036914</v>
      </c>
      <c r="G32" s="20">
        <v>3237956</v>
      </c>
      <c r="H32" s="20">
        <v>3237956</v>
      </c>
      <c r="I32" s="20">
        <v>3237956</v>
      </c>
      <c r="J32" s="20">
        <v>3237956</v>
      </c>
      <c r="K32" s="20">
        <v>3237956</v>
      </c>
      <c r="L32" s="20">
        <v>3237956</v>
      </c>
      <c r="M32" s="20">
        <v>3237956</v>
      </c>
      <c r="N32" s="20">
        <v>3237956</v>
      </c>
      <c r="O32" s="20"/>
      <c r="P32" s="20"/>
      <c r="Q32" s="20"/>
      <c r="R32" s="20"/>
      <c r="S32" s="20"/>
      <c r="T32" s="20"/>
      <c r="U32" s="20"/>
      <c r="V32" s="20"/>
      <c r="W32" s="20"/>
      <c r="X32" s="20">
        <v>3027686</v>
      </c>
      <c r="Y32" s="20">
        <v>-3027686</v>
      </c>
      <c r="Z32" s="21">
        <v>-100</v>
      </c>
      <c r="AA32" s="22">
        <v>4036914</v>
      </c>
    </row>
    <row r="33" spans="1:27" ht="13.5">
      <c r="A33" s="23" t="s">
        <v>58</v>
      </c>
      <c r="B33" s="17"/>
      <c r="C33" s="18">
        <v>3163662</v>
      </c>
      <c r="D33" s="18">
        <v>3163662</v>
      </c>
      <c r="E33" s="19">
        <v>3057606</v>
      </c>
      <c r="F33" s="20">
        <v>3057606</v>
      </c>
      <c r="G33" s="20">
        <v>3163662</v>
      </c>
      <c r="H33" s="20">
        <v>3163662</v>
      </c>
      <c r="I33" s="20">
        <v>3163662</v>
      </c>
      <c r="J33" s="20">
        <v>3163662</v>
      </c>
      <c r="K33" s="20">
        <v>3163662</v>
      </c>
      <c r="L33" s="20">
        <v>3163662</v>
      </c>
      <c r="M33" s="20">
        <v>3163662</v>
      </c>
      <c r="N33" s="20">
        <v>3163662</v>
      </c>
      <c r="O33" s="20"/>
      <c r="P33" s="20"/>
      <c r="Q33" s="20"/>
      <c r="R33" s="20"/>
      <c r="S33" s="20"/>
      <c r="T33" s="20"/>
      <c r="U33" s="20"/>
      <c r="V33" s="20"/>
      <c r="W33" s="20"/>
      <c r="X33" s="20">
        <v>2293205</v>
      </c>
      <c r="Y33" s="20">
        <v>-2293205</v>
      </c>
      <c r="Z33" s="21">
        <v>-100</v>
      </c>
      <c r="AA33" s="22">
        <v>3057606</v>
      </c>
    </row>
    <row r="34" spans="1:27" ht="13.5">
      <c r="A34" s="27" t="s">
        <v>59</v>
      </c>
      <c r="B34" s="28"/>
      <c r="C34" s="29">
        <f aca="true" t="shared" si="3" ref="C34:Y34">SUM(C29:C33)</f>
        <v>6498919</v>
      </c>
      <c r="D34" s="29">
        <f>SUM(D29:D33)</f>
        <v>6498919</v>
      </c>
      <c r="E34" s="30">
        <f t="shared" si="3"/>
        <v>7094520</v>
      </c>
      <c r="F34" s="31">
        <f t="shared" si="3"/>
        <v>7094520</v>
      </c>
      <c r="G34" s="31">
        <f t="shared" si="3"/>
        <v>6498919</v>
      </c>
      <c r="H34" s="31">
        <f t="shared" si="3"/>
        <v>6498919</v>
      </c>
      <c r="I34" s="31">
        <f t="shared" si="3"/>
        <v>6498919</v>
      </c>
      <c r="J34" s="31">
        <f t="shared" si="3"/>
        <v>6498919</v>
      </c>
      <c r="K34" s="31">
        <f t="shared" si="3"/>
        <v>6498919</v>
      </c>
      <c r="L34" s="31">
        <f t="shared" si="3"/>
        <v>6498919</v>
      </c>
      <c r="M34" s="31">
        <f t="shared" si="3"/>
        <v>6498919</v>
      </c>
      <c r="N34" s="31">
        <f t="shared" si="3"/>
        <v>6498919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5320891</v>
      </c>
      <c r="Y34" s="31">
        <f t="shared" si="3"/>
        <v>-5320891</v>
      </c>
      <c r="Z34" s="32">
        <f>+IF(X34&lt;&gt;0,+(Y34/X34)*100,0)</f>
        <v>-100</v>
      </c>
      <c r="AA34" s="33">
        <f>SUM(AA29:AA33)</f>
        <v>7094520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343296</v>
      </c>
      <c r="D37" s="18">
        <v>343296</v>
      </c>
      <c r="E37" s="19">
        <v>46348</v>
      </c>
      <c r="F37" s="20">
        <v>46348</v>
      </c>
      <c r="G37" s="20">
        <v>343296</v>
      </c>
      <c r="H37" s="20">
        <v>343296</v>
      </c>
      <c r="I37" s="20">
        <v>343296</v>
      </c>
      <c r="J37" s="20">
        <v>343296</v>
      </c>
      <c r="K37" s="20">
        <v>343296</v>
      </c>
      <c r="L37" s="20">
        <v>343296</v>
      </c>
      <c r="M37" s="20">
        <v>343296</v>
      </c>
      <c r="N37" s="20">
        <v>343296</v>
      </c>
      <c r="O37" s="20"/>
      <c r="P37" s="20"/>
      <c r="Q37" s="20"/>
      <c r="R37" s="20"/>
      <c r="S37" s="20"/>
      <c r="T37" s="20"/>
      <c r="U37" s="20"/>
      <c r="V37" s="20"/>
      <c r="W37" s="20"/>
      <c r="X37" s="20">
        <v>34761</v>
      </c>
      <c r="Y37" s="20">
        <v>-34761</v>
      </c>
      <c r="Z37" s="21">
        <v>-100</v>
      </c>
      <c r="AA37" s="22">
        <v>46348</v>
      </c>
    </row>
    <row r="38" spans="1:27" ht="13.5">
      <c r="A38" s="23" t="s">
        <v>58</v>
      </c>
      <c r="B38" s="17"/>
      <c r="C38" s="18">
        <v>18253082</v>
      </c>
      <c r="D38" s="18">
        <v>18253082</v>
      </c>
      <c r="E38" s="19">
        <v>20673202</v>
      </c>
      <c r="F38" s="20">
        <v>20673202</v>
      </c>
      <c r="G38" s="20">
        <v>18253082</v>
      </c>
      <c r="H38" s="20">
        <v>18253082</v>
      </c>
      <c r="I38" s="20">
        <v>18253082</v>
      </c>
      <c r="J38" s="20">
        <v>18253082</v>
      </c>
      <c r="K38" s="20">
        <v>18253082</v>
      </c>
      <c r="L38" s="20">
        <v>18253082</v>
      </c>
      <c r="M38" s="20">
        <v>18253082</v>
      </c>
      <c r="N38" s="20">
        <v>18253082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15504902</v>
      </c>
      <c r="Y38" s="20">
        <v>-15504902</v>
      </c>
      <c r="Z38" s="21">
        <v>-100</v>
      </c>
      <c r="AA38" s="22">
        <v>20673202</v>
      </c>
    </row>
    <row r="39" spans="1:27" ht="13.5">
      <c r="A39" s="27" t="s">
        <v>61</v>
      </c>
      <c r="B39" s="35"/>
      <c r="C39" s="29">
        <f aca="true" t="shared" si="4" ref="C39:Y39">SUM(C37:C38)</f>
        <v>18596378</v>
      </c>
      <c r="D39" s="29">
        <f>SUM(D37:D38)</f>
        <v>18596378</v>
      </c>
      <c r="E39" s="36">
        <f t="shared" si="4"/>
        <v>20719550</v>
      </c>
      <c r="F39" s="37">
        <f t="shared" si="4"/>
        <v>20719550</v>
      </c>
      <c r="G39" s="37">
        <f t="shared" si="4"/>
        <v>18596378</v>
      </c>
      <c r="H39" s="37">
        <f t="shared" si="4"/>
        <v>18596378</v>
      </c>
      <c r="I39" s="37">
        <f t="shared" si="4"/>
        <v>18596378</v>
      </c>
      <c r="J39" s="37">
        <f t="shared" si="4"/>
        <v>18596378</v>
      </c>
      <c r="K39" s="37">
        <f t="shared" si="4"/>
        <v>18596378</v>
      </c>
      <c r="L39" s="37">
        <f t="shared" si="4"/>
        <v>18596378</v>
      </c>
      <c r="M39" s="37">
        <f t="shared" si="4"/>
        <v>18596378</v>
      </c>
      <c r="N39" s="37">
        <f t="shared" si="4"/>
        <v>18596378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15539663</v>
      </c>
      <c r="Y39" s="37">
        <f t="shared" si="4"/>
        <v>-15539663</v>
      </c>
      <c r="Z39" s="38">
        <f>+IF(X39&lt;&gt;0,+(Y39/X39)*100,0)</f>
        <v>-100</v>
      </c>
      <c r="AA39" s="39">
        <f>SUM(AA37:AA38)</f>
        <v>20719550</v>
      </c>
    </row>
    <row r="40" spans="1:27" ht="13.5">
      <c r="A40" s="27" t="s">
        <v>62</v>
      </c>
      <c r="B40" s="28"/>
      <c r="C40" s="29">
        <f aca="true" t="shared" si="5" ref="C40:Y40">+C34+C39</f>
        <v>25095297</v>
      </c>
      <c r="D40" s="29">
        <f>+D34+D39</f>
        <v>25095297</v>
      </c>
      <c r="E40" s="30">
        <f t="shared" si="5"/>
        <v>27814070</v>
      </c>
      <c r="F40" s="31">
        <f t="shared" si="5"/>
        <v>27814070</v>
      </c>
      <c r="G40" s="31">
        <f t="shared" si="5"/>
        <v>25095297</v>
      </c>
      <c r="H40" s="31">
        <f t="shared" si="5"/>
        <v>25095297</v>
      </c>
      <c r="I40" s="31">
        <f t="shared" si="5"/>
        <v>25095297</v>
      </c>
      <c r="J40" s="31">
        <f t="shared" si="5"/>
        <v>25095297</v>
      </c>
      <c r="K40" s="31">
        <f t="shared" si="5"/>
        <v>25095297</v>
      </c>
      <c r="L40" s="31">
        <f t="shared" si="5"/>
        <v>25095297</v>
      </c>
      <c r="M40" s="31">
        <f t="shared" si="5"/>
        <v>25095297</v>
      </c>
      <c r="N40" s="31">
        <f t="shared" si="5"/>
        <v>25095297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20860554</v>
      </c>
      <c r="Y40" s="31">
        <f t="shared" si="5"/>
        <v>-20860554</v>
      </c>
      <c r="Z40" s="32">
        <f>+IF(X40&lt;&gt;0,+(Y40/X40)*100,0)</f>
        <v>-100</v>
      </c>
      <c r="AA40" s="33">
        <f>+AA34+AA39</f>
        <v>27814070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19013812</v>
      </c>
      <c r="D42" s="43">
        <f>+D25-D40</f>
        <v>19013812</v>
      </c>
      <c r="E42" s="44">
        <f t="shared" si="6"/>
        <v>4912262</v>
      </c>
      <c r="F42" s="45">
        <f t="shared" si="6"/>
        <v>4912262</v>
      </c>
      <c r="G42" s="45">
        <f t="shared" si="6"/>
        <v>29948930</v>
      </c>
      <c r="H42" s="45">
        <f t="shared" si="6"/>
        <v>26262216</v>
      </c>
      <c r="I42" s="45">
        <f t="shared" si="6"/>
        <v>19596094</v>
      </c>
      <c r="J42" s="45">
        <f t="shared" si="6"/>
        <v>19596094</v>
      </c>
      <c r="K42" s="45">
        <f t="shared" si="6"/>
        <v>15251855</v>
      </c>
      <c r="L42" s="45">
        <f t="shared" si="6"/>
        <v>22463331</v>
      </c>
      <c r="M42" s="45">
        <f t="shared" si="6"/>
        <v>16665540</v>
      </c>
      <c r="N42" s="45">
        <f t="shared" si="6"/>
        <v>16665540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3684196</v>
      </c>
      <c r="Y42" s="45">
        <f t="shared" si="6"/>
        <v>-3684196</v>
      </c>
      <c r="Z42" s="46">
        <f>+IF(X42&lt;&gt;0,+(Y42/X42)*100,0)</f>
        <v>-100</v>
      </c>
      <c r="AA42" s="47">
        <f>+AA25-AA40</f>
        <v>4912262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18475383</v>
      </c>
      <c r="D45" s="18">
        <v>18475383</v>
      </c>
      <c r="E45" s="19">
        <v>3412262</v>
      </c>
      <c r="F45" s="20">
        <v>3412262</v>
      </c>
      <c r="G45" s="20">
        <v>29410501</v>
      </c>
      <c r="H45" s="20">
        <v>25723787</v>
      </c>
      <c r="I45" s="20">
        <v>19057665</v>
      </c>
      <c r="J45" s="20">
        <v>19057665</v>
      </c>
      <c r="K45" s="20">
        <v>14713426</v>
      </c>
      <c r="L45" s="20">
        <v>21924902</v>
      </c>
      <c r="M45" s="20">
        <v>16127111</v>
      </c>
      <c r="N45" s="20">
        <v>16127111</v>
      </c>
      <c r="O45" s="20"/>
      <c r="P45" s="20"/>
      <c r="Q45" s="20"/>
      <c r="R45" s="20"/>
      <c r="S45" s="20"/>
      <c r="T45" s="20"/>
      <c r="U45" s="20"/>
      <c r="V45" s="20"/>
      <c r="W45" s="20"/>
      <c r="X45" s="20">
        <v>2559197</v>
      </c>
      <c r="Y45" s="20">
        <v>-2559197</v>
      </c>
      <c r="Z45" s="48">
        <v>-100</v>
      </c>
      <c r="AA45" s="22">
        <v>3412262</v>
      </c>
    </row>
    <row r="46" spans="1:27" ht="13.5">
      <c r="A46" s="23" t="s">
        <v>67</v>
      </c>
      <c r="B46" s="17"/>
      <c r="C46" s="18">
        <v>538429</v>
      </c>
      <c r="D46" s="18">
        <v>538429</v>
      </c>
      <c r="E46" s="19">
        <v>1500000</v>
      </c>
      <c r="F46" s="20">
        <v>1500000</v>
      </c>
      <c r="G46" s="20">
        <v>538429</v>
      </c>
      <c r="H46" s="20">
        <v>538429</v>
      </c>
      <c r="I46" s="20">
        <v>538429</v>
      </c>
      <c r="J46" s="20">
        <v>538429</v>
      </c>
      <c r="K46" s="20">
        <v>538429</v>
      </c>
      <c r="L46" s="20">
        <v>538429</v>
      </c>
      <c r="M46" s="20">
        <v>538429</v>
      </c>
      <c r="N46" s="20">
        <v>538429</v>
      </c>
      <c r="O46" s="20"/>
      <c r="P46" s="20"/>
      <c r="Q46" s="20"/>
      <c r="R46" s="20"/>
      <c r="S46" s="20"/>
      <c r="T46" s="20"/>
      <c r="U46" s="20"/>
      <c r="V46" s="20"/>
      <c r="W46" s="20"/>
      <c r="X46" s="20">
        <v>1125000</v>
      </c>
      <c r="Y46" s="20">
        <v>-1125000</v>
      </c>
      <c r="Z46" s="48">
        <v>-100</v>
      </c>
      <c r="AA46" s="22">
        <v>1500000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19013812</v>
      </c>
      <c r="D48" s="51">
        <f>SUM(D45:D47)</f>
        <v>19013812</v>
      </c>
      <c r="E48" s="52">
        <f t="shared" si="7"/>
        <v>4912262</v>
      </c>
      <c r="F48" s="53">
        <f t="shared" si="7"/>
        <v>4912262</v>
      </c>
      <c r="G48" s="53">
        <f t="shared" si="7"/>
        <v>29948930</v>
      </c>
      <c r="H48" s="53">
        <f t="shared" si="7"/>
        <v>26262216</v>
      </c>
      <c r="I48" s="53">
        <f t="shared" si="7"/>
        <v>19596094</v>
      </c>
      <c r="J48" s="53">
        <f t="shared" si="7"/>
        <v>19596094</v>
      </c>
      <c r="K48" s="53">
        <f t="shared" si="7"/>
        <v>15251855</v>
      </c>
      <c r="L48" s="53">
        <f t="shared" si="7"/>
        <v>22463331</v>
      </c>
      <c r="M48" s="53">
        <f t="shared" si="7"/>
        <v>16665540</v>
      </c>
      <c r="N48" s="53">
        <f t="shared" si="7"/>
        <v>16665540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3684197</v>
      </c>
      <c r="Y48" s="53">
        <f t="shared" si="7"/>
        <v>-3684197</v>
      </c>
      <c r="Z48" s="54">
        <f>+IF(X48&lt;&gt;0,+(Y48/X48)*100,0)</f>
        <v>-100</v>
      </c>
      <c r="AA48" s="55">
        <f>SUM(AA45:AA47)</f>
        <v>4912262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2319533</v>
      </c>
      <c r="D6" s="18">
        <v>2319533</v>
      </c>
      <c r="E6" s="19">
        <v>564000</v>
      </c>
      <c r="F6" s="20">
        <v>564000</v>
      </c>
      <c r="G6" s="20">
        <v>7532943</v>
      </c>
      <c r="H6" s="20">
        <v>931934</v>
      </c>
      <c r="I6" s="20"/>
      <c r="J6" s="20"/>
      <c r="K6" s="20">
        <v>292499</v>
      </c>
      <c r="L6" s="20">
        <v>5005896</v>
      </c>
      <c r="M6" s="20">
        <v>2911289</v>
      </c>
      <c r="N6" s="20">
        <v>2911289</v>
      </c>
      <c r="O6" s="20"/>
      <c r="P6" s="20"/>
      <c r="Q6" s="20"/>
      <c r="R6" s="20"/>
      <c r="S6" s="20"/>
      <c r="T6" s="20"/>
      <c r="U6" s="20"/>
      <c r="V6" s="20"/>
      <c r="W6" s="20"/>
      <c r="X6" s="20">
        <v>423000</v>
      </c>
      <c r="Y6" s="20">
        <v>-423000</v>
      </c>
      <c r="Z6" s="21">
        <v>-100</v>
      </c>
      <c r="AA6" s="22">
        <v>564000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>
        <v>1802097</v>
      </c>
      <c r="I7" s="20">
        <v>1802097</v>
      </c>
      <c r="J7" s="20">
        <v>1802097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30935972</v>
      </c>
      <c r="D8" s="18">
        <v>30935972</v>
      </c>
      <c r="E8" s="19">
        <v>3695000</v>
      </c>
      <c r="F8" s="20">
        <v>3695000</v>
      </c>
      <c r="G8" s="20">
        <v>34027555</v>
      </c>
      <c r="H8" s="20">
        <v>35337351</v>
      </c>
      <c r="I8" s="20">
        <v>36970832</v>
      </c>
      <c r="J8" s="20">
        <v>36970832</v>
      </c>
      <c r="K8" s="20">
        <v>38214874</v>
      </c>
      <c r="L8" s="20">
        <v>37818831</v>
      </c>
      <c r="M8" s="20">
        <v>40017838</v>
      </c>
      <c r="N8" s="20">
        <v>40017838</v>
      </c>
      <c r="O8" s="20">
        <v>41421160</v>
      </c>
      <c r="P8" s="20">
        <v>38182137</v>
      </c>
      <c r="Q8" s="20"/>
      <c r="R8" s="20">
        <v>38182137</v>
      </c>
      <c r="S8" s="20"/>
      <c r="T8" s="20"/>
      <c r="U8" s="20"/>
      <c r="V8" s="20"/>
      <c r="W8" s="20">
        <v>38182137</v>
      </c>
      <c r="X8" s="20">
        <v>2771250</v>
      </c>
      <c r="Y8" s="20">
        <v>35410887</v>
      </c>
      <c r="Z8" s="21">
        <v>1277.79</v>
      </c>
      <c r="AA8" s="22">
        <v>3695000</v>
      </c>
    </row>
    <row r="9" spans="1:27" ht="13.5">
      <c r="A9" s="23" t="s">
        <v>36</v>
      </c>
      <c r="B9" s="17"/>
      <c r="C9" s="18">
        <v>382508</v>
      </c>
      <c r="D9" s="18">
        <v>382508</v>
      </c>
      <c r="E9" s="19">
        <v>17384000</v>
      </c>
      <c r="F9" s="20">
        <v>17384000</v>
      </c>
      <c r="G9" s="20">
        <v>249123</v>
      </c>
      <c r="H9" s="20">
        <v>44308</v>
      </c>
      <c r="I9" s="20">
        <v>44308</v>
      </c>
      <c r="J9" s="20">
        <v>44308</v>
      </c>
      <c r="K9" s="20">
        <v>44308</v>
      </c>
      <c r="L9" s="20">
        <v>44308</v>
      </c>
      <c r="M9" s="20">
        <v>44308</v>
      </c>
      <c r="N9" s="20">
        <v>44308</v>
      </c>
      <c r="O9" s="20">
        <v>44308</v>
      </c>
      <c r="P9" s="20">
        <v>44308</v>
      </c>
      <c r="Q9" s="20"/>
      <c r="R9" s="20">
        <v>44308</v>
      </c>
      <c r="S9" s="20"/>
      <c r="T9" s="20"/>
      <c r="U9" s="20"/>
      <c r="V9" s="20"/>
      <c r="W9" s="20">
        <v>44308</v>
      </c>
      <c r="X9" s="20">
        <v>13038000</v>
      </c>
      <c r="Y9" s="20">
        <v>-12993692</v>
      </c>
      <c r="Z9" s="21">
        <v>-99.66</v>
      </c>
      <c r="AA9" s="22">
        <v>17384000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10906</v>
      </c>
      <c r="D11" s="18">
        <v>10906</v>
      </c>
      <c r="E11" s="19">
        <v>10000</v>
      </c>
      <c r="F11" s="20">
        <v>10000</v>
      </c>
      <c r="G11" s="20">
        <v>10906</v>
      </c>
      <c r="H11" s="20">
        <v>10906</v>
      </c>
      <c r="I11" s="20">
        <v>10906</v>
      </c>
      <c r="J11" s="20">
        <v>10906</v>
      </c>
      <c r="K11" s="20">
        <v>10906</v>
      </c>
      <c r="L11" s="20">
        <v>10906</v>
      </c>
      <c r="M11" s="20">
        <v>10906</v>
      </c>
      <c r="N11" s="20">
        <v>10906</v>
      </c>
      <c r="O11" s="20">
        <v>10906</v>
      </c>
      <c r="P11" s="20">
        <v>10906</v>
      </c>
      <c r="Q11" s="20"/>
      <c r="R11" s="20">
        <v>10906</v>
      </c>
      <c r="S11" s="20"/>
      <c r="T11" s="20"/>
      <c r="U11" s="20"/>
      <c r="V11" s="20"/>
      <c r="W11" s="20">
        <v>10906</v>
      </c>
      <c r="X11" s="20">
        <v>7500</v>
      </c>
      <c r="Y11" s="20">
        <v>3406</v>
      </c>
      <c r="Z11" s="21">
        <v>45.41</v>
      </c>
      <c r="AA11" s="22">
        <v>10000</v>
      </c>
    </row>
    <row r="12" spans="1:27" ht="13.5">
      <c r="A12" s="27" t="s">
        <v>39</v>
      </c>
      <c r="B12" s="28"/>
      <c r="C12" s="29">
        <f aca="true" t="shared" si="0" ref="C12:Y12">SUM(C6:C11)</f>
        <v>33648919</v>
      </c>
      <c r="D12" s="29">
        <f>SUM(D6:D11)</f>
        <v>33648919</v>
      </c>
      <c r="E12" s="30">
        <f t="shared" si="0"/>
        <v>21653000</v>
      </c>
      <c r="F12" s="31">
        <f t="shared" si="0"/>
        <v>21653000</v>
      </c>
      <c r="G12" s="31">
        <f t="shared" si="0"/>
        <v>41820527</v>
      </c>
      <c r="H12" s="31">
        <f t="shared" si="0"/>
        <v>38126596</v>
      </c>
      <c r="I12" s="31">
        <f t="shared" si="0"/>
        <v>38828143</v>
      </c>
      <c r="J12" s="31">
        <f t="shared" si="0"/>
        <v>38828143</v>
      </c>
      <c r="K12" s="31">
        <f t="shared" si="0"/>
        <v>38562587</v>
      </c>
      <c r="L12" s="31">
        <f t="shared" si="0"/>
        <v>42879941</v>
      </c>
      <c r="M12" s="31">
        <f t="shared" si="0"/>
        <v>42984341</v>
      </c>
      <c r="N12" s="31">
        <f t="shared" si="0"/>
        <v>42984341</v>
      </c>
      <c r="O12" s="31">
        <f t="shared" si="0"/>
        <v>41476374</v>
      </c>
      <c r="P12" s="31">
        <f t="shared" si="0"/>
        <v>38237351</v>
      </c>
      <c r="Q12" s="31">
        <f t="shared" si="0"/>
        <v>0</v>
      </c>
      <c r="R12" s="31">
        <f t="shared" si="0"/>
        <v>38237351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38237351</v>
      </c>
      <c r="X12" s="31">
        <f t="shared" si="0"/>
        <v>16239750</v>
      </c>
      <c r="Y12" s="31">
        <f t="shared" si="0"/>
        <v>21997601</v>
      </c>
      <c r="Z12" s="32">
        <f>+IF(X12&lt;&gt;0,+(Y12/X12)*100,0)</f>
        <v>135.4552933388753</v>
      </c>
      <c r="AA12" s="33">
        <f>SUM(AA6:AA11)</f>
        <v>21653000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1802097</v>
      </c>
      <c r="D16" s="18">
        <v>1802097</v>
      </c>
      <c r="E16" s="19">
        <v>1879000</v>
      </c>
      <c r="F16" s="20">
        <v>1879000</v>
      </c>
      <c r="G16" s="24"/>
      <c r="H16" s="24"/>
      <c r="I16" s="24"/>
      <c r="J16" s="20"/>
      <c r="K16" s="24">
        <v>1802097</v>
      </c>
      <c r="L16" s="24">
        <v>1802097</v>
      </c>
      <c r="M16" s="20">
        <v>1802097</v>
      </c>
      <c r="N16" s="24">
        <v>1802097</v>
      </c>
      <c r="O16" s="24">
        <v>1802097</v>
      </c>
      <c r="P16" s="24">
        <v>1802097</v>
      </c>
      <c r="Q16" s="20"/>
      <c r="R16" s="24">
        <v>1802097</v>
      </c>
      <c r="S16" s="24"/>
      <c r="T16" s="20"/>
      <c r="U16" s="24"/>
      <c r="V16" s="24"/>
      <c r="W16" s="24">
        <v>1802097</v>
      </c>
      <c r="X16" s="20">
        <v>1409250</v>
      </c>
      <c r="Y16" s="24">
        <v>392847</v>
      </c>
      <c r="Z16" s="25">
        <v>27.88</v>
      </c>
      <c r="AA16" s="26">
        <v>1879000</v>
      </c>
    </row>
    <row r="17" spans="1:27" ht="13.5">
      <c r="A17" s="23" t="s">
        <v>43</v>
      </c>
      <c r="B17" s="17"/>
      <c r="C17" s="18">
        <v>23135338</v>
      </c>
      <c r="D17" s="18">
        <v>23135338</v>
      </c>
      <c r="E17" s="19">
        <v>23110000</v>
      </c>
      <c r="F17" s="20">
        <v>23110000</v>
      </c>
      <c r="G17" s="20">
        <v>23135337</v>
      </c>
      <c r="H17" s="20">
        <v>23135337</v>
      </c>
      <c r="I17" s="20">
        <v>23135337</v>
      </c>
      <c r="J17" s="20">
        <v>23135337</v>
      </c>
      <c r="K17" s="20">
        <v>23135337</v>
      </c>
      <c r="L17" s="20">
        <v>23135337</v>
      </c>
      <c r="M17" s="20">
        <v>23135337</v>
      </c>
      <c r="N17" s="20">
        <v>23135337</v>
      </c>
      <c r="O17" s="20">
        <v>23135337</v>
      </c>
      <c r="P17" s="20">
        <v>23135337</v>
      </c>
      <c r="Q17" s="20"/>
      <c r="R17" s="20">
        <v>23135337</v>
      </c>
      <c r="S17" s="20"/>
      <c r="T17" s="20"/>
      <c r="U17" s="20"/>
      <c r="V17" s="20"/>
      <c r="W17" s="20">
        <v>23135337</v>
      </c>
      <c r="X17" s="20">
        <v>17332500</v>
      </c>
      <c r="Y17" s="20">
        <v>5802837</v>
      </c>
      <c r="Z17" s="21">
        <v>33.48</v>
      </c>
      <c r="AA17" s="22">
        <v>23110000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132390293</v>
      </c>
      <c r="D19" s="18">
        <v>132390293</v>
      </c>
      <c r="E19" s="19">
        <v>170919000</v>
      </c>
      <c r="F19" s="20">
        <v>170919000</v>
      </c>
      <c r="G19" s="20">
        <v>132635849</v>
      </c>
      <c r="H19" s="20">
        <v>132864299</v>
      </c>
      <c r="I19" s="20">
        <v>133129214</v>
      </c>
      <c r="J19" s="20">
        <v>133129214</v>
      </c>
      <c r="K19" s="20">
        <v>134405076</v>
      </c>
      <c r="L19" s="20">
        <v>134303264</v>
      </c>
      <c r="M19" s="20">
        <v>134303670</v>
      </c>
      <c r="N19" s="20">
        <v>134303670</v>
      </c>
      <c r="O19" s="20">
        <v>135324230</v>
      </c>
      <c r="P19" s="20">
        <v>135324230</v>
      </c>
      <c r="Q19" s="20"/>
      <c r="R19" s="20">
        <v>135324230</v>
      </c>
      <c r="S19" s="20"/>
      <c r="T19" s="20"/>
      <c r="U19" s="20"/>
      <c r="V19" s="20"/>
      <c r="W19" s="20">
        <v>135324230</v>
      </c>
      <c r="X19" s="20">
        <v>128189250</v>
      </c>
      <c r="Y19" s="20">
        <v>7134980</v>
      </c>
      <c r="Z19" s="21">
        <v>5.57</v>
      </c>
      <c r="AA19" s="22">
        <v>170919000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167800</v>
      </c>
      <c r="D21" s="18">
        <v>167800</v>
      </c>
      <c r="E21" s="19">
        <v>208000</v>
      </c>
      <c r="F21" s="20">
        <v>208000</v>
      </c>
      <c r="G21" s="20">
        <v>167800</v>
      </c>
      <c r="H21" s="20">
        <v>167800</v>
      </c>
      <c r="I21" s="20">
        <v>167800</v>
      </c>
      <c r="J21" s="20">
        <v>167800</v>
      </c>
      <c r="K21" s="20">
        <v>167800</v>
      </c>
      <c r="L21" s="20">
        <v>167800</v>
      </c>
      <c r="M21" s="20">
        <v>167800</v>
      </c>
      <c r="N21" s="20">
        <v>167800</v>
      </c>
      <c r="O21" s="20">
        <v>167800</v>
      </c>
      <c r="P21" s="20">
        <v>167800</v>
      </c>
      <c r="Q21" s="20"/>
      <c r="R21" s="20">
        <v>167800</v>
      </c>
      <c r="S21" s="20"/>
      <c r="T21" s="20"/>
      <c r="U21" s="20"/>
      <c r="V21" s="20"/>
      <c r="W21" s="20">
        <v>167800</v>
      </c>
      <c r="X21" s="20">
        <v>156000</v>
      </c>
      <c r="Y21" s="20">
        <v>11800</v>
      </c>
      <c r="Z21" s="21">
        <v>7.56</v>
      </c>
      <c r="AA21" s="22">
        <v>208000</v>
      </c>
    </row>
    <row r="22" spans="1:27" ht="13.5">
      <c r="A22" s="23" t="s">
        <v>48</v>
      </c>
      <c r="B22" s="17"/>
      <c r="C22" s="18">
        <v>7961</v>
      </c>
      <c r="D22" s="18">
        <v>7961</v>
      </c>
      <c r="E22" s="19"/>
      <c r="F22" s="20"/>
      <c r="G22" s="20">
        <v>7961</v>
      </c>
      <c r="H22" s="20">
        <v>7961</v>
      </c>
      <c r="I22" s="20">
        <v>7961</v>
      </c>
      <c r="J22" s="20">
        <v>7961</v>
      </c>
      <c r="K22" s="20">
        <v>7961</v>
      </c>
      <c r="L22" s="20">
        <v>7961</v>
      </c>
      <c r="M22" s="20">
        <v>7961</v>
      </c>
      <c r="N22" s="20">
        <v>7961</v>
      </c>
      <c r="O22" s="20">
        <v>7961</v>
      </c>
      <c r="P22" s="20">
        <v>7961</v>
      </c>
      <c r="Q22" s="20"/>
      <c r="R22" s="20">
        <v>7961</v>
      </c>
      <c r="S22" s="20"/>
      <c r="T22" s="20"/>
      <c r="U22" s="20"/>
      <c r="V22" s="20"/>
      <c r="W22" s="20">
        <v>7961</v>
      </c>
      <c r="X22" s="20"/>
      <c r="Y22" s="20">
        <v>7961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67000</v>
      </c>
      <c r="F23" s="20">
        <v>67000</v>
      </c>
      <c r="G23" s="24">
        <v>2177804</v>
      </c>
      <c r="H23" s="24">
        <v>375706</v>
      </c>
      <c r="I23" s="24">
        <v>375706</v>
      </c>
      <c r="J23" s="20">
        <v>375706</v>
      </c>
      <c r="K23" s="24">
        <v>375706</v>
      </c>
      <c r="L23" s="24">
        <v>375706</v>
      </c>
      <c r="M23" s="20">
        <v>375706</v>
      </c>
      <c r="N23" s="24">
        <v>375706</v>
      </c>
      <c r="O23" s="24">
        <v>375706</v>
      </c>
      <c r="P23" s="24">
        <v>375706</v>
      </c>
      <c r="Q23" s="20"/>
      <c r="R23" s="24">
        <v>375706</v>
      </c>
      <c r="S23" s="24"/>
      <c r="T23" s="20"/>
      <c r="U23" s="24"/>
      <c r="V23" s="24"/>
      <c r="W23" s="24">
        <v>375706</v>
      </c>
      <c r="X23" s="20">
        <v>50250</v>
      </c>
      <c r="Y23" s="24">
        <v>325456</v>
      </c>
      <c r="Z23" s="25">
        <v>647.67</v>
      </c>
      <c r="AA23" s="26">
        <v>67000</v>
      </c>
    </row>
    <row r="24" spans="1:27" ht="13.5">
      <c r="A24" s="27" t="s">
        <v>50</v>
      </c>
      <c r="B24" s="35"/>
      <c r="C24" s="29">
        <f aca="true" t="shared" si="1" ref="C24:Y24">SUM(C15:C23)</f>
        <v>157503489</v>
      </c>
      <c r="D24" s="29">
        <f>SUM(D15:D23)</f>
        <v>157503489</v>
      </c>
      <c r="E24" s="36">
        <f t="shared" si="1"/>
        <v>196183000</v>
      </c>
      <c r="F24" s="37">
        <f t="shared" si="1"/>
        <v>196183000</v>
      </c>
      <c r="G24" s="37">
        <f t="shared" si="1"/>
        <v>158124751</v>
      </c>
      <c r="H24" s="37">
        <f t="shared" si="1"/>
        <v>156551103</v>
      </c>
      <c r="I24" s="37">
        <f t="shared" si="1"/>
        <v>156816018</v>
      </c>
      <c r="J24" s="37">
        <f t="shared" si="1"/>
        <v>156816018</v>
      </c>
      <c r="K24" s="37">
        <f t="shared" si="1"/>
        <v>159893977</v>
      </c>
      <c r="L24" s="37">
        <f t="shared" si="1"/>
        <v>159792165</v>
      </c>
      <c r="M24" s="37">
        <f t="shared" si="1"/>
        <v>159792571</v>
      </c>
      <c r="N24" s="37">
        <f t="shared" si="1"/>
        <v>159792571</v>
      </c>
      <c r="O24" s="37">
        <f t="shared" si="1"/>
        <v>160813131</v>
      </c>
      <c r="P24" s="37">
        <f t="shared" si="1"/>
        <v>160813131</v>
      </c>
      <c r="Q24" s="37">
        <f t="shared" si="1"/>
        <v>0</v>
      </c>
      <c r="R24" s="37">
        <f t="shared" si="1"/>
        <v>160813131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160813131</v>
      </c>
      <c r="X24" s="37">
        <f t="shared" si="1"/>
        <v>147137250</v>
      </c>
      <c r="Y24" s="37">
        <f t="shared" si="1"/>
        <v>13675881</v>
      </c>
      <c r="Z24" s="38">
        <f>+IF(X24&lt;&gt;0,+(Y24/X24)*100,0)</f>
        <v>9.294642247289522</v>
      </c>
      <c r="AA24" s="39">
        <f>SUM(AA15:AA23)</f>
        <v>196183000</v>
      </c>
    </row>
    <row r="25" spans="1:27" ht="13.5">
      <c r="A25" s="27" t="s">
        <v>51</v>
      </c>
      <c r="B25" s="28"/>
      <c r="C25" s="29">
        <f aca="true" t="shared" si="2" ref="C25:Y25">+C12+C24</f>
        <v>191152408</v>
      </c>
      <c r="D25" s="29">
        <f>+D12+D24</f>
        <v>191152408</v>
      </c>
      <c r="E25" s="30">
        <f t="shared" si="2"/>
        <v>217836000</v>
      </c>
      <c r="F25" s="31">
        <f t="shared" si="2"/>
        <v>217836000</v>
      </c>
      <c r="G25" s="31">
        <f t="shared" si="2"/>
        <v>199945278</v>
      </c>
      <c r="H25" s="31">
        <f t="shared" si="2"/>
        <v>194677699</v>
      </c>
      <c r="I25" s="31">
        <f t="shared" si="2"/>
        <v>195644161</v>
      </c>
      <c r="J25" s="31">
        <f t="shared" si="2"/>
        <v>195644161</v>
      </c>
      <c r="K25" s="31">
        <f t="shared" si="2"/>
        <v>198456564</v>
      </c>
      <c r="L25" s="31">
        <f t="shared" si="2"/>
        <v>202672106</v>
      </c>
      <c r="M25" s="31">
        <f t="shared" si="2"/>
        <v>202776912</v>
      </c>
      <c r="N25" s="31">
        <f t="shared" si="2"/>
        <v>202776912</v>
      </c>
      <c r="O25" s="31">
        <f t="shared" si="2"/>
        <v>202289505</v>
      </c>
      <c r="P25" s="31">
        <f t="shared" si="2"/>
        <v>199050482</v>
      </c>
      <c r="Q25" s="31">
        <f t="shared" si="2"/>
        <v>0</v>
      </c>
      <c r="R25" s="31">
        <f t="shared" si="2"/>
        <v>199050482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199050482</v>
      </c>
      <c r="X25" s="31">
        <f t="shared" si="2"/>
        <v>163377000</v>
      </c>
      <c r="Y25" s="31">
        <f t="shared" si="2"/>
        <v>35673482</v>
      </c>
      <c r="Z25" s="32">
        <f>+IF(X25&lt;&gt;0,+(Y25/X25)*100,0)</f>
        <v>21.835069807867693</v>
      </c>
      <c r="AA25" s="33">
        <f>+AA12+AA24</f>
        <v>217836000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1983222</v>
      </c>
      <c r="D29" s="18">
        <v>1983222</v>
      </c>
      <c r="E29" s="19"/>
      <c r="F29" s="20"/>
      <c r="G29" s="20"/>
      <c r="H29" s="20"/>
      <c r="I29" s="20">
        <v>1060346</v>
      </c>
      <c r="J29" s="20">
        <v>1060346</v>
      </c>
      <c r="K29" s="20"/>
      <c r="L29" s="20"/>
      <c r="M29" s="20"/>
      <c r="N29" s="20"/>
      <c r="O29" s="20">
        <v>340488</v>
      </c>
      <c r="P29" s="20">
        <v>14275888</v>
      </c>
      <c r="Q29" s="20"/>
      <c r="R29" s="20">
        <v>14275888</v>
      </c>
      <c r="S29" s="20"/>
      <c r="T29" s="20"/>
      <c r="U29" s="20"/>
      <c r="V29" s="20"/>
      <c r="W29" s="20">
        <v>14275888</v>
      </c>
      <c r="X29" s="20"/>
      <c r="Y29" s="20">
        <v>14275888</v>
      </c>
      <c r="Z29" s="21"/>
      <c r="AA29" s="22"/>
    </row>
    <row r="30" spans="1:27" ht="13.5">
      <c r="A30" s="23" t="s">
        <v>55</v>
      </c>
      <c r="B30" s="17"/>
      <c r="C30" s="18">
        <v>512945</v>
      </c>
      <c r="D30" s="18">
        <v>512945</v>
      </c>
      <c r="E30" s="19">
        <v>361000</v>
      </c>
      <c r="F30" s="20">
        <v>361000</v>
      </c>
      <c r="G30" s="20">
        <v>512944</v>
      </c>
      <c r="H30" s="20">
        <v>512944</v>
      </c>
      <c r="I30" s="20">
        <v>512944</v>
      </c>
      <c r="J30" s="20">
        <v>512944</v>
      </c>
      <c r="K30" s="20">
        <v>512945</v>
      </c>
      <c r="L30" s="20">
        <v>512944</v>
      </c>
      <c r="M30" s="20">
        <v>512944</v>
      </c>
      <c r="N30" s="20">
        <v>512944</v>
      </c>
      <c r="O30" s="20">
        <v>512944</v>
      </c>
      <c r="P30" s="20">
        <v>512944</v>
      </c>
      <c r="Q30" s="20"/>
      <c r="R30" s="20">
        <v>512944</v>
      </c>
      <c r="S30" s="20"/>
      <c r="T30" s="20"/>
      <c r="U30" s="20"/>
      <c r="V30" s="20"/>
      <c r="W30" s="20">
        <v>512944</v>
      </c>
      <c r="X30" s="20">
        <v>270750</v>
      </c>
      <c r="Y30" s="20">
        <v>242194</v>
      </c>
      <c r="Z30" s="21">
        <v>89.45</v>
      </c>
      <c r="AA30" s="22">
        <v>361000</v>
      </c>
    </row>
    <row r="31" spans="1:27" ht="13.5">
      <c r="A31" s="23" t="s">
        <v>56</v>
      </c>
      <c r="B31" s="17"/>
      <c r="C31" s="18">
        <v>229248</v>
      </c>
      <c r="D31" s="18">
        <v>229248</v>
      </c>
      <c r="E31" s="19">
        <v>244000</v>
      </c>
      <c r="F31" s="20">
        <v>244000</v>
      </c>
      <c r="G31" s="20">
        <v>229437</v>
      </c>
      <c r="H31" s="20">
        <v>235404</v>
      </c>
      <c r="I31" s="20">
        <v>233556</v>
      </c>
      <c r="J31" s="20">
        <v>233556</v>
      </c>
      <c r="K31" s="20">
        <v>234861</v>
      </c>
      <c r="L31" s="20">
        <v>236186</v>
      </c>
      <c r="M31" s="20">
        <v>239090</v>
      </c>
      <c r="N31" s="20">
        <v>239090</v>
      </c>
      <c r="O31" s="20">
        <v>239090</v>
      </c>
      <c r="P31" s="20">
        <v>239469</v>
      </c>
      <c r="Q31" s="20"/>
      <c r="R31" s="20">
        <v>239469</v>
      </c>
      <c r="S31" s="20"/>
      <c r="T31" s="20"/>
      <c r="U31" s="20"/>
      <c r="V31" s="20"/>
      <c r="W31" s="20">
        <v>239469</v>
      </c>
      <c r="X31" s="20">
        <v>183000</v>
      </c>
      <c r="Y31" s="20">
        <v>56469</v>
      </c>
      <c r="Z31" s="21">
        <v>30.86</v>
      </c>
      <c r="AA31" s="22">
        <v>244000</v>
      </c>
    </row>
    <row r="32" spans="1:27" ht="13.5">
      <c r="A32" s="23" t="s">
        <v>57</v>
      </c>
      <c r="B32" s="17"/>
      <c r="C32" s="18">
        <v>26868897</v>
      </c>
      <c r="D32" s="18">
        <v>26868897</v>
      </c>
      <c r="E32" s="19">
        <v>17607000</v>
      </c>
      <c r="F32" s="20">
        <v>17607000</v>
      </c>
      <c r="G32" s="20">
        <v>37385285</v>
      </c>
      <c r="H32" s="20">
        <v>25488740</v>
      </c>
      <c r="I32" s="20">
        <v>26729332</v>
      </c>
      <c r="J32" s="20">
        <v>26729332</v>
      </c>
      <c r="K32" s="20">
        <v>30735763</v>
      </c>
      <c r="L32" s="20">
        <v>30385977</v>
      </c>
      <c r="M32" s="20">
        <v>28103895</v>
      </c>
      <c r="N32" s="20">
        <v>28103895</v>
      </c>
      <c r="O32" s="20">
        <v>32782502</v>
      </c>
      <c r="P32" s="20">
        <v>17379526</v>
      </c>
      <c r="Q32" s="20"/>
      <c r="R32" s="20">
        <v>17379526</v>
      </c>
      <c r="S32" s="20"/>
      <c r="T32" s="20"/>
      <c r="U32" s="20"/>
      <c r="V32" s="20"/>
      <c r="W32" s="20">
        <v>17379526</v>
      </c>
      <c r="X32" s="20">
        <v>13205250</v>
      </c>
      <c r="Y32" s="20">
        <v>4174276</v>
      </c>
      <c r="Z32" s="21">
        <v>31.61</v>
      </c>
      <c r="AA32" s="22">
        <v>17607000</v>
      </c>
    </row>
    <row r="33" spans="1:27" ht="13.5">
      <c r="A33" s="23" t="s">
        <v>58</v>
      </c>
      <c r="B33" s="17"/>
      <c r="C33" s="18">
        <v>5522073</v>
      </c>
      <c r="D33" s="18">
        <v>5522073</v>
      </c>
      <c r="E33" s="19">
        <v>5696000</v>
      </c>
      <c r="F33" s="20">
        <v>5696000</v>
      </c>
      <c r="G33" s="20">
        <v>2115047</v>
      </c>
      <c r="H33" s="20">
        <v>2115047</v>
      </c>
      <c r="I33" s="20">
        <v>2115047</v>
      </c>
      <c r="J33" s="20">
        <v>2115047</v>
      </c>
      <c r="K33" s="20">
        <v>2115047</v>
      </c>
      <c r="L33" s="20">
        <v>2115047</v>
      </c>
      <c r="M33" s="20">
        <v>2115047</v>
      </c>
      <c r="N33" s="20">
        <v>2115047</v>
      </c>
      <c r="O33" s="20">
        <v>2115047</v>
      </c>
      <c r="P33" s="20">
        <v>2115047</v>
      </c>
      <c r="Q33" s="20"/>
      <c r="R33" s="20">
        <v>2115047</v>
      </c>
      <c r="S33" s="20"/>
      <c r="T33" s="20"/>
      <c r="U33" s="20"/>
      <c r="V33" s="20"/>
      <c r="W33" s="20">
        <v>2115047</v>
      </c>
      <c r="X33" s="20">
        <v>4272000</v>
      </c>
      <c r="Y33" s="20">
        <v>-2156953</v>
      </c>
      <c r="Z33" s="21">
        <v>-50.49</v>
      </c>
      <c r="AA33" s="22">
        <v>5696000</v>
      </c>
    </row>
    <row r="34" spans="1:27" ht="13.5">
      <c r="A34" s="27" t="s">
        <v>59</v>
      </c>
      <c r="B34" s="28"/>
      <c r="C34" s="29">
        <f aca="true" t="shared" si="3" ref="C34:Y34">SUM(C29:C33)</f>
        <v>35116385</v>
      </c>
      <c r="D34" s="29">
        <f>SUM(D29:D33)</f>
        <v>35116385</v>
      </c>
      <c r="E34" s="30">
        <f t="shared" si="3"/>
        <v>23908000</v>
      </c>
      <c r="F34" s="31">
        <f t="shared" si="3"/>
        <v>23908000</v>
      </c>
      <c r="G34" s="31">
        <f t="shared" si="3"/>
        <v>40242713</v>
      </c>
      <c r="H34" s="31">
        <f t="shared" si="3"/>
        <v>28352135</v>
      </c>
      <c r="I34" s="31">
        <f t="shared" si="3"/>
        <v>30651225</v>
      </c>
      <c r="J34" s="31">
        <f t="shared" si="3"/>
        <v>30651225</v>
      </c>
      <c r="K34" s="31">
        <f t="shared" si="3"/>
        <v>33598616</v>
      </c>
      <c r="L34" s="31">
        <f t="shared" si="3"/>
        <v>33250154</v>
      </c>
      <c r="M34" s="31">
        <f t="shared" si="3"/>
        <v>30970976</v>
      </c>
      <c r="N34" s="31">
        <f t="shared" si="3"/>
        <v>30970976</v>
      </c>
      <c r="O34" s="31">
        <f t="shared" si="3"/>
        <v>35990071</v>
      </c>
      <c r="P34" s="31">
        <f t="shared" si="3"/>
        <v>34522874</v>
      </c>
      <c r="Q34" s="31">
        <f t="shared" si="3"/>
        <v>0</v>
      </c>
      <c r="R34" s="31">
        <f t="shared" si="3"/>
        <v>34522874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34522874</v>
      </c>
      <c r="X34" s="31">
        <f t="shared" si="3"/>
        <v>17931000</v>
      </c>
      <c r="Y34" s="31">
        <f t="shared" si="3"/>
        <v>16591874</v>
      </c>
      <c r="Z34" s="32">
        <f>+IF(X34&lt;&gt;0,+(Y34/X34)*100,0)</f>
        <v>92.53178294573642</v>
      </c>
      <c r="AA34" s="33">
        <f>SUM(AA29:AA33)</f>
        <v>23908000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650258</v>
      </c>
      <c r="D37" s="18">
        <v>650258</v>
      </c>
      <c r="E37" s="19">
        <v>289000</v>
      </c>
      <c r="F37" s="20">
        <v>289000</v>
      </c>
      <c r="G37" s="20">
        <v>650258</v>
      </c>
      <c r="H37" s="20">
        <v>650258</v>
      </c>
      <c r="I37" s="20">
        <v>650258</v>
      </c>
      <c r="J37" s="20">
        <v>650258</v>
      </c>
      <c r="K37" s="20">
        <v>650258</v>
      </c>
      <c r="L37" s="20">
        <v>650258</v>
      </c>
      <c r="M37" s="20">
        <v>650258</v>
      </c>
      <c r="N37" s="20">
        <v>650258</v>
      </c>
      <c r="O37" s="20">
        <v>650258</v>
      </c>
      <c r="P37" s="20">
        <v>650258</v>
      </c>
      <c r="Q37" s="20"/>
      <c r="R37" s="20">
        <v>650258</v>
      </c>
      <c r="S37" s="20"/>
      <c r="T37" s="20"/>
      <c r="U37" s="20"/>
      <c r="V37" s="20"/>
      <c r="W37" s="20">
        <v>650258</v>
      </c>
      <c r="X37" s="20">
        <v>216750</v>
      </c>
      <c r="Y37" s="20">
        <v>433508</v>
      </c>
      <c r="Z37" s="21">
        <v>200</v>
      </c>
      <c r="AA37" s="22">
        <v>289000</v>
      </c>
    </row>
    <row r="38" spans="1:27" ht="13.5">
      <c r="A38" s="23" t="s">
        <v>58</v>
      </c>
      <c r="B38" s="17"/>
      <c r="C38" s="18">
        <v>8248278</v>
      </c>
      <c r="D38" s="18">
        <v>8248278</v>
      </c>
      <c r="E38" s="19">
        <v>8720000</v>
      </c>
      <c r="F38" s="20">
        <v>8720000</v>
      </c>
      <c r="G38" s="20">
        <v>11633040</v>
      </c>
      <c r="H38" s="20">
        <v>11633040</v>
      </c>
      <c r="I38" s="20">
        <v>11633040</v>
      </c>
      <c r="J38" s="20">
        <v>11633040</v>
      </c>
      <c r="K38" s="20">
        <v>11633040</v>
      </c>
      <c r="L38" s="20">
        <v>11633040</v>
      </c>
      <c r="M38" s="20">
        <v>11633040</v>
      </c>
      <c r="N38" s="20">
        <v>11633040</v>
      </c>
      <c r="O38" s="20">
        <v>11633040</v>
      </c>
      <c r="P38" s="20">
        <v>11633040</v>
      </c>
      <c r="Q38" s="20"/>
      <c r="R38" s="20">
        <v>11633040</v>
      </c>
      <c r="S38" s="20"/>
      <c r="T38" s="20"/>
      <c r="U38" s="20"/>
      <c r="V38" s="20"/>
      <c r="W38" s="20">
        <v>11633040</v>
      </c>
      <c r="X38" s="20">
        <v>6540000</v>
      </c>
      <c r="Y38" s="20">
        <v>5093040</v>
      </c>
      <c r="Z38" s="21">
        <v>77.88</v>
      </c>
      <c r="AA38" s="22">
        <v>8720000</v>
      </c>
    </row>
    <row r="39" spans="1:27" ht="13.5">
      <c r="A39" s="27" t="s">
        <v>61</v>
      </c>
      <c r="B39" s="35"/>
      <c r="C39" s="29">
        <f aca="true" t="shared" si="4" ref="C39:Y39">SUM(C37:C38)</f>
        <v>8898536</v>
      </c>
      <c r="D39" s="29">
        <f>SUM(D37:D38)</f>
        <v>8898536</v>
      </c>
      <c r="E39" s="36">
        <f t="shared" si="4"/>
        <v>9009000</v>
      </c>
      <c r="F39" s="37">
        <f t="shared" si="4"/>
        <v>9009000</v>
      </c>
      <c r="G39" s="37">
        <f t="shared" si="4"/>
        <v>12283298</v>
      </c>
      <c r="H39" s="37">
        <f t="shared" si="4"/>
        <v>12283298</v>
      </c>
      <c r="I39" s="37">
        <f t="shared" si="4"/>
        <v>12283298</v>
      </c>
      <c r="J39" s="37">
        <f t="shared" si="4"/>
        <v>12283298</v>
      </c>
      <c r="K39" s="37">
        <f t="shared" si="4"/>
        <v>12283298</v>
      </c>
      <c r="L39" s="37">
        <f t="shared" si="4"/>
        <v>12283298</v>
      </c>
      <c r="M39" s="37">
        <f t="shared" si="4"/>
        <v>12283298</v>
      </c>
      <c r="N39" s="37">
        <f t="shared" si="4"/>
        <v>12283298</v>
      </c>
      <c r="O39" s="37">
        <f t="shared" si="4"/>
        <v>12283298</v>
      </c>
      <c r="P39" s="37">
        <f t="shared" si="4"/>
        <v>12283298</v>
      </c>
      <c r="Q39" s="37">
        <f t="shared" si="4"/>
        <v>0</v>
      </c>
      <c r="R39" s="37">
        <f t="shared" si="4"/>
        <v>12283298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12283298</v>
      </c>
      <c r="X39" s="37">
        <f t="shared" si="4"/>
        <v>6756750</v>
      </c>
      <c r="Y39" s="37">
        <f t="shared" si="4"/>
        <v>5526548</v>
      </c>
      <c r="Z39" s="38">
        <f>+IF(X39&lt;&gt;0,+(Y39/X39)*100,0)</f>
        <v>81.7929921929922</v>
      </c>
      <c r="AA39" s="39">
        <f>SUM(AA37:AA38)</f>
        <v>9009000</v>
      </c>
    </row>
    <row r="40" spans="1:27" ht="13.5">
      <c r="A40" s="27" t="s">
        <v>62</v>
      </c>
      <c r="B40" s="28"/>
      <c r="C40" s="29">
        <f aca="true" t="shared" si="5" ref="C40:Y40">+C34+C39</f>
        <v>44014921</v>
      </c>
      <c r="D40" s="29">
        <f>+D34+D39</f>
        <v>44014921</v>
      </c>
      <c r="E40" s="30">
        <f t="shared" si="5"/>
        <v>32917000</v>
      </c>
      <c r="F40" s="31">
        <f t="shared" si="5"/>
        <v>32917000</v>
      </c>
      <c r="G40" s="31">
        <f t="shared" si="5"/>
        <v>52526011</v>
      </c>
      <c r="H40" s="31">
        <f t="shared" si="5"/>
        <v>40635433</v>
      </c>
      <c r="I40" s="31">
        <f t="shared" si="5"/>
        <v>42934523</v>
      </c>
      <c r="J40" s="31">
        <f t="shared" si="5"/>
        <v>42934523</v>
      </c>
      <c r="K40" s="31">
        <f t="shared" si="5"/>
        <v>45881914</v>
      </c>
      <c r="L40" s="31">
        <f t="shared" si="5"/>
        <v>45533452</v>
      </c>
      <c r="M40" s="31">
        <f t="shared" si="5"/>
        <v>43254274</v>
      </c>
      <c r="N40" s="31">
        <f t="shared" si="5"/>
        <v>43254274</v>
      </c>
      <c r="O40" s="31">
        <f t="shared" si="5"/>
        <v>48273369</v>
      </c>
      <c r="P40" s="31">
        <f t="shared" si="5"/>
        <v>46806172</v>
      </c>
      <c r="Q40" s="31">
        <f t="shared" si="5"/>
        <v>0</v>
      </c>
      <c r="R40" s="31">
        <f t="shared" si="5"/>
        <v>46806172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46806172</v>
      </c>
      <c r="X40" s="31">
        <f t="shared" si="5"/>
        <v>24687750</v>
      </c>
      <c r="Y40" s="31">
        <f t="shared" si="5"/>
        <v>22118422</v>
      </c>
      <c r="Z40" s="32">
        <f>+IF(X40&lt;&gt;0,+(Y40/X40)*100,0)</f>
        <v>89.59270083340928</v>
      </c>
      <c r="AA40" s="33">
        <f>+AA34+AA39</f>
        <v>32917000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147137487</v>
      </c>
      <c r="D42" s="43">
        <f>+D25-D40</f>
        <v>147137487</v>
      </c>
      <c r="E42" s="44">
        <f t="shared" si="6"/>
        <v>184919000</v>
      </c>
      <c r="F42" s="45">
        <f t="shared" si="6"/>
        <v>184919000</v>
      </c>
      <c r="G42" s="45">
        <f t="shared" si="6"/>
        <v>147419267</v>
      </c>
      <c r="H42" s="45">
        <f t="shared" si="6"/>
        <v>154042266</v>
      </c>
      <c r="I42" s="45">
        <f t="shared" si="6"/>
        <v>152709638</v>
      </c>
      <c r="J42" s="45">
        <f t="shared" si="6"/>
        <v>152709638</v>
      </c>
      <c r="K42" s="45">
        <f t="shared" si="6"/>
        <v>152574650</v>
      </c>
      <c r="L42" s="45">
        <f t="shared" si="6"/>
        <v>157138654</v>
      </c>
      <c r="M42" s="45">
        <f t="shared" si="6"/>
        <v>159522638</v>
      </c>
      <c r="N42" s="45">
        <f t="shared" si="6"/>
        <v>159522638</v>
      </c>
      <c r="O42" s="45">
        <f t="shared" si="6"/>
        <v>154016136</v>
      </c>
      <c r="P42" s="45">
        <f t="shared" si="6"/>
        <v>152244310</v>
      </c>
      <c r="Q42" s="45">
        <f t="shared" si="6"/>
        <v>0</v>
      </c>
      <c r="R42" s="45">
        <f t="shared" si="6"/>
        <v>152244310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152244310</v>
      </c>
      <c r="X42" s="45">
        <f t="shared" si="6"/>
        <v>138689250</v>
      </c>
      <c r="Y42" s="45">
        <f t="shared" si="6"/>
        <v>13555060</v>
      </c>
      <c r="Z42" s="46">
        <f>+IF(X42&lt;&gt;0,+(Y42/X42)*100,0)</f>
        <v>9.77369190474388</v>
      </c>
      <c r="AA42" s="47">
        <f>+AA25-AA40</f>
        <v>184919000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147137487</v>
      </c>
      <c r="D45" s="18">
        <v>147137487</v>
      </c>
      <c r="E45" s="19">
        <v>184919000</v>
      </c>
      <c r="F45" s="20">
        <v>184919000</v>
      </c>
      <c r="G45" s="20">
        <v>147419266</v>
      </c>
      <c r="H45" s="20">
        <v>154042267</v>
      </c>
      <c r="I45" s="20">
        <v>152709638</v>
      </c>
      <c r="J45" s="20">
        <v>152709638</v>
      </c>
      <c r="K45" s="20">
        <v>152574650</v>
      </c>
      <c r="L45" s="20">
        <v>157138653</v>
      </c>
      <c r="M45" s="20">
        <v>159522638</v>
      </c>
      <c r="N45" s="20">
        <v>159522638</v>
      </c>
      <c r="O45" s="20">
        <v>154016135</v>
      </c>
      <c r="P45" s="20">
        <v>152244309</v>
      </c>
      <c r="Q45" s="20"/>
      <c r="R45" s="20">
        <v>152244309</v>
      </c>
      <c r="S45" s="20"/>
      <c r="T45" s="20"/>
      <c r="U45" s="20"/>
      <c r="V45" s="20"/>
      <c r="W45" s="20">
        <v>152244309</v>
      </c>
      <c r="X45" s="20">
        <v>138689250</v>
      </c>
      <c r="Y45" s="20">
        <v>13555059</v>
      </c>
      <c r="Z45" s="48">
        <v>9.77</v>
      </c>
      <c r="AA45" s="22">
        <v>184919000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147137487</v>
      </c>
      <c r="D48" s="51">
        <f>SUM(D45:D47)</f>
        <v>147137487</v>
      </c>
      <c r="E48" s="52">
        <f t="shared" si="7"/>
        <v>184919000</v>
      </c>
      <c r="F48" s="53">
        <f t="shared" si="7"/>
        <v>184919000</v>
      </c>
      <c r="G48" s="53">
        <f t="shared" si="7"/>
        <v>147419266</v>
      </c>
      <c r="H48" s="53">
        <f t="shared" si="7"/>
        <v>154042267</v>
      </c>
      <c r="I48" s="53">
        <f t="shared" si="7"/>
        <v>152709638</v>
      </c>
      <c r="J48" s="53">
        <f t="shared" si="7"/>
        <v>152709638</v>
      </c>
      <c r="K48" s="53">
        <f t="shared" si="7"/>
        <v>152574650</v>
      </c>
      <c r="L48" s="53">
        <f t="shared" si="7"/>
        <v>157138653</v>
      </c>
      <c r="M48" s="53">
        <f t="shared" si="7"/>
        <v>159522638</v>
      </c>
      <c r="N48" s="53">
        <f t="shared" si="7"/>
        <v>159522638</v>
      </c>
      <c r="O48" s="53">
        <f t="shared" si="7"/>
        <v>154016135</v>
      </c>
      <c r="P48" s="53">
        <f t="shared" si="7"/>
        <v>152244309</v>
      </c>
      <c r="Q48" s="53">
        <f t="shared" si="7"/>
        <v>0</v>
      </c>
      <c r="R48" s="53">
        <f t="shared" si="7"/>
        <v>152244309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152244309</v>
      </c>
      <c r="X48" s="53">
        <f t="shared" si="7"/>
        <v>138689250</v>
      </c>
      <c r="Y48" s="53">
        <f t="shared" si="7"/>
        <v>13555059</v>
      </c>
      <c r="Z48" s="54">
        <f>+IF(X48&lt;&gt;0,+(Y48/X48)*100,0)</f>
        <v>9.773691183707461</v>
      </c>
      <c r="AA48" s="55">
        <f>SUM(AA45:AA47)</f>
        <v>184919000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12504598</v>
      </c>
      <c r="D6" s="18">
        <v>12504598</v>
      </c>
      <c r="E6" s="19">
        <v>20040270</v>
      </c>
      <c r="F6" s="20">
        <v>17423689</v>
      </c>
      <c r="G6" s="20">
        <v>21056853</v>
      </c>
      <c r="H6" s="20">
        <v>16363447</v>
      </c>
      <c r="I6" s="20">
        <v>21056853</v>
      </c>
      <c r="J6" s="20">
        <v>21056853</v>
      </c>
      <c r="K6" s="20">
        <v>14318170</v>
      </c>
      <c r="L6" s="20">
        <v>23884109</v>
      </c>
      <c r="M6" s="20">
        <v>28434702</v>
      </c>
      <c r="N6" s="20">
        <v>28434702</v>
      </c>
      <c r="O6" s="20">
        <v>17316047</v>
      </c>
      <c r="P6" s="20">
        <v>14971536</v>
      </c>
      <c r="Q6" s="20">
        <v>30915176</v>
      </c>
      <c r="R6" s="20">
        <v>30915176</v>
      </c>
      <c r="S6" s="20"/>
      <c r="T6" s="20"/>
      <c r="U6" s="20"/>
      <c r="V6" s="20"/>
      <c r="W6" s="20">
        <v>30915176</v>
      </c>
      <c r="X6" s="20">
        <v>13067767</v>
      </c>
      <c r="Y6" s="20">
        <v>17847409</v>
      </c>
      <c r="Z6" s="21">
        <v>136.58</v>
      </c>
      <c r="AA6" s="22">
        <v>17423689</v>
      </c>
    </row>
    <row r="7" spans="1:27" ht="13.5">
      <c r="A7" s="23" t="s">
        <v>34</v>
      </c>
      <c r="B7" s="17"/>
      <c r="C7" s="18">
        <v>5943179</v>
      </c>
      <c r="D7" s="18">
        <v>5943179</v>
      </c>
      <c r="E7" s="19">
        <v>6000000</v>
      </c>
      <c r="F7" s="20">
        <v>6299328</v>
      </c>
      <c r="G7" s="20">
        <v>5943181</v>
      </c>
      <c r="H7" s="20">
        <v>5991159</v>
      </c>
      <c r="I7" s="20">
        <v>5943179</v>
      </c>
      <c r="J7" s="20">
        <v>5943179</v>
      </c>
      <c r="K7" s="20">
        <v>6037427</v>
      </c>
      <c r="L7" s="20">
        <v>6067693</v>
      </c>
      <c r="M7" s="20">
        <v>6053390</v>
      </c>
      <c r="N7" s="20">
        <v>6053390</v>
      </c>
      <c r="O7" s="20">
        <v>6101468</v>
      </c>
      <c r="P7" s="20">
        <v>6103244</v>
      </c>
      <c r="Q7" s="20">
        <v>6192572</v>
      </c>
      <c r="R7" s="20">
        <v>6192572</v>
      </c>
      <c r="S7" s="20"/>
      <c r="T7" s="20"/>
      <c r="U7" s="20"/>
      <c r="V7" s="20"/>
      <c r="W7" s="20">
        <v>6192572</v>
      </c>
      <c r="X7" s="20">
        <v>4724496</v>
      </c>
      <c r="Y7" s="20">
        <v>1468076</v>
      </c>
      <c r="Z7" s="21">
        <v>31.07</v>
      </c>
      <c r="AA7" s="22">
        <v>6299328</v>
      </c>
    </row>
    <row r="8" spans="1:27" ht="13.5">
      <c r="A8" s="23" t="s">
        <v>35</v>
      </c>
      <c r="B8" s="17"/>
      <c r="C8" s="18">
        <v>43344679</v>
      </c>
      <c r="D8" s="18">
        <v>43344679</v>
      </c>
      <c r="E8" s="19">
        <v>28697180</v>
      </c>
      <c r="F8" s="20">
        <v>50344678</v>
      </c>
      <c r="G8" s="20">
        <v>45776220</v>
      </c>
      <c r="H8" s="20">
        <v>47742399</v>
      </c>
      <c r="I8" s="20">
        <v>45776221</v>
      </c>
      <c r="J8" s="20">
        <v>45776221</v>
      </c>
      <c r="K8" s="20">
        <v>49022103</v>
      </c>
      <c r="L8" s="20">
        <v>52729450</v>
      </c>
      <c r="M8" s="20">
        <v>64722326</v>
      </c>
      <c r="N8" s="20">
        <v>64722326</v>
      </c>
      <c r="O8" s="20">
        <v>57217289</v>
      </c>
      <c r="P8" s="20">
        <v>55814068</v>
      </c>
      <c r="Q8" s="20">
        <v>56760275</v>
      </c>
      <c r="R8" s="20">
        <v>56760275</v>
      </c>
      <c r="S8" s="20"/>
      <c r="T8" s="20"/>
      <c r="U8" s="20"/>
      <c r="V8" s="20"/>
      <c r="W8" s="20">
        <v>56760275</v>
      </c>
      <c r="X8" s="20">
        <v>37758509</v>
      </c>
      <c r="Y8" s="20">
        <v>19001766</v>
      </c>
      <c r="Z8" s="21">
        <v>50.32</v>
      </c>
      <c r="AA8" s="22">
        <v>50344678</v>
      </c>
    </row>
    <row r="9" spans="1:27" ht="13.5">
      <c r="A9" s="23" t="s">
        <v>36</v>
      </c>
      <c r="B9" s="17"/>
      <c r="C9" s="18">
        <v>7075342</v>
      </c>
      <c r="D9" s="18">
        <v>7075342</v>
      </c>
      <c r="E9" s="19"/>
      <c r="F9" s="20">
        <v>4075342</v>
      </c>
      <c r="G9" s="20">
        <v>8519646</v>
      </c>
      <c r="H9" s="20">
        <v>1650089</v>
      </c>
      <c r="I9" s="20">
        <v>8519647</v>
      </c>
      <c r="J9" s="20">
        <v>8519647</v>
      </c>
      <c r="K9" s="20">
        <v>-7982948</v>
      </c>
      <c r="L9" s="20">
        <v>-7899948</v>
      </c>
      <c r="M9" s="20">
        <v>-22644696</v>
      </c>
      <c r="N9" s="20">
        <v>-22644696</v>
      </c>
      <c r="O9" s="20">
        <v>-22489933</v>
      </c>
      <c r="P9" s="20">
        <v>-23501485</v>
      </c>
      <c r="Q9" s="20">
        <v>-39526515</v>
      </c>
      <c r="R9" s="20">
        <v>-39526515</v>
      </c>
      <c r="S9" s="20"/>
      <c r="T9" s="20"/>
      <c r="U9" s="20"/>
      <c r="V9" s="20"/>
      <c r="W9" s="20">
        <v>-39526515</v>
      </c>
      <c r="X9" s="20">
        <v>3056507</v>
      </c>
      <c r="Y9" s="20">
        <v>-42583022</v>
      </c>
      <c r="Z9" s="21">
        <v>-1393.19</v>
      </c>
      <c r="AA9" s="22">
        <v>4075342</v>
      </c>
    </row>
    <row r="10" spans="1:27" ht="13.5">
      <c r="A10" s="23" t="s">
        <v>37</v>
      </c>
      <c r="B10" s="17"/>
      <c r="C10" s="18">
        <v>3137</v>
      </c>
      <c r="D10" s="18">
        <v>3137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>
        <v>-34</v>
      </c>
      <c r="P10" s="24">
        <v>-34</v>
      </c>
      <c r="Q10" s="20">
        <v>-34</v>
      </c>
      <c r="R10" s="24">
        <v>-34</v>
      </c>
      <c r="S10" s="24"/>
      <c r="T10" s="20"/>
      <c r="U10" s="24"/>
      <c r="V10" s="24"/>
      <c r="W10" s="24">
        <v>-34</v>
      </c>
      <c r="X10" s="20"/>
      <c r="Y10" s="24">
        <v>-34</v>
      </c>
      <c r="Z10" s="25"/>
      <c r="AA10" s="26"/>
    </row>
    <row r="11" spans="1:27" ht="13.5">
      <c r="A11" s="23" t="s">
        <v>38</v>
      </c>
      <c r="B11" s="17"/>
      <c r="C11" s="18">
        <v>394029</v>
      </c>
      <c r="D11" s="18">
        <v>394029</v>
      </c>
      <c r="E11" s="19"/>
      <c r="F11" s="20">
        <v>401000</v>
      </c>
      <c r="G11" s="20">
        <v>394029</v>
      </c>
      <c r="H11" s="20">
        <v>394029</v>
      </c>
      <c r="I11" s="20">
        <v>394029</v>
      </c>
      <c r="J11" s="20">
        <v>394029</v>
      </c>
      <c r="K11" s="20">
        <v>394029</v>
      </c>
      <c r="L11" s="20">
        <v>394029</v>
      </c>
      <c r="M11" s="20">
        <v>394029</v>
      </c>
      <c r="N11" s="20">
        <v>394029</v>
      </c>
      <c r="O11" s="20">
        <v>394029</v>
      </c>
      <c r="P11" s="20">
        <v>394029</v>
      </c>
      <c r="Q11" s="20">
        <v>394029</v>
      </c>
      <c r="R11" s="20">
        <v>394029</v>
      </c>
      <c r="S11" s="20"/>
      <c r="T11" s="20"/>
      <c r="U11" s="20"/>
      <c r="V11" s="20"/>
      <c r="W11" s="20">
        <v>394029</v>
      </c>
      <c r="X11" s="20">
        <v>300750</v>
      </c>
      <c r="Y11" s="20">
        <v>93279</v>
      </c>
      <c r="Z11" s="21">
        <v>31.02</v>
      </c>
      <c r="AA11" s="22">
        <v>401000</v>
      </c>
    </row>
    <row r="12" spans="1:27" ht="13.5">
      <c r="A12" s="27" t="s">
        <v>39</v>
      </c>
      <c r="B12" s="28"/>
      <c r="C12" s="29">
        <f aca="true" t="shared" si="0" ref="C12:Y12">SUM(C6:C11)</f>
        <v>69264964</v>
      </c>
      <c r="D12" s="29">
        <f>SUM(D6:D11)</f>
        <v>69264964</v>
      </c>
      <c r="E12" s="30">
        <f t="shared" si="0"/>
        <v>54737450</v>
      </c>
      <c r="F12" s="31">
        <f t="shared" si="0"/>
        <v>78544037</v>
      </c>
      <c r="G12" s="31">
        <f t="shared" si="0"/>
        <v>81689929</v>
      </c>
      <c r="H12" s="31">
        <f t="shared" si="0"/>
        <v>72141123</v>
      </c>
      <c r="I12" s="31">
        <f t="shared" si="0"/>
        <v>81689929</v>
      </c>
      <c r="J12" s="31">
        <f t="shared" si="0"/>
        <v>81689929</v>
      </c>
      <c r="K12" s="31">
        <f t="shared" si="0"/>
        <v>61788781</v>
      </c>
      <c r="L12" s="31">
        <f t="shared" si="0"/>
        <v>75175333</v>
      </c>
      <c r="M12" s="31">
        <f t="shared" si="0"/>
        <v>76959751</v>
      </c>
      <c r="N12" s="31">
        <f t="shared" si="0"/>
        <v>76959751</v>
      </c>
      <c r="O12" s="31">
        <f t="shared" si="0"/>
        <v>58538866</v>
      </c>
      <c r="P12" s="31">
        <f t="shared" si="0"/>
        <v>53781358</v>
      </c>
      <c r="Q12" s="31">
        <f t="shared" si="0"/>
        <v>54735503</v>
      </c>
      <c r="R12" s="31">
        <f t="shared" si="0"/>
        <v>54735503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54735503</v>
      </c>
      <c r="X12" s="31">
        <f t="shared" si="0"/>
        <v>58908029</v>
      </c>
      <c r="Y12" s="31">
        <f t="shared" si="0"/>
        <v>-4172526</v>
      </c>
      <c r="Z12" s="32">
        <f>+IF(X12&lt;&gt;0,+(Y12/X12)*100,0)</f>
        <v>-7.083119348637518</v>
      </c>
      <c r="AA12" s="33">
        <f>SUM(AA6:AA11)</f>
        <v>78544037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2060899</v>
      </c>
      <c r="D17" s="18">
        <v>2060899</v>
      </c>
      <c r="E17" s="19">
        <v>1654811</v>
      </c>
      <c r="F17" s="20">
        <v>2060899</v>
      </c>
      <c r="G17" s="20">
        <v>2060898</v>
      </c>
      <c r="H17" s="20">
        <v>2060899</v>
      </c>
      <c r="I17" s="20">
        <v>2060899</v>
      </c>
      <c r="J17" s="20">
        <v>2060899</v>
      </c>
      <c r="K17" s="20">
        <v>2060899</v>
      </c>
      <c r="L17" s="20">
        <v>2060899</v>
      </c>
      <c r="M17" s="20">
        <v>2060899</v>
      </c>
      <c r="N17" s="20">
        <v>2060899</v>
      </c>
      <c r="O17" s="20">
        <v>2060899</v>
      </c>
      <c r="P17" s="20">
        <v>2060899</v>
      </c>
      <c r="Q17" s="20">
        <v>2060899</v>
      </c>
      <c r="R17" s="20">
        <v>2060899</v>
      </c>
      <c r="S17" s="20"/>
      <c r="T17" s="20"/>
      <c r="U17" s="20"/>
      <c r="V17" s="20"/>
      <c r="W17" s="20">
        <v>2060899</v>
      </c>
      <c r="X17" s="20">
        <v>1545674</v>
      </c>
      <c r="Y17" s="20">
        <v>515225</v>
      </c>
      <c r="Z17" s="21">
        <v>33.33</v>
      </c>
      <c r="AA17" s="22">
        <v>2060899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512926949</v>
      </c>
      <c r="D19" s="18">
        <v>512926949</v>
      </c>
      <c r="E19" s="19">
        <v>594317106</v>
      </c>
      <c r="F19" s="20">
        <v>554087949</v>
      </c>
      <c r="G19" s="20">
        <v>511204614</v>
      </c>
      <c r="H19" s="20">
        <v>512057676</v>
      </c>
      <c r="I19" s="20">
        <v>511204615</v>
      </c>
      <c r="J19" s="20">
        <v>511204615</v>
      </c>
      <c r="K19" s="20">
        <v>518078100</v>
      </c>
      <c r="L19" s="20">
        <v>519818134</v>
      </c>
      <c r="M19" s="20">
        <v>522573878</v>
      </c>
      <c r="N19" s="20">
        <v>522573878</v>
      </c>
      <c r="O19" s="20">
        <v>528468610</v>
      </c>
      <c r="P19" s="20">
        <v>530688858</v>
      </c>
      <c r="Q19" s="20">
        <v>540157855</v>
      </c>
      <c r="R19" s="20">
        <v>540157855</v>
      </c>
      <c r="S19" s="20"/>
      <c r="T19" s="20"/>
      <c r="U19" s="20"/>
      <c r="V19" s="20"/>
      <c r="W19" s="20">
        <v>540157855</v>
      </c>
      <c r="X19" s="20">
        <v>415565962</v>
      </c>
      <c r="Y19" s="20">
        <v>124591893</v>
      </c>
      <c r="Z19" s="21">
        <v>29.98</v>
      </c>
      <c r="AA19" s="22">
        <v>554087949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58739</v>
      </c>
      <c r="D22" s="18">
        <v>58739</v>
      </c>
      <c r="E22" s="19">
        <v>1550000</v>
      </c>
      <c r="F22" s="20">
        <v>73739</v>
      </c>
      <c r="G22" s="20">
        <v>58738</v>
      </c>
      <c r="H22" s="20">
        <v>64129</v>
      </c>
      <c r="I22" s="20">
        <v>58739</v>
      </c>
      <c r="J22" s="20">
        <v>58739</v>
      </c>
      <c r="K22" s="20">
        <v>64129</v>
      </c>
      <c r="L22" s="20">
        <v>64129</v>
      </c>
      <c r="M22" s="20">
        <v>64129</v>
      </c>
      <c r="N22" s="20">
        <v>64129</v>
      </c>
      <c r="O22" s="20">
        <v>64129</v>
      </c>
      <c r="P22" s="20">
        <v>64129</v>
      </c>
      <c r="Q22" s="20">
        <v>64129</v>
      </c>
      <c r="R22" s="20">
        <v>64129</v>
      </c>
      <c r="S22" s="20"/>
      <c r="T22" s="20"/>
      <c r="U22" s="20"/>
      <c r="V22" s="20"/>
      <c r="W22" s="20">
        <v>64129</v>
      </c>
      <c r="X22" s="20">
        <v>55304</v>
      </c>
      <c r="Y22" s="20">
        <v>8825</v>
      </c>
      <c r="Z22" s="21">
        <v>15.96</v>
      </c>
      <c r="AA22" s="22">
        <v>73739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515046587</v>
      </c>
      <c r="D24" s="29">
        <f>SUM(D15:D23)</f>
        <v>515046587</v>
      </c>
      <c r="E24" s="36">
        <f t="shared" si="1"/>
        <v>597521917</v>
      </c>
      <c r="F24" s="37">
        <f t="shared" si="1"/>
        <v>556222587</v>
      </c>
      <c r="G24" s="37">
        <f t="shared" si="1"/>
        <v>513324250</v>
      </c>
      <c r="H24" s="37">
        <f t="shared" si="1"/>
        <v>514182704</v>
      </c>
      <c r="I24" s="37">
        <f t="shared" si="1"/>
        <v>513324253</v>
      </c>
      <c r="J24" s="37">
        <f t="shared" si="1"/>
        <v>513324253</v>
      </c>
      <c r="K24" s="37">
        <f t="shared" si="1"/>
        <v>520203128</v>
      </c>
      <c r="L24" s="37">
        <f t="shared" si="1"/>
        <v>521943162</v>
      </c>
      <c r="M24" s="37">
        <f t="shared" si="1"/>
        <v>524698906</v>
      </c>
      <c r="N24" s="37">
        <f t="shared" si="1"/>
        <v>524698906</v>
      </c>
      <c r="O24" s="37">
        <f t="shared" si="1"/>
        <v>530593638</v>
      </c>
      <c r="P24" s="37">
        <f t="shared" si="1"/>
        <v>532813886</v>
      </c>
      <c r="Q24" s="37">
        <f t="shared" si="1"/>
        <v>542282883</v>
      </c>
      <c r="R24" s="37">
        <f t="shared" si="1"/>
        <v>542282883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542282883</v>
      </c>
      <c r="X24" s="37">
        <f t="shared" si="1"/>
        <v>417166940</v>
      </c>
      <c r="Y24" s="37">
        <f t="shared" si="1"/>
        <v>125115943</v>
      </c>
      <c r="Z24" s="38">
        <f>+IF(X24&lt;&gt;0,+(Y24/X24)*100,0)</f>
        <v>29.991816465609666</v>
      </c>
      <c r="AA24" s="39">
        <f>SUM(AA15:AA23)</f>
        <v>556222587</v>
      </c>
    </row>
    <row r="25" spans="1:27" ht="13.5">
      <c r="A25" s="27" t="s">
        <v>51</v>
      </c>
      <c r="B25" s="28"/>
      <c r="C25" s="29">
        <f aca="true" t="shared" si="2" ref="C25:Y25">+C12+C24</f>
        <v>584311551</v>
      </c>
      <c r="D25" s="29">
        <f>+D12+D24</f>
        <v>584311551</v>
      </c>
      <c r="E25" s="30">
        <f t="shared" si="2"/>
        <v>652259367</v>
      </c>
      <c r="F25" s="31">
        <f t="shared" si="2"/>
        <v>634766624</v>
      </c>
      <c r="G25" s="31">
        <f t="shared" si="2"/>
        <v>595014179</v>
      </c>
      <c r="H25" s="31">
        <f t="shared" si="2"/>
        <v>586323827</v>
      </c>
      <c r="I25" s="31">
        <f t="shared" si="2"/>
        <v>595014182</v>
      </c>
      <c r="J25" s="31">
        <f t="shared" si="2"/>
        <v>595014182</v>
      </c>
      <c r="K25" s="31">
        <f t="shared" si="2"/>
        <v>581991909</v>
      </c>
      <c r="L25" s="31">
        <f t="shared" si="2"/>
        <v>597118495</v>
      </c>
      <c r="M25" s="31">
        <f t="shared" si="2"/>
        <v>601658657</v>
      </c>
      <c r="N25" s="31">
        <f t="shared" si="2"/>
        <v>601658657</v>
      </c>
      <c r="O25" s="31">
        <f t="shared" si="2"/>
        <v>589132504</v>
      </c>
      <c r="P25" s="31">
        <f t="shared" si="2"/>
        <v>586595244</v>
      </c>
      <c r="Q25" s="31">
        <f t="shared" si="2"/>
        <v>597018386</v>
      </c>
      <c r="R25" s="31">
        <f t="shared" si="2"/>
        <v>597018386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597018386</v>
      </c>
      <c r="X25" s="31">
        <f t="shared" si="2"/>
        <v>476074969</v>
      </c>
      <c r="Y25" s="31">
        <f t="shared" si="2"/>
        <v>120943417</v>
      </c>
      <c r="Z25" s="32">
        <f>+IF(X25&lt;&gt;0,+(Y25/X25)*100,0)</f>
        <v>25.404279761660813</v>
      </c>
      <c r="AA25" s="33">
        <f>+AA12+AA24</f>
        <v>634766624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910816</v>
      </c>
      <c r="D30" s="18">
        <v>910816</v>
      </c>
      <c r="E30" s="19">
        <v>800139</v>
      </c>
      <c r="F30" s="20">
        <v>910816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683112</v>
      </c>
      <c r="Y30" s="20">
        <v>-683112</v>
      </c>
      <c r="Z30" s="21">
        <v>-100</v>
      </c>
      <c r="AA30" s="22">
        <v>910816</v>
      </c>
    </row>
    <row r="31" spans="1:27" ht="13.5">
      <c r="A31" s="23" t="s">
        <v>56</v>
      </c>
      <c r="B31" s="17"/>
      <c r="C31" s="18">
        <v>741885</v>
      </c>
      <c r="D31" s="18">
        <v>741885</v>
      </c>
      <c r="E31" s="19"/>
      <c r="F31" s="20">
        <v>760885</v>
      </c>
      <c r="G31" s="20">
        <v>750560</v>
      </c>
      <c r="H31" s="20">
        <v>745477</v>
      </c>
      <c r="I31" s="20">
        <v>750561</v>
      </c>
      <c r="J31" s="20">
        <v>750561</v>
      </c>
      <c r="K31" s="20">
        <v>753699</v>
      </c>
      <c r="L31" s="20">
        <v>756850</v>
      </c>
      <c r="M31" s="20">
        <v>758796</v>
      </c>
      <c r="N31" s="20">
        <v>758796</v>
      </c>
      <c r="O31" s="20">
        <v>757987</v>
      </c>
      <c r="P31" s="20">
        <v>758639</v>
      </c>
      <c r="Q31" s="20">
        <v>760142</v>
      </c>
      <c r="R31" s="20">
        <v>760142</v>
      </c>
      <c r="S31" s="20"/>
      <c r="T31" s="20"/>
      <c r="U31" s="20"/>
      <c r="V31" s="20"/>
      <c r="W31" s="20">
        <v>760142</v>
      </c>
      <c r="X31" s="20">
        <v>570664</v>
      </c>
      <c r="Y31" s="20">
        <v>189478</v>
      </c>
      <c r="Z31" s="21">
        <v>33.2</v>
      </c>
      <c r="AA31" s="22">
        <v>760885</v>
      </c>
    </row>
    <row r="32" spans="1:27" ht="13.5">
      <c r="A32" s="23" t="s">
        <v>57</v>
      </c>
      <c r="B32" s="17"/>
      <c r="C32" s="18">
        <v>33734899</v>
      </c>
      <c r="D32" s="18">
        <v>33734899</v>
      </c>
      <c r="E32" s="19"/>
      <c r="F32" s="20">
        <v>30500000</v>
      </c>
      <c r="G32" s="20">
        <v>27012503</v>
      </c>
      <c r="H32" s="20">
        <v>24185298</v>
      </c>
      <c r="I32" s="20">
        <v>27012505</v>
      </c>
      <c r="J32" s="20">
        <v>27012505</v>
      </c>
      <c r="K32" s="20">
        <v>32229031</v>
      </c>
      <c r="L32" s="20">
        <v>38525186</v>
      </c>
      <c r="M32" s="20">
        <v>39263402</v>
      </c>
      <c r="N32" s="20">
        <v>39263402</v>
      </c>
      <c r="O32" s="20">
        <v>38035033</v>
      </c>
      <c r="P32" s="20">
        <v>39844659</v>
      </c>
      <c r="Q32" s="20">
        <v>44053226</v>
      </c>
      <c r="R32" s="20">
        <v>44053226</v>
      </c>
      <c r="S32" s="20"/>
      <c r="T32" s="20"/>
      <c r="U32" s="20"/>
      <c r="V32" s="20"/>
      <c r="W32" s="20">
        <v>44053226</v>
      </c>
      <c r="X32" s="20">
        <v>22875000</v>
      </c>
      <c r="Y32" s="20">
        <v>21178226</v>
      </c>
      <c r="Z32" s="21">
        <v>92.58</v>
      </c>
      <c r="AA32" s="22">
        <v>30500000</v>
      </c>
    </row>
    <row r="33" spans="1:27" ht="13.5">
      <c r="A33" s="23" t="s">
        <v>58</v>
      </c>
      <c r="B33" s="17"/>
      <c r="C33" s="18">
        <v>941006</v>
      </c>
      <c r="D33" s="18">
        <v>941006</v>
      </c>
      <c r="E33" s="19"/>
      <c r="F33" s="20">
        <v>961006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720755</v>
      </c>
      <c r="Y33" s="20">
        <v>-720755</v>
      </c>
      <c r="Z33" s="21">
        <v>-100</v>
      </c>
      <c r="AA33" s="22">
        <v>961006</v>
      </c>
    </row>
    <row r="34" spans="1:27" ht="13.5">
      <c r="A34" s="27" t="s">
        <v>59</v>
      </c>
      <c r="B34" s="28"/>
      <c r="C34" s="29">
        <f aca="true" t="shared" si="3" ref="C34:Y34">SUM(C29:C33)</f>
        <v>36328606</v>
      </c>
      <c r="D34" s="29">
        <f>SUM(D29:D33)</f>
        <v>36328606</v>
      </c>
      <c r="E34" s="30">
        <f t="shared" si="3"/>
        <v>800139</v>
      </c>
      <c r="F34" s="31">
        <f t="shared" si="3"/>
        <v>33132707</v>
      </c>
      <c r="G34" s="31">
        <f t="shared" si="3"/>
        <v>27763063</v>
      </c>
      <c r="H34" s="31">
        <f t="shared" si="3"/>
        <v>24930775</v>
      </c>
      <c r="I34" s="31">
        <f t="shared" si="3"/>
        <v>27763066</v>
      </c>
      <c r="J34" s="31">
        <f t="shared" si="3"/>
        <v>27763066</v>
      </c>
      <c r="K34" s="31">
        <f t="shared" si="3"/>
        <v>32982730</v>
      </c>
      <c r="L34" s="31">
        <f t="shared" si="3"/>
        <v>39282036</v>
      </c>
      <c r="M34" s="31">
        <f t="shared" si="3"/>
        <v>40022198</v>
      </c>
      <c r="N34" s="31">
        <f t="shared" si="3"/>
        <v>40022198</v>
      </c>
      <c r="O34" s="31">
        <f t="shared" si="3"/>
        <v>38793020</v>
      </c>
      <c r="P34" s="31">
        <f t="shared" si="3"/>
        <v>40603298</v>
      </c>
      <c r="Q34" s="31">
        <f t="shared" si="3"/>
        <v>44813368</v>
      </c>
      <c r="R34" s="31">
        <f t="shared" si="3"/>
        <v>44813368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44813368</v>
      </c>
      <c r="X34" s="31">
        <f t="shared" si="3"/>
        <v>24849531</v>
      </c>
      <c r="Y34" s="31">
        <f t="shared" si="3"/>
        <v>19963837</v>
      </c>
      <c r="Z34" s="32">
        <f>+IF(X34&lt;&gt;0,+(Y34/X34)*100,0)</f>
        <v>80.33888848847891</v>
      </c>
      <c r="AA34" s="33">
        <f>SUM(AA29:AA33)</f>
        <v>33132707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2279397</v>
      </c>
      <c r="D37" s="18">
        <v>2279397</v>
      </c>
      <c r="E37" s="19">
        <v>2857390</v>
      </c>
      <c r="F37" s="20">
        <v>1279397</v>
      </c>
      <c r="G37" s="20">
        <v>3109835</v>
      </c>
      <c r="H37" s="20">
        <v>3029526</v>
      </c>
      <c r="I37" s="20">
        <v>3109835</v>
      </c>
      <c r="J37" s="20">
        <v>3109835</v>
      </c>
      <c r="K37" s="20">
        <v>2866663</v>
      </c>
      <c r="L37" s="20">
        <v>2784487</v>
      </c>
      <c r="M37" s="20">
        <v>2700803</v>
      </c>
      <c r="N37" s="20">
        <v>2700803</v>
      </c>
      <c r="O37" s="20">
        <v>2617238</v>
      </c>
      <c r="P37" s="20">
        <v>2532994</v>
      </c>
      <c r="Q37" s="20">
        <v>2447191</v>
      </c>
      <c r="R37" s="20">
        <v>2447191</v>
      </c>
      <c r="S37" s="20"/>
      <c r="T37" s="20"/>
      <c r="U37" s="20"/>
      <c r="V37" s="20"/>
      <c r="W37" s="20">
        <v>2447191</v>
      </c>
      <c r="X37" s="20">
        <v>959548</v>
      </c>
      <c r="Y37" s="20">
        <v>1487643</v>
      </c>
      <c r="Z37" s="21">
        <v>155.04</v>
      </c>
      <c r="AA37" s="22">
        <v>1279397</v>
      </c>
    </row>
    <row r="38" spans="1:27" ht="13.5">
      <c r="A38" s="23" t="s">
        <v>58</v>
      </c>
      <c r="B38" s="17"/>
      <c r="C38" s="18">
        <v>23908635</v>
      </c>
      <c r="D38" s="18">
        <v>23908635</v>
      </c>
      <c r="E38" s="19">
        <v>19595620</v>
      </c>
      <c r="F38" s="20">
        <v>24908255</v>
      </c>
      <c r="G38" s="20">
        <v>24849641</v>
      </c>
      <c r="H38" s="20">
        <v>24849641</v>
      </c>
      <c r="I38" s="20">
        <v>24849641</v>
      </c>
      <c r="J38" s="20">
        <v>24849641</v>
      </c>
      <c r="K38" s="20">
        <v>24849641</v>
      </c>
      <c r="L38" s="20">
        <v>24849641</v>
      </c>
      <c r="M38" s="20">
        <v>24849641</v>
      </c>
      <c r="N38" s="20">
        <v>24849641</v>
      </c>
      <c r="O38" s="20">
        <v>24849641</v>
      </c>
      <c r="P38" s="20">
        <v>24849641</v>
      </c>
      <c r="Q38" s="20">
        <v>24849641</v>
      </c>
      <c r="R38" s="20">
        <v>24849641</v>
      </c>
      <c r="S38" s="20"/>
      <c r="T38" s="20"/>
      <c r="U38" s="20"/>
      <c r="V38" s="20"/>
      <c r="W38" s="20">
        <v>24849641</v>
      </c>
      <c r="X38" s="20">
        <v>18681191</v>
      </c>
      <c r="Y38" s="20">
        <v>6168450</v>
      </c>
      <c r="Z38" s="21">
        <v>33.02</v>
      </c>
      <c r="AA38" s="22">
        <v>24908255</v>
      </c>
    </row>
    <row r="39" spans="1:27" ht="13.5">
      <c r="A39" s="27" t="s">
        <v>61</v>
      </c>
      <c r="B39" s="35"/>
      <c r="C39" s="29">
        <f aca="true" t="shared" si="4" ref="C39:Y39">SUM(C37:C38)</f>
        <v>26188032</v>
      </c>
      <c r="D39" s="29">
        <f>SUM(D37:D38)</f>
        <v>26188032</v>
      </c>
      <c r="E39" s="36">
        <f t="shared" si="4"/>
        <v>22453010</v>
      </c>
      <c r="F39" s="37">
        <f t="shared" si="4"/>
        <v>26187652</v>
      </c>
      <c r="G39" s="37">
        <f t="shared" si="4"/>
        <v>27959476</v>
      </c>
      <c r="H39" s="37">
        <f t="shared" si="4"/>
        <v>27879167</v>
      </c>
      <c r="I39" s="37">
        <f t="shared" si="4"/>
        <v>27959476</v>
      </c>
      <c r="J39" s="37">
        <f t="shared" si="4"/>
        <v>27959476</v>
      </c>
      <c r="K39" s="37">
        <f t="shared" si="4"/>
        <v>27716304</v>
      </c>
      <c r="L39" s="37">
        <f t="shared" si="4"/>
        <v>27634128</v>
      </c>
      <c r="M39" s="37">
        <f t="shared" si="4"/>
        <v>27550444</v>
      </c>
      <c r="N39" s="37">
        <f t="shared" si="4"/>
        <v>27550444</v>
      </c>
      <c r="O39" s="37">
        <f t="shared" si="4"/>
        <v>27466879</v>
      </c>
      <c r="P39" s="37">
        <f t="shared" si="4"/>
        <v>27382635</v>
      </c>
      <c r="Q39" s="37">
        <f t="shared" si="4"/>
        <v>27296832</v>
      </c>
      <c r="R39" s="37">
        <f t="shared" si="4"/>
        <v>27296832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27296832</v>
      </c>
      <c r="X39" s="37">
        <f t="shared" si="4"/>
        <v>19640739</v>
      </c>
      <c r="Y39" s="37">
        <f t="shared" si="4"/>
        <v>7656093</v>
      </c>
      <c r="Z39" s="38">
        <f>+IF(X39&lt;&gt;0,+(Y39/X39)*100,0)</f>
        <v>38.98067684724083</v>
      </c>
      <c r="AA39" s="39">
        <f>SUM(AA37:AA38)</f>
        <v>26187652</v>
      </c>
    </row>
    <row r="40" spans="1:27" ht="13.5">
      <c r="A40" s="27" t="s">
        <v>62</v>
      </c>
      <c r="B40" s="28"/>
      <c r="C40" s="29">
        <f aca="true" t="shared" si="5" ref="C40:Y40">+C34+C39</f>
        <v>62516638</v>
      </c>
      <c r="D40" s="29">
        <f>+D34+D39</f>
        <v>62516638</v>
      </c>
      <c r="E40" s="30">
        <f t="shared" si="5"/>
        <v>23253149</v>
      </c>
      <c r="F40" s="31">
        <f t="shared" si="5"/>
        <v>59320359</v>
      </c>
      <c r="G40" s="31">
        <f t="shared" si="5"/>
        <v>55722539</v>
      </c>
      <c r="H40" s="31">
        <f t="shared" si="5"/>
        <v>52809942</v>
      </c>
      <c r="I40" s="31">
        <f t="shared" si="5"/>
        <v>55722542</v>
      </c>
      <c r="J40" s="31">
        <f t="shared" si="5"/>
        <v>55722542</v>
      </c>
      <c r="K40" s="31">
        <f t="shared" si="5"/>
        <v>60699034</v>
      </c>
      <c r="L40" s="31">
        <f t="shared" si="5"/>
        <v>66916164</v>
      </c>
      <c r="M40" s="31">
        <f t="shared" si="5"/>
        <v>67572642</v>
      </c>
      <c r="N40" s="31">
        <f t="shared" si="5"/>
        <v>67572642</v>
      </c>
      <c r="O40" s="31">
        <f t="shared" si="5"/>
        <v>66259899</v>
      </c>
      <c r="P40" s="31">
        <f t="shared" si="5"/>
        <v>67985933</v>
      </c>
      <c r="Q40" s="31">
        <f t="shared" si="5"/>
        <v>72110200</v>
      </c>
      <c r="R40" s="31">
        <f t="shared" si="5"/>
        <v>72110200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72110200</v>
      </c>
      <c r="X40" s="31">
        <f t="shared" si="5"/>
        <v>44490270</v>
      </c>
      <c r="Y40" s="31">
        <f t="shared" si="5"/>
        <v>27619930</v>
      </c>
      <c r="Z40" s="32">
        <f>+IF(X40&lt;&gt;0,+(Y40/X40)*100,0)</f>
        <v>62.08083250562426</v>
      </c>
      <c r="AA40" s="33">
        <f>+AA34+AA39</f>
        <v>59320359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521794913</v>
      </c>
      <c r="D42" s="43">
        <f>+D25-D40</f>
        <v>521794913</v>
      </c>
      <c r="E42" s="44">
        <f t="shared" si="6"/>
        <v>629006218</v>
      </c>
      <c r="F42" s="45">
        <f t="shared" si="6"/>
        <v>575446265</v>
      </c>
      <c r="G42" s="45">
        <f t="shared" si="6"/>
        <v>539291640</v>
      </c>
      <c r="H42" s="45">
        <f t="shared" si="6"/>
        <v>533513885</v>
      </c>
      <c r="I42" s="45">
        <f t="shared" si="6"/>
        <v>539291640</v>
      </c>
      <c r="J42" s="45">
        <f t="shared" si="6"/>
        <v>539291640</v>
      </c>
      <c r="K42" s="45">
        <f t="shared" si="6"/>
        <v>521292875</v>
      </c>
      <c r="L42" s="45">
        <f t="shared" si="6"/>
        <v>530202331</v>
      </c>
      <c r="M42" s="45">
        <f t="shared" si="6"/>
        <v>534086015</v>
      </c>
      <c r="N42" s="45">
        <f t="shared" si="6"/>
        <v>534086015</v>
      </c>
      <c r="O42" s="45">
        <f t="shared" si="6"/>
        <v>522872605</v>
      </c>
      <c r="P42" s="45">
        <f t="shared" si="6"/>
        <v>518609311</v>
      </c>
      <c r="Q42" s="45">
        <f t="shared" si="6"/>
        <v>524908186</v>
      </c>
      <c r="R42" s="45">
        <f t="shared" si="6"/>
        <v>524908186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524908186</v>
      </c>
      <c r="X42" s="45">
        <f t="shared" si="6"/>
        <v>431584699</v>
      </c>
      <c r="Y42" s="45">
        <f t="shared" si="6"/>
        <v>93323487</v>
      </c>
      <c r="Z42" s="46">
        <f>+IF(X42&lt;&gt;0,+(Y42/X42)*100,0)</f>
        <v>21.62344661806465</v>
      </c>
      <c r="AA42" s="47">
        <f>+AA25-AA40</f>
        <v>575446265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521794913</v>
      </c>
      <c r="D45" s="18">
        <v>521794913</v>
      </c>
      <c r="E45" s="19">
        <v>629006218</v>
      </c>
      <c r="F45" s="20">
        <v>575446265</v>
      </c>
      <c r="G45" s="20">
        <v>539291640</v>
      </c>
      <c r="H45" s="20">
        <v>533513885</v>
      </c>
      <c r="I45" s="20">
        <v>539291640</v>
      </c>
      <c r="J45" s="20">
        <v>539291640</v>
      </c>
      <c r="K45" s="20">
        <v>521292875</v>
      </c>
      <c r="L45" s="20">
        <v>530202331</v>
      </c>
      <c r="M45" s="20">
        <v>534086015</v>
      </c>
      <c r="N45" s="20">
        <v>534086015</v>
      </c>
      <c r="O45" s="20">
        <v>522872605</v>
      </c>
      <c r="P45" s="20">
        <v>518609311</v>
      </c>
      <c r="Q45" s="20">
        <v>524908186</v>
      </c>
      <c r="R45" s="20">
        <v>524908186</v>
      </c>
      <c r="S45" s="20"/>
      <c r="T45" s="20"/>
      <c r="U45" s="20"/>
      <c r="V45" s="20"/>
      <c r="W45" s="20">
        <v>524908186</v>
      </c>
      <c r="X45" s="20">
        <v>431584699</v>
      </c>
      <c r="Y45" s="20">
        <v>93323487</v>
      </c>
      <c r="Z45" s="48">
        <v>21.62</v>
      </c>
      <c r="AA45" s="22">
        <v>575446265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521794913</v>
      </c>
      <c r="D48" s="51">
        <f>SUM(D45:D47)</f>
        <v>521794913</v>
      </c>
      <c r="E48" s="52">
        <f t="shared" si="7"/>
        <v>629006218</v>
      </c>
      <c r="F48" s="53">
        <f t="shared" si="7"/>
        <v>575446265</v>
      </c>
      <c r="G48" s="53">
        <f t="shared" si="7"/>
        <v>539291640</v>
      </c>
      <c r="H48" s="53">
        <f t="shared" si="7"/>
        <v>533513885</v>
      </c>
      <c r="I48" s="53">
        <f t="shared" si="7"/>
        <v>539291640</v>
      </c>
      <c r="J48" s="53">
        <f t="shared" si="7"/>
        <v>539291640</v>
      </c>
      <c r="K48" s="53">
        <f t="shared" si="7"/>
        <v>521292875</v>
      </c>
      <c r="L48" s="53">
        <f t="shared" si="7"/>
        <v>530202331</v>
      </c>
      <c r="M48" s="53">
        <f t="shared" si="7"/>
        <v>534086015</v>
      </c>
      <c r="N48" s="53">
        <f t="shared" si="7"/>
        <v>534086015</v>
      </c>
      <c r="O48" s="53">
        <f t="shared" si="7"/>
        <v>522872605</v>
      </c>
      <c r="P48" s="53">
        <f t="shared" si="7"/>
        <v>518609311</v>
      </c>
      <c r="Q48" s="53">
        <f t="shared" si="7"/>
        <v>524908186</v>
      </c>
      <c r="R48" s="53">
        <f t="shared" si="7"/>
        <v>524908186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524908186</v>
      </c>
      <c r="X48" s="53">
        <f t="shared" si="7"/>
        <v>431584699</v>
      </c>
      <c r="Y48" s="53">
        <f t="shared" si="7"/>
        <v>93323487</v>
      </c>
      <c r="Z48" s="54">
        <f>+IF(X48&lt;&gt;0,+(Y48/X48)*100,0)</f>
        <v>21.62344661806465</v>
      </c>
      <c r="AA48" s="55">
        <f>SUM(AA45:AA47)</f>
        <v>575446265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12281744</v>
      </c>
      <c r="D6" s="18">
        <v>12281744</v>
      </c>
      <c r="E6" s="19">
        <v>3127850</v>
      </c>
      <c r="F6" s="20">
        <v>996908</v>
      </c>
      <c r="G6" s="20">
        <v>117660</v>
      </c>
      <c r="H6" s="20">
        <v>88050</v>
      </c>
      <c r="I6" s="20">
        <v>88050</v>
      </c>
      <c r="J6" s="20">
        <v>88050</v>
      </c>
      <c r="K6" s="20">
        <v>88050</v>
      </c>
      <c r="L6" s="20">
        <v>88050</v>
      </c>
      <c r="M6" s="20">
        <v>1938599</v>
      </c>
      <c r="N6" s="20">
        <v>1938599</v>
      </c>
      <c r="O6" s="20">
        <v>1811158</v>
      </c>
      <c r="P6" s="20">
        <v>2007358</v>
      </c>
      <c r="Q6" s="20">
        <v>2881565</v>
      </c>
      <c r="R6" s="20">
        <v>2881565</v>
      </c>
      <c r="S6" s="20"/>
      <c r="T6" s="20"/>
      <c r="U6" s="20"/>
      <c r="V6" s="20"/>
      <c r="W6" s="20">
        <v>2881565</v>
      </c>
      <c r="X6" s="20">
        <v>747681</v>
      </c>
      <c r="Y6" s="20">
        <v>2133884</v>
      </c>
      <c r="Z6" s="21">
        <v>285.4</v>
      </c>
      <c r="AA6" s="22">
        <v>996908</v>
      </c>
    </row>
    <row r="7" spans="1:27" ht="13.5">
      <c r="A7" s="23" t="s">
        <v>34</v>
      </c>
      <c r="B7" s="17"/>
      <c r="C7" s="18"/>
      <c r="D7" s="18"/>
      <c r="E7" s="19">
        <v>9069521</v>
      </c>
      <c r="F7" s="20">
        <v>2788521</v>
      </c>
      <c r="G7" s="20"/>
      <c r="H7" s="20"/>
      <c r="I7" s="20"/>
      <c r="J7" s="20"/>
      <c r="K7" s="20"/>
      <c r="L7" s="20"/>
      <c r="M7" s="20">
        <v>11928030</v>
      </c>
      <c r="N7" s="20">
        <v>11928030</v>
      </c>
      <c r="O7" s="20">
        <v>11928030</v>
      </c>
      <c r="P7" s="20">
        <v>11718971</v>
      </c>
      <c r="Q7" s="20">
        <v>11073577</v>
      </c>
      <c r="R7" s="20">
        <v>11073577</v>
      </c>
      <c r="S7" s="20"/>
      <c r="T7" s="20"/>
      <c r="U7" s="20"/>
      <c r="V7" s="20"/>
      <c r="W7" s="20">
        <v>11073577</v>
      </c>
      <c r="X7" s="20">
        <v>2091391</v>
      </c>
      <c r="Y7" s="20">
        <v>8982186</v>
      </c>
      <c r="Z7" s="21">
        <v>429.48</v>
      </c>
      <c r="AA7" s="22">
        <v>2788521</v>
      </c>
    </row>
    <row r="8" spans="1:27" ht="13.5">
      <c r="A8" s="23" t="s">
        <v>35</v>
      </c>
      <c r="B8" s="17"/>
      <c r="C8" s="18">
        <v>31918169</v>
      </c>
      <c r="D8" s="18">
        <v>31918169</v>
      </c>
      <c r="E8" s="19">
        <v>20583684</v>
      </c>
      <c r="F8" s="20">
        <v>18471987</v>
      </c>
      <c r="G8" s="20">
        <v>72569263</v>
      </c>
      <c r="H8" s="20">
        <v>56306839</v>
      </c>
      <c r="I8" s="20">
        <v>58728193</v>
      </c>
      <c r="J8" s="20">
        <v>58728193</v>
      </c>
      <c r="K8" s="20">
        <v>56355756</v>
      </c>
      <c r="L8" s="20">
        <v>59089829</v>
      </c>
      <c r="M8" s="20">
        <v>70693434</v>
      </c>
      <c r="N8" s="20">
        <v>70693434</v>
      </c>
      <c r="O8" s="20">
        <v>74457897</v>
      </c>
      <c r="P8" s="20">
        <v>64822740</v>
      </c>
      <c r="Q8" s="20">
        <v>59139393</v>
      </c>
      <c r="R8" s="20">
        <v>59139393</v>
      </c>
      <c r="S8" s="20"/>
      <c r="T8" s="20"/>
      <c r="U8" s="20"/>
      <c r="V8" s="20"/>
      <c r="W8" s="20">
        <v>59139393</v>
      </c>
      <c r="X8" s="20">
        <v>13853990</v>
      </c>
      <c r="Y8" s="20">
        <v>45285403</v>
      </c>
      <c r="Z8" s="21">
        <v>326.88</v>
      </c>
      <c r="AA8" s="22">
        <v>18471987</v>
      </c>
    </row>
    <row r="9" spans="1:27" ht="13.5">
      <c r="A9" s="23" t="s">
        <v>36</v>
      </c>
      <c r="B9" s="17"/>
      <c r="C9" s="18">
        <v>18236937</v>
      </c>
      <c r="D9" s="18">
        <v>18236937</v>
      </c>
      <c r="E9" s="19">
        <v>10166809</v>
      </c>
      <c r="F9" s="20">
        <v>10166809</v>
      </c>
      <c r="G9" s="20">
        <v>1678130</v>
      </c>
      <c r="H9" s="20">
        <v>7021326</v>
      </c>
      <c r="I9" s="20">
        <v>8196063</v>
      </c>
      <c r="J9" s="20">
        <v>8196063</v>
      </c>
      <c r="K9" s="20">
        <v>7382938</v>
      </c>
      <c r="L9" s="20">
        <v>7428771</v>
      </c>
      <c r="M9" s="20">
        <v>6617896</v>
      </c>
      <c r="N9" s="20">
        <v>6617896</v>
      </c>
      <c r="O9" s="20">
        <v>2922120</v>
      </c>
      <c r="P9" s="20">
        <v>2859559</v>
      </c>
      <c r="Q9" s="20">
        <v>2692296</v>
      </c>
      <c r="R9" s="20">
        <v>2692296</v>
      </c>
      <c r="S9" s="20"/>
      <c r="T9" s="20"/>
      <c r="U9" s="20"/>
      <c r="V9" s="20"/>
      <c r="W9" s="20">
        <v>2692296</v>
      </c>
      <c r="X9" s="20">
        <v>7625107</v>
      </c>
      <c r="Y9" s="20">
        <v>-4932811</v>
      </c>
      <c r="Z9" s="21">
        <v>-64.69</v>
      </c>
      <c r="AA9" s="22">
        <v>10166809</v>
      </c>
    </row>
    <row r="10" spans="1:27" ht="13.5">
      <c r="A10" s="23" t="s">
        <v>37</v>
      </c>
      <c r="B10" s="17"/>
      <c r="C10" s="18">
        <v>1822</v>
      </c>
      <c r="D10" s="18">
        <v>1822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62962514</v>
      </c>
      <c r="D11" s="18">
        <v>62962514</v>
      </c>
      <c r="E11" s="19">
        <v>66893647</v>
      </c>
      <c r="F11" s="20">
        <v>66893647</v>
      </c>
      <c r="G11" s="20">
        <v>62991050</v>
      </c>
      <c r="H11" s="20">
        <v>62877268</v>
      </c>
      <c r="I11" s="20">
        <v>63004312</v>
      </c>
      <c r="J11" s="20">
        <v>63004312</v>
      </c>
      <c r="K11" s="20">
        <v>63109307</v>
      </c>
      <c r="L11" s="20">
        <v>63054765</v>
      </c>
      <c r="M11" s="20">
        <v>63045491</v>
      </c>
      <c r="N11" s="20">
        <v>63045491</v>
      </c>
      <c r="O11" s="20">
        <v>63052655</v>
      </c>
      <c r="P11" s="20">
        <v>63033338</v>
      </c>
      <c r="Q11" s="20">
        <v>62996206</v>
      </c>
      <c r="R11" s="20">
        <v>62996206</v>
      </c>
      <c r="S11" s="20"/>
      <c r="T11" s="20"/>
      <c r="U11" s="20"/>
      <c r="V11" s="20"/>
      <c r="W11" s="20">
        <v>62996206</v>
      </c>
      <c r="X11" s="20">
        <v>50170235</v>
      </c>
      <c r="Y11" s="20">
        <v>12825971</v>
      </c>
      <c r="Z11" s="21">
        <v>25.56</v>
      </c>
      <c r="AA11" s="22">
        <v>66893647</v>
      </c>
    </row>
    <row r="12" spans="1:27" ht="13.5">
      <c r="A12" s="27" t="s">
        <v>39</v>
      </c>
      <c r="B12" s="28"/>
      <c r="C12" s="29">
        <f aca="true" t="shared" si="0" ref="C12:Y12">SUM(C6:C11)</f>
        <v>125401186</v>
      </c>
      <c r="D12" s="29">
        <f>SUM(D6:D11)</f>
        <v>125401186</v>
      </c>
      <c r="E12" s="30">
        <f t="shared" si="0"/>
        <v>109841511</v>
      </c>
      <c r="F12" s="31">
        <f t="shared" si="0"/>
        <v>99317872</v>
      </c>
      <c r="G12" s="31">
        <f t="shared" si="0"/>
        <v>137356103</v>
      </c>
      <c r="H12" s="31">
        <f t="shared" si="0"/>
        <v>126293483</v>
      </c>
      <c r="I12" s="31">
        <f t="shared" si="0"/>
        <v>130016618</v>
      </c>
      <c r="J12" s="31">
        <f t="shared" si="0"/>
        <v>130016618</v>
      </c>
      <c r="K12" s="31">
        <f t="shared" si="0"/>
        <v>126936051</v>
      </c>
      <c r="L12" s="31">
        <f t="shared" si="0"/>
        <v>129661415</v>
      </c>
      <c r="M12" s="31">
        <f t="shared" si="0"/>
        <v>154223450</v>
      </c>
      <c r="N12" s="31">
        <f t="shared" si="0"/>
        <v>154223450</v>
      </c>
      <c r="O12" s="31">
        <f t="shared" si="0"/>
        <v>154171860</v>
      </c>
      <c r="P12" s="31">
        <f t="shared" si="0"/>
        <v>144441966</v>
      </c>
      <c r="Q12" s="31">
        <f t="shared" si="0"/>
        <v>138783037</v>
      </c>
      <c r="R12" s="31">
        <f t="shared" si="0"/>
        <v>138783037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138783037</v>
      </c>
      <c r="X12" s="31">
        <f t="shared" si="0"/>
        <v>74488404</v>
      </c>
      <c r="Y12" s="31">
        <f t="shared" si="0"/>
        <v>64294633</v>
      </c>
      <c r="Z12" s="32">
        <f>+IF(X12&lt;&gt;0,+(Y12/X12)*100,0)</f>
        <v>86.314955815136</v>
      </c>
      <c r="AA12" s="33">
        <f>SUM(AA6:AA11)</f>
        <v>99317872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1264</v>
      </c>
      <c r="D15" s="18">
        <v>1264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25639</v>
      </c>
      <c r="D16" s="18">
        <v>25639</v>
      </c>
      <c r="E16" s="19">
        <v>8574795</v>
      </c>
      <c r="F16" s="20">
        <v>11374795</v>
      </c>
      <c r="G16" s="24">
        <v>11296030</v>
      </c>
      <c r="H16" s="24">
        <v>10755030</v>
      </c>
      <c r="I16" s="24">
        <v>16404030</v>
      </c>
      <c r="J16" s="20">
        <v>16404030</v>
      </c>
      <c r="K16" s="24">
        <v>11928030</v>
      </c>
      <c r="L16" s="24">
        <v>11928030</v>
      </c>
      <c r="M16" s="20">
        <v>25639</v>
      </c>
      <c r="N16" s="24">
        <v>25639</v>
      </c>
      <c r="O16" s="24">
        <v>25639</v>
      </c>
      <c r="P16" s="24">
        <v>25639</v>
      </c>
      <c r="Q16" s="20">
        <v>25639</v>
      </c>
      <c r="R16" s="24">
        <v>25639</v>
      </c>
      <c r="S16" s="24"/>
      <c r="T16" s="20"/>
      <c r="U16" s="24"/>
      <c r="V16" s="24"/>
      <c r="W16" s="24">
        <v>25639</v>
      </c>
      <c r="X16" s="20">
        <v>8531096</v>
      </c>
      <c r="Y16" s="24">
        <v>-8505457</v>
      </c>
      <c r="Z16" s="25">
        <v>-99.7</v>
      </c>
      <c r="AA16" s="26">
        <v>11374795</v>
      </c>
    </row>
    <row r="17" spans="1:27" ht="13.5">
      <c r="A17" s="23" t="s">
        <v>43</v>
      </c>
      <c r="B17" s="17"/>
      <c r="C17" s="18">
        <v>5004000</v>
      </c>
      <c r="D17" s="18">
        <v>5004000</v>
      </c>
      <c r="E17" s="19">
        <v>5004000</v>
      </c>
      <c r="F17" s="20">
        <v>5004000</v>
      </c>
      <c r="G17" s="20">
        <v>5004000</v>
      </c>
      <c r="H17" s="20">
        <v>5004000</v>
      </c>
      <c r="I17" s="20">
        <v>5004000</v>
      </c>
      <c r="J17" s="20">
        <v>5004000</v>
      </c>
      <c r="K17" s="20">
        <v>5004000</v>
      </c>
      <c r="L17" s="20">
        <v>5004000</v>
      </c>
      <c r="M17" s="20">
        <v>5004000</v>
      </c>
      <c r="N17" s="20">
        <v>5004000</v>
      </c>
      <c r="O17" s="20">
        <v>5004000</v>
      </c>
      <c r="P17" s="20">
        <v>5004000</v>
      </c>
      <c r="Q17" s="20">
        <v>5004000</v>
      </c>
      <c r="R17" s="20">
        <v>5004000</v>
      </c>
      <c r="S17" s="20"/>
      <c r="T17" s="20"/>
      <c r="U17" s="20"/>
      <c r="V17" s="20"/>
      <c r="W17" s="20">
        <v>5004000</v>
      </c>
      <c r="X17" s="20">
        <v>3753000</v>
      </c>
      <c r="Y17" s="20">
        <v>1251000</v>
      </c>
      <c r="Z17" s="21">
        <v>33.33</v>
      </c>
      <c r="AA17" s="22">
        <v>5004000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878712311</v>
      </c>
      <c r="D19" s="18">
        <v>878712311</v>
      </c>
      <c r="E19" s="19">
        <v>930037248</v>
      </c>
      <c r="F19" s="20">
        <v>930037248</v>
      </c>
      <c r="G19" s="20">
        <v>923700155</v>
      </c>
      <c r="H19" s="20">
        <v>882276965</v>
      </c>
      <c r="I19" s="20">
        <v>882276964</v>
      </c>
      <c r="J19" s="20">
        <v>882276964</v>
      </c>
      <c r="K19" s="20">
        <v>882276964</v>
      </c>
      <c r="L19" s="20">
        <v>882276965</v>
      </c>
      <c r="M19" s="20">
        <v>880309449</v>
      </c>
      <c r="N19" s="20">
        <v>880309449</v>
      </c>
      <c r="O19" s="20">
        <v>876872237</v>
      </c>
      <c r="P19" s="20">
        <v>876951884</v>
      </c>
      <c r="Q19" s="20">
        <v>876289367</v>
      </c>
      <c r="R19" s="20">
        <v>876289367</v>
      </c>
      <c r="S19" s="20"/>
      <c r="T19" s="20"/>
      <c r="U19" s="20"/>
      <c r="V19" s="20"/>
      <c r="W19" s="20">
        <v>876289367</v>
      </c>
      <c r="X19" s="20">
        <v>697527936</v>
      </c>
      <c r="Y19" s="20">
        <v>178761431</v>
      </c>
      <c r="Z19" s="21">
        <v>25.63</v>
      </c>
      <c r="AA19" s="22">
        <v>930037248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235393</v>
      </c>
      <c r="D22" s="18">
        <v>235393</v>
      </c>
      <c r="E22" s="19">
        <v>412575</v>
      </c>
      <c r="F22" s="20">
        <v>412575</v>
      </c>
      <c r="G22" s="20">
        <v>383791</v>
      </c>
      <c r="H22" s="20">
        <v>235393</v>
      </c>
      <c r="I22" s="20">
        <v>235393</v>
      </c>
      <c r="J22" s="20">
        <v>235393</v>
      </c>
      <c r="K22" s="20">
        <v>235393</v>
      </c>
      <c r="L22" s="20">
        <v>235393</v>
      </c>
      <c r="M22" s="20">
        <v>235393</v>
      </c>
      <c r="N22" s="20">
        <v>235393</v>
      </c>
      <c r="O22" s="20">
        <v>235393</v>
      </c>
      <c r="P22" s="20">
        <v>235393</v>
      </c>
      <c r="Q22" s="20">
        <v>235393</v>
      </c>
      <c r="R22" s="20">
        <v>235393</v>
      </c>
      <c r="S22" s="20"/>
      <c r="T22" s="20"/>
      <c r="U22" s="20"/>
      <c r="V22" s="20"/>
      <c r="W22" s="20">
        <v>235393</v>
      </c>
      <c r="X22" s="20">
        <v>309431</v>
      </c>
      <c r="Y22" s="20">
        <v>-74038</v>
      </c>
      <c r="Z22" s="21">
        <v>-23.93</v>
      </c>
      <c r="AA22" s="22">
        <v>412575</v>
      </c>
    </row>
    <row r="23" spans="1:27" ht="13.5">
      <c r="A23" s="23" t="s">
        <v>49</v>
      </c>
      <c r="B23" s="17"/>
      <c r="C23" s="18">
        <v>3323</v>
      </c>
      <c r="D23" s="18">
        <v>3323</v>
      </c>
      <c r="E23" s="19">
        <v>68289</v>
      </c>
      <c r="F23" s="20">
        <v>68289</v>
      </c>
      <c r="G23" s="24">
        <v>25639</v>
      </c>
      <c r="H23" s="24">
        <v>25639</v>
      </c>
      <c r="I23" s="24">
        <v>25639</v>
      </c>
      <c r="J23" s="20">
        <v>25639</v>
      </c>
      <c r="K23" s="24">
        <v>25639</v>
      </c>
      <c r="L23" s="24">
        <v>25639</v>
      </c>
      <c r="M23" s="20">
        <v>116966</v>
      </c>
      <c r="N23" s="24">
        <v>116966</v>
      </c>
      <c r="O23" s="24">
        <v>116966</v>
      </c>
      <c r="P23" s="24">
        <v>116966</v>
      </c>
      <c r="Q23" s="20">
        <v>116966</v>
      </c>
      <c r="R23" s="24">
        <v>116966</v>
      </c>
      <c r="S23" s="24"/>
      <c r="T23" s="20"/>
      <c r="U23" s="24"/>
      <c r="V23" s="24"/>
      <c r="W23" s="24">
        <v>116966</v>
      </c>
      <c r="X23" s="20">
        <v>51217</v>
      </c>
      <c r="Y23" s="24">
        <v>65749</v>
      </c>
      <c r="Z23" s="25">
        <v>128.37</v>
      </c>
      <c r="AA23" s="26">
        <v>68289</v>
      </c>
    </row>
    <row r="24" spans="1:27" ht="13.5">
      <c r="A24" s="27" t="s">
        <v>50</v>
      </c>
      <c r="B24" s="35"/>
      <c r="C24" s="29">
        <f aca="true" t="shared" si="1" ref="C24:Y24">SUM(C15:C23)</f>
        <v>883981930</v>
      </c>
      <c r="D24" s="29">
        <f>SUM(D15:D23)</f>
        <v>883981930</v>
      </c>
      <c r="E24" s="36">
        <f t="shared" si="1"/>
        <v>944096907</v>
      </c>
      <c r="F24" s="37">
        <f t="shared" si="1"/>
        <v>946896907</v>
      </c>
      <c r="G24" s="37">
        <f t="shared" si="1"/>
        <v>940409615</v>
      </c>
      <c r="H24" s="37">
        <f t="shared" si="1"/>
        <v>898297027</v>
      </c>
      <c r="I24" s="37">
        <f t="shared" si="1"/>
        <v>903946026</v>
      </c>
      <c r="J24" s="37">
        <f t="shared" si="1"/>
        <v>903946026</v>
      </c>
      <c r="K24" s="37">
        <f t="shared" si="1"/>
        <v>899470026</v>
      </c>
      <c r="L24" s="37">
        <f t="shared" si="1"/>
        <v>899470027</v>
      </c>
      <c r="M24" s="37">
        <f t="shared" si="1"/>
        <v>885691447</v>
      </c>
      <c r="N24" s="37">
        <f t="shared" si="1"/>
        <v>885691447</v>
      </c>
      <c r="O24" s="37">
        <f t="shared" si="1"/>
        <v>882254235</v>
      </c>
      <c r="P24" s="37">
        <f t="shared" si="1"/>
        <v>882333882</v>
      </c>
      <c r="Q24" s="37">
        <f t="shared" si="1"/>
        <v>881671365</v>
      </c>
      <c r="R24" s="37">
        <f t="shared" si="1"/>
        <v>881671365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881671365</v>
      </c>
      <c r="X24" s="37">
        <f t="shared" si="1"/>
        <v>710172680</v>
      </c>
      <c r="Y24" s="37">
        <f t="shared" si="1"/>
        <v>171498685</v>
      </c>
      <c r="Z24" s="38">
        <f>+IF(X24&lt;&gt;0,+(Y24/X24)*100,0)</f>
        <v>24.14887108864847</v>
      </c>
      <c r="AA24" s="39">
        <f>SUM(AA15:AA23)</f>
        <v>946896907</v>
      </c>
    </row>
    <row r="25" spans="1:27" ht="13.5">
      <c r="A25" s="27" t="s">
        <v>51</v>
      </c>
      <c r="B25" s="28"/>
      <c r="C25" s="29">
        <f aca="true" t="shared" si="2" ref="C25:Y25">+C12+C24</f>
        <v>1009383116</v>
      </c>
      <c r="D25" s="29">
        <f>+D12+D24</f>
        <v>1009383116</v>
      </c>
      <c r="E25" s="30">
        <f t="shared" si="2"/>
        <v>1053938418</v>
      </c>
      <c r="F25" s="31">
        <f t="shared" si="2"/>
        <v>1046214779</v>
      </c>
      <c r="G25" s="31">
        <f t="shared" si="2"/>
        <v>1077765718</v>
      </c>
      <c r="H25" s="31">
        <f t="shared" si="2"/>
        <v>1024590510</v>
      </c>
      <c r="I25" s="31">
        <f t="shared" si="2"/>
        <v>1033962644</v>
      </c>
      <c r="J25" s="31">
        <f t="shared" si="2"/>
        <v>1033962644</v>
      </c>
      <c r="K25" s="31">
        <f t="shared" si="2"/>
        <v>1026406077</v>
      </c>
      <c r="L25" s="31">
        <f t="shared" si="2"/>
        <v>1029131442</v>
      </c>
      <c r="M25" s="31">
        <f t="shared" si="2"/>
        <v>1039914897</v>
      </c>
      <c r="N25" s="31">
        <f t="shared" si="2"/>
        <v>1039914897</v>
      </c>
      <c r="O25" s="31">
        <f t="shared" si="2"/>
        <v>1036426095</v>
      </c>
      <c r="P25" s="31">
        <f t="shared" si="2"/>
        <v>1026775848</v>
      </c>
      <c r="Q25" s="31">
        <f t="shared" si="2"/>
        <v>1020454402</v>
      </c>
      <c r="R25" s="31">
        <f t="shared" si="2"/>
        <v>1020454402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1020454402</v>
      </c>
      <c r="X25" s="31">
        <f t="shared" si="2"/>
        <v>784661084</v>
      </c>
      <c r="Y25" s="31">
        <f t="shared" si="2"/>
        <v>235793318</v>
      </c>
      <c r="Z25" s="32">
        <f>+IF(X25&lt;&gt;0,+(Y25/X25)*100,0)</f>
        <v>30.050339287630585</v>
      </c>
      <c r="AA25" s="33">
        <f>+AA12+AA24</f>
        <v>1046214779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13564441</v>
      </c>
      <c r="D29" s="18">
        <v>13564441</v>
      </c>
      <c r="E29" s="19">
        <v>9269345</v>
      </c>
      <c r="F29" s="20">
        <v>10753371</v>
      </c>
      <c r="G29" s="20">
        <v>735215</v>
      </c>
      <c r="H29" s="20">
        <v>4937073</v>
      </c>
      <c r="I29" s="20">
        <v>9861993</v>
      </c>
      <c r="J29" s="20">
        <v>9861993</v>
      </c>
      <c r="K29" s="20">
        <v>7908691</v>
      </c>
      <c r="L29" s="20">
        <v>3340061</v>
      </c>
      <c r="M29" s="20">
        <v>4587873</v>
      </c>
      <c r="N29" s="20">
        <v>4587873</v>
      </c>
      <c r="O29" s="20">
        <v>8468177</v>
      </c>
      <c r="P29" s="20">
        <v>10124886</v>
      </c>
      <c r="Q29" s="20">
        <v>-2552828</v>
      </c>
      <c r="R29" s="20">
        <v>-2552828</v>
      </c>
      <c r="S29" s="20"/>
      <c r="T29" s="20"/>
      <c r="U29" s="20"/>
      <c r="V29" s="20"/>
      <c r="W29" s="20">
        <v>-2552828</v>
      </c>
      <c r="X29" s="20">
        <v>8065028</v>
      </c>
      <c r="Y29" s="20">
        <v>-10617856</v>
      </c>
      <c r="Z29" s="21">
        <v>-131.65</v>
      </c>
      <c r="AA29" s="22">
        <v>10753371</v>
      </c>
    </row>
    <row r="30" spans="1:27" ht="13.5">
      <c r="A30" s="23" t="s">
        <v>55</v>
      </c>
      <c r="B30" s="17"/>
      <c r="C30" s="18">
        <v>2478337</v>
      </c>
      <c r="D30" s="18">
        <v>2478337</v>
      </c>
      <c r="E30" s="19">
        <v>3002753</v>
      </c>
      <c r="F30" s="20">
        <v>3002753</v>
      </c>
      <c r="G30" s="20">
        <v>2069235</v>
      </c>
      <c r="H30" s="20">
        <v>1822297</v>
      </c>
      <c r="I30" s="20">
        <v>1302074</v>
      </c>
      <c r="J30" s="20">
        <v>1302074</v>
      </c>
      <c r="K30" s="20">
        <v>1121430</v>
      </c>
      <c r="L30" s="20">
        <v>938554</v>
      </c>
      <c r="M30" s="20">
        <v>752457</v>
      </c>
      <c r="N30" s="20">
        <v>752457</v>
      </c>
      <c r="O30" s="20">
        <v>564750</v>
      </c>
      <c r="P30" s="20">
        <v>564750</v>
      </c>
      <c r="Q30" s="20">
        <v>-152830</v>
      </c>
      <c r="R30" s="20">
        <v>-152830</v>
      </c>
      <c r="S30" s="20"/>
      <c r="T30" s="20"/>
      <c r="U30" s="20"/>
      <c r="V30" s="20"/>
      <c r="W30" s="20">
        <v>-152830</v>
      </c>
      <c r="X30" s="20">
        <v>2252065</v>
      </c>
      <c r="Y30" s="20">
        <v>-2404895</v>
      </c>
      <c r="Z30" s="21">
        <v>-106.79</v>
      </c>
      <c r="AA30" s="22">
        <v>3002753</v>
      </c>
    </row>
    <row r="31" spans="1:27" ht="13.5">
      <c r="A31" s="23" t="s">
        <v>56</v>
      </c>
      <c r="B31" s="17"/>
      <c r="C31" s="18">
        <v>2111697</v>
      </c>
      <c r="D31" s="18">
        <v>2111697</v>
      </c>
      <c r="E31" s="19">
        <v>2191434</v>
      </c>
      <c r="F31" s="20">
        <v>2191434</v>
      </c>
      <c r="G31" s="20">
        <v>2112348</v>
      </c>
      <c r="H31" s="20">
        <v>2129960</v>
      </c>
      <c r="I31" s="20">
        <v>2140422</v>
      </c>
      <c r="J31" s="20">
        <v>2140422</v>
      </c>
      <c r="K31" s="20">
        <v>2150373</v>
      </c>
      <c r="L31" s="20">
        <v>2151802</v>
      </c>
      <c r="M31" s="20">
        <v>2156366</v>
      </c>
      <c r="N31" s="20">
        <v>2156366</v>
      </c>
      <c r="O31" s="20">
        <v>2161754</v>
      </c>
      <c r="P31" s="20">
        <v>2134613</v>
      </c>
      <c r="Q31" s="20">
        <v>2163986</v>
      </c>
      <c r="R31" s="20">
        <v>2163986</v>
      </c>
      <c r="S31" s="20"/>
      <c r="T31" s="20"/>
      <c r="U31" s="20"/>
      <c r="V31" s="20"/>
      <c r="W31" s="20">
        <v>2163986</v>
      </c>
      <c r="X31" s="20">
        <v>1643576</v>
      </c>
      <c r="Y31" s="20">
        <v>520410</v>
      </c>
      <c r="Z31" s="21">
        <v>31.66</v>
      </c>
      <c r="AA31" s="22">
        <v>2191434</v>
      </c>
    </row>
    <row r="32" spans="1:27" ht="13.5">
      <c r="A32" s="23" t="s">
        <v>57</v>
      </c>
      <c r="B32" s="17"/>
      <c r="C32" s="18">
        <v>26141882</v>
      </c>
      <c r="D32" s="18">
        <v>26141882</v>
      </c>
      <c r="E32" s="19">
        <v>16752200</v>
      </c>
      <c r="F32" s="20">
        <v>15282531</v>
      </c>
      <c r="G32" s="20">
        <v>33985402</v>
      </c>
      <c r="H32" s="20">
        <v>14552592</v>
      </c>
      <c r="I32" s="20">
        <v>24081999</v>
      </c>
      <c r="J32" s="20">
        <v>24081999</v>
      </c>
      <c r="K32" s="20">
        <v>23058027</v>
      </c>
      <c r="L32" s="20">
        <v>24095249</v>
      </c>
      <c r="M32" s="20">
        <v>24667165</v>
      </c>
      <c r="N32" s="20">
        <v>24667165</v>
      </c>
      <c r="O32" s="20">
        <v>26022929</v>
      </c>
      <c r="P32" s="20">
        <v>27087523</v>
      </c>
      <c r="Q32" s="20">
        <v>28184235</v>
      </c>
      <c r="R32" s="20">
        <v>28184235</v>
      </c>
      <c r="S32" s="20"/>
      <c r="T32" s="20"/>
      <c r="U32" s="20"/>
      <c r="V32" s="20"/>
      <c r="W32" s="20">
        <v>28184235</v>
      </c>
      <c r="X32" s="20">
        <v>11461898</v>
      </c>
      <c r="Y32" s="20">
        <v>16722337</v>
      </c>
      <c r="Z32" s="21">
        <v>145.9</v>
      </c>
      <c r="AA32" s="22">
        <v>15282531</v>
      </c>
    </row>
    <row r="33" spans="1:27" ht="13.5">
      <c r="A33" s="23" t="s">
        <v>58</v>
      </c>
      <c r="B33" s="17"/>
      <c r="C33" s="18">
        <v>1346184</v>
      </c>
      <c r="D33" s="18">
        <v>1346184</v>
      </c>
      <c r="E33" s="19">
        <v>2097181</v>
      </c>
      <c r="F33" s="20">
        <v>2097181</v>
      </c>
      <c r="G33" s="20">
        <v>57338761</v>
      </c>
      <c r="H33" s="20">
        <v>61123101</v>
      </c>
      <c r="I33" s="20">
        <v>61123101</v>
      </c>
      <c r="J33" s="20">
        <v>61123101</v>
      </c>
      <c r="K33" s="20">
        <v>61123101</v>
      </c>
      <c r="L33" s="20">
        <v>61123101</v>
      </c>
      <c r="M33" s="20">
        <v>61123101</v>
      </c>
      <c r="N33" s="20">
        <v>61123101</v>
      </c>
      <c r="O33" s="20">
        <v>61123101</v>
      </c>
      <c r="P33" s="20">
        <v>61123101</v>
      </c>
      <c r="Q33" s="20">
        <v>61123101</v>
      </c>
      <c r="R33" s="20">
        <v>61123101</v>
      </c>
      <c r="S33" s="20"/>
      <c r="T33" s="20"/>
      <c r="U33" s="20"/>
      <c r="V33" s="20"/>
      <c r="W33" s="20">
        <v>61123101</v>
      </c>
      <c r="X33" s="20">
        <v>1572886</v>
      </c>
      <c r="Y33" s="20">
        <v>59550215</v>
      </c>
      <c r="Z33" s="21">
        <v>3786.05</v>
      </c>
      <c r="AA33" s="22">
        <v>2097181</v>
      </c>
    </row>
    <row r="34" spans="1:27" ht="13.5">
      <c r="A34" s="27" t="s">
        <v>59</v>
      </c>
      <c r="B34" s="28"/>
      <c r="C34" s="29">
        <f aca="true" t="shared" si="3" ref="C34:Y34">SUM(C29:C33)</f>
        <v>45642541</v>
      </c>
      <c r="D34" s="29">
        <f>SUM(D29:D33)</f>
        <v>45642541</v>
      </c>
      <c r="E34" s="30">
        <f t="shared" si="3"/>
        <v>33312913</v>
      </c>
      <c r="F34" s="31">
        <f t="shared" si="3"/>
        <v>33327270</v>
      </c>
      <c r="G34" s="31">
        <f t="shared" si="3"/>
        <v>96240961</v>
      </c>
      <c r="H34" s="31">
        <f t="shared" si="3"/>
        <v>84565023</v>
      </c>
      <c r="I34" s="31">
        <f t="shared" si="3"/>
        <v>98509589</v>
      </c>
      <c r="J34" s="31">
        <f t="shared" si="3"/>
        <v>98509589</v>
      </c>
      <c r="K34" s="31">
        <f t="shared" si="3"/>
        <v>95361622</v>
      </c>
      <c r="L34" s="31">
        <f t="shared" si="3"/>
        <v>91648767</v>
      </c>
      <c r="M34" s="31">
        <f t="shared" si="3"/>
        <v>93286962</v>
      </c>
      <c r="N34" s="31">
        <f t="shared" si="3"/>
        <v>93286962</v>
      </c>
      <c r="O34" s="31">
        <f t="shared" si="3"/>
        <v>98340711</v>
      </c>
      <c r="P34" s="31">
        <f t="shared" si="3"/>
        <v>101034873</v>
      </c>
      <c r="Q34" s="31">
        <f t="shared" si="3"/>
        <v>88765664</v>
      </c>
      <c r="R34" s="31">
        <f t="shared" si="3"/>
        <v>88765664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88765664</v>
      </c>
      <c r="X34" s="31">
        <f t="shared" si="3"/>
        <v>24995453</v>
      </c>
      <c r="Y34" s="31">
        <f t="shared" si="3"/>
        <v>63770211</v>
      </c>
      <c r="Z34" s="32">
        <f>+IF(X34&lt;&gt;0,+(Y34/X34)*100,0)</f>
        <v>255.12724654360136</v>
      </c>
      <c r="AA34" s="33">
        <f>SUM(AA29:AA33)</f>
        <v>33327270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37747284</v>
      </c>
      <c r="D37" s="18">
        <v>37747284</v>
      </c>
      <c r="E37" s="19">
        <v>14776828</v>
      </c>
      <c r="F37" s="20">
        <v>2347827</v>
      </c>
      <c r="G37" s="20">
        <v>2347827</v>
      </c>
      <c r="H37" s="20">
        <v>2347827</v>
      </c>
      <c r="I37" s="20">
        <v>2347827</v>
      </c>
      <c r="J37" s="20">
        <v>2347827</v>
      </c>
      <c r="K37" s="20">
        <v>2347827</v>
      </c>
      <c r="L37" s="20">
        <v>2347827</v>
      </c>
      <c r="M37" s="20">
        <v>2347827</v>
      </c>
      <c r="N37" s="20">
        <v>2347827</v>
      </c>
      <c r="O37" s="20">
        <v>2347827</v>
      </c>
      <c r="P37" s="20">
        <v>2347827</v>
      </c>
      <c r="Q37" s="20">
        <v>2347827</v>
      </c>
      <c r="R37" s="20">
        <v>2347827</v>
      </c>
      <c r="S37" s="20"/>
      <c r="T37" s="20"/>
      <c r="U37" s="20"/>
      <c r="V37" s="20"/>
      <c r="W37" s="20">
        <v>2347827</v>
      </c>
      <c r="X37" s="20">
        <v>1760870</v>
      </c>
      <c r="Y37" s="20">
        <v>586957</v>
      </c>
      <c r="Z37" s="21">
        <v>33.33</v>
      </c>
      <c r="AA37" s="22">
        <v>2347827</v>
      </c>
    </row>
    <row r="38" spans="1:27" ht="13.5">
      <c r="A38" s="23" t="s">
        <v>58</v>
      </c>
      <c r="B38" s="17"/>
      <c r="C38" s="18">
        <v>16450671</v>
      </c>
      <c r="D38" s="18">
        <v>16450671</v>
      </c>
      <c r="E38" s="19">
        <v>52712883</v>
      </c>
      <c r="F38" s="20">
        <v>61123101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45842326</v>
      </c>
      <c r="Y38" s="20">
        <v>-45842326</v>
      </c>
      <c r="Z38" s="21">
        <v>-100</v>
      </c>
      <c r="AA38" s="22">
        <v>61123101</v>
      </c>
    </row>
    <row r="39" spans="1:27" ht="13.5">
      <c r="A39" s="27" t="s">
        <v>61</v>
      </c>
      <c r="B39" s="35"/>
      <c r="C39" s="29">
        <f aca="true" t="shared" si="4" ref="C39:Y39">SUM(C37:C38)</f>
        <v>54197955</v>
      </c>
      <c r="D39" s="29">
        <f>SUM(D37:D38)</f>
        <v>54197955</v>
      </c>
      <c r="E39" s="36">
        <f t="shared" si="4"/>
        <v>67489711</v>
      </c>
      <c r="F39" s="37">
        <f t="shared" si="4"/>
        <v>63470928</v>
      </c>
      <c r="G39" s="37">
        <f t="shared" si="4"/>
        <v>2347827</v>
      </c>
      <c r="H39" s="37">
        <f t="shared" si="4"/>
        <v>2347827</v>
      </c>
      <c r="I39" s="37">
        <f t="shared" si="4"/>
        <v>2347827</v>
      </c>
      <c r="J39" s="37">
        <f t="shared" si="4"/>
        <v>2347827</v>
      </c>
      <c r="K39" s="37">
        <f t="shared" si="4"/>
        <v>2347827</v>
      </c>
      <c r="L39" s="37">
        <f t="shared" si="4"/>
        <v>2347827</v>
      </c>
      <c r="M39" s="37">
        <f t="shared" si="4"/>
        <v>2347827</v>
      </c>
      <c r="N39" s="37">
        <f t="shared" si="4"/>
        <v>2347827</v>
      </c>
      <c r="O39" s="37">
        <f t="shared" si="4"/>
        <v>2347827</v>
      </c>
      <c r="P39" s="37">
        <f t="shared" si="4"/>
        <v>2347827</v>
      </c>
      <c r="Q39" s="37">
        <f t="shared" si="4"/>
        <v>2347827</v>
      </c>
      <c r="R39" s="37">
        <f t="shared" si="4"/>
        <v>2347827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2347827</v>
      </c>
      <c r="X39" s="37">
        <f t="shared" si="4"/>
        <v>47603196</v>
      </c>
      <c r="Y39" s="37">
        <f t="shared" si="4"/>
        <v>-45255369</v>
      </c>
      <c r="Z39" s="38">
        <f>+IF(X39&lt;&gt;0,+(Y39/X39)*100,0)</f>
        <v>-95.06792148997727</v>
      </c>
      <c r="AA39" s="39">
        <f>SUM(AA37:AA38)</f>
        <v>63470928</v>
      </c>
    </row>
    <row r="40" spans="1:27" ht="13.5">
      <c r="A40" s="27" t="s">
        <v>62</v>
      </c>
      <c r="B40" s="28"/>
      <c r="C40" s="29">
        <f aca="true" t="shared" si="5" ref="C40:Y40">+C34+C39</f>
        <v>99840496</v>
      </c>
      <c r="D40" s="29">
        <f>+D34+D39</f>
        <v>99840496</v>
      </c>
      <c r="E40" s="30">
        <f t="shared" si="5"/>
        <v>100802624</v>
      </c>
      <c r="F40" s="31">
        <f t="shared" si="5"/>
        <v>96798198</v>
      </c>
      <c r="G40" s="31">
        <f t="shared" si="5"/>
        <v>98588788</v>
      </c>
      <c r="H40" s="31">
        <f t="shared" si="5"/>
        <v>86912850</v>
      </c>
      <c r="I40" s="31">
        <f t="shared" si="5"/>
        <v>100857416</v>
      </c>
      <c r="J40" s="31">
        <f t="shared" si="5"/>
        <v>100857416</v>
      </c>
      <c r="K40" s="31">
        <f t="shared" si="5"/>
        <v>97709449</v>
      </c>
      <c r="L40" s="31">
        <f t="shared" si="5"/>
        <v>93996594</v>
      </c>
      <c r="M40" s="31">
        <f t="shared" si="5"/>
        <v>95634789</v>
      </c>
      <c r="N40" s="31">
        <f t="shared" si="5"/>
        <v>95634789</v>
      </c>
      <c r="O40" s="31">
        <f t="shared" si="5"/>
        <v>100688538</v>
      </c>
      <c r="P40" s="31">
        <f t="shared" si="5"/>
        <v>103382700</v>
      </c>
      <c r="Q40" s="31">
        <f t="shared" si="5"/>
        <v>91113491</v>
      </c>
      <c r="R40" s="31">
        <f t="shared" si="5"/>
        <v>91113491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91113491</v>
      </c>
      <c r="X40" s="31">
        <f t="shared" si="5"/>
        <v>72598649</v>
      </c>
      <c r="Y40" s="31">
        <f t="shared" si="5"/>
        <v>18514842</v>
      </c>
      <c r="Z40" s="32">
        <f>+IF(X40&lt;&gt;0,+(Y40/X40)*100,0)</f>
        <v>25.503011770921525</v>
      </c>
      <c r="AA40" s="33">
        <f>+AA34+AA39</f>
        <v>96798198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909542620</v>
      </c>
      <c r="D42" s="43">
        <f>+D25-D40</f>
        <v>909542620</v>
      </c>
      <c r="E42" s="44">
        <f t="shared" si="6"/>
        <v>953135794</v>
      </c>
      <c r="F42" s="45">
        <f t="shared" si="6"/>
        <v>949416581</v>
      </c>
      <c r="G42" s="45">
        <f t="shared" si="6"/>
        <v>979176930</v>
      </c>
      <c r="H42" s="45">
        <f t="shared" si="6"/>
        <v>937677660</v>
      </c>
      <c r="I42" s="45">
        <f t="shared" si="6"/>
        <v>933105228</v>
      </c>
      <c r="J42" s="45">
        <f t="shared" si="6"/>
        <v>933105228</v>
      </c>
      <c r="K42" s="45">
        <f t="shared" si="6"/>
        <v>928696628</v>
      </c>
      <c r="L42" s="45">
        <f t="shared" si="6"/>
        <v>935134848</v>
      </c>
      <c r="M42" s="45">
        <f t="shared" si="6"/>
        <v>944280108</v>
      </c>
      <c r="N42" s="45">
        <f t="shared" si="6"/>
        <v>944280108</v>
      </c>
      <c r="O42" s="45">
        <f t="shared" si="6"/>
        <v>935737557</v>
      </c>
      <c r="P42" s="45">
        <f t="shared" si="6"/>
        <v>923393148</v>
      </c>
      <c r="Q42" s="45">
        <f t="shared" si="6"/>
        <v>929340911</v>
      </c>
      <c r="R42" s="45">
        <f t="shared" si="6"/>
        <v>929340911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929340911</v>
      </c>
      <c r="X42" s="45">
        <f t="shared" si="6"/>
        <v>712062435</v>
      </c>
      <c r="Y42" s="45">
        <f t="shared" si="6"/>
        <v>217278476</v>
      </c>
      <c r="Z42" s="46">
        <f>+IF(X42&lt;&gt;0,+(Y42/X42)*100,0)</f>
        <v>30.513964130125753</v>
      </c>
      <c r="AA42" s="47">
        <f>+AA25-AA40</f>
        <v>949416581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909542620</v>
      </c>
      <c r="D45" s="18">
        <v>909542620</v>
      </c>
      <c r="E45" s="19">
        <v>953135794</v>
      </c>
      <c r="F45" s="20">
        <v>949416581</v>
      </c>
      <c r="G45" s="20">
        <v>976924136</v>
      </c>
      <c r="H45" s="20">
        <v>935424868</v>
      </c>
      <c r="I45" s="20">
        <v>930852435</v>
      </c>
      <c r="J45" s="20">
        <v>930852435</v>
      </c>
      <c r="K45" s="20">
        <v>926443834</v>
      </c>
      <c r="L45" s="20">
        <v>932882055</v>
      </c>
      <c r="M45" s="20">
        <v>942027316</v>
      </c>
      <c r="N45" s="20">
        <v>942027316</v>
      </c>
      <c r="O45" s="20">
        <v>933484763</v>
      </c>
      <c r="P45" s="20">
        <v>921140356</v>
      </c>
      <c r="Q45" s="20">
        <v>927088118</v>
      </c>
      <c r="R45" s="20">
        <v>927088118</v>
      </c>
      <c r="S45" s="20"/>
      <c r="T45" s="20"/>
      <c r="U45" s="20"/>
      <c r="V45" s="20"/>
      <c r="W45" s="20">
        <v>927088118</v>
      </c>
      <c r="X45" s="20">
        <v>712062436</v>
      </c>
      <c r="Y45" s="20">
        <v>215025682</v>
      </c>
      <c r="Z45" s="48">
        <v>30.2</v>
      </c>
      <c r="AA45" s="22">
        <v>949416581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2252793</v>
      </c>
      <c r="H46" s="20">
        <v>2252793</v>
      </c>
      <c r="I46" s="20">
        <v>2252793</v>
      </c>
      <c r="J46" s="20">
        <v>2252793</v>
      </c>
      <c r="K46" s="20">
        <v>2252793</v>
      </c>
      <c r="L46" s="20">
        <v>2252793</v>
      </c>
      <c r="M46" s="20">
        <v>2252793</v>
      </c>
      <c r="N46" s="20">
        <v>2252793</v>
      </c>
      <c r="O46" s="20">
        <v>2252793</v>
      </c>
      <c r="P46" s="20">
        <v>2252793</v>
      </c>
      <c r="Q46" s="20">
        <v>2252793</v>
      </c>
      <c r="R46" s="20">
        <v>2252793</v>
      </c>
      <c r="S46" s="20"/>
      <c r="T46" s="20"/>
      <c r="U46" s="20"/>
      <c r="V46" s="20"/>
      <c r="W46" s="20">
        <v>2252793</v>
      </c>
      <c r="X46" s="20"/>
      <c r="Y46" s="20">
        <v>2252793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909542620</v>
      </c>
      <c r="D48" s="51">
        <f>SUM(D45:D47)</f>
        <v>909542620</v>
      </c>
      <c r="E48" s="52">
        <f t="shared" si="7"/>
        <v>953135794</v>
      </c>
      <c r="F48" s="53">
        <f t="shared" si="7"/>
        <v>949416581</v>
      </c>
      <c r="G48" s="53">
        <f t="shared" si="7"/>
        <v>979176929</v>
      </c>
      <c r="H48" s="53">
        <f t="shared" si="7"/>
        <v>937677661</v>
      </c>
      <c r="I48" s="53">
        <f t="shared" si="7"/>
        <v>933105228</v>
      </c>
      <c r="J48" s="53">
        <f t="shared" si="7"/>
        <v>933105228</v>
      </c>
      <c r="K48" s="53">
        <f t="shared" si="7"/>
        <v>928696627</v>
      </c>
      <c r="L48" s="53">
        <f t="shared" si="7"/>
        <v>935134848</v>
      </c>
      <c r="M48" s="53">
        <f t="shared" si="7"/>
        <v>944280109</v>
      </c>
      <c r="N48" s="53">
        <f t="shared" si="7"/>
        <v>944280109</v>
      </c>
      <c r="O48" s="53">
        <f t="shared" si="7"/>
        <v>935737556</v>
      </c>
      <c r="P48" s="53">
        <f t="shared" si="7"/>
        <v>923393149</v>
      </c>
      <c r="Q48" s="53">
        <f t="shared" si="7"/>
        <v>929340911</v>
      </c>
      <c r="R48" s="53">
        <f t="shared" si="7"/>
        <v>929340911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929340911</v>
      </c>
      <c r="X48" s="53">
        <f t="shared" si="7"/>
        <v>712062436</v>
      </c>
      <c r="Y48" s="53">
        <f t="shared" si="7"/>
        <v>217278475</v>
      </c>
      <c r="Z48" s="54">
        <f>+IF(X48&lt;&gt;0,+(Y48/X48)*100,0)</f>
        <v>30.5139639468357</v>
      </c>
      <c r="AA48" s="55">
        <f>SUM(AA45:AA47)</f>
        <v>949416581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250869</v>
      </c>
      <c r="D6" s="18">
        <v>250869</v>
      </c>
      <c r="E6" s="19">
        <v>1538120</v>
      </c>
      <c r="F6" s="20">
        <v>1538120</v>
      </c>
      <c r="G6" s="20">
        <v>765746</v>
      </c>
      <c r="H6" s="20">
        <v>962625</v>
      </c>
      <c r="I6" s="20">
        <v>551620</v>
      </c>
      <c r="J6" s="20">
        <v>551620</v>
      </c>
      <c r="K6" s="20">
        <v>183659</v>
      </c>
      <c r="L6" s="20">
        <v>293194</v>
      </c>
      <c r="M6" s="20">
        <v>466830</v>
      </c>
      <c r="N6" s="20">
        <v>466830</v>
      </c>
      <c r="O6" s="20">
        <v>247460</v>
      </c>
      <c r="P6" s="20">
        <v>181642</v>
      </c>
      <c r="Q6" s="20">
        <v>1190097</v>
      </c>
      <c r="R6" s="20">
        <v>1190097</v>
      </c>
      <c r="S6" s="20"/>
      <c r="T6" s="20"/>
      <c r="U6" s="20"/>
      <c r="V6" s="20"/>
      <c r="W6" s="20">
        <v>1190097</v>
      </c>
      <c r="X6" s="20">
        <v>1153590</v>
      </c>
      <c r="Y6" s="20">
        <v>36507</v>
      </c>
      <c r="Z6" s="21">
        <v>3.16</v>
      </c>
      <c r="AA6" s="22">
        <v>1538120</v>
      </c>
    </row>
    <row r="7" spans="1:27" ht="13.5">
      <c r="A7" s="23" t="s">
        <v>34</v>
      </c>
      <c r="B7" s="17"/>
      <c r="C7" s="18">
        <v>22125577</v>
      </c>
      <c r="D7" s="18">
        <v>22125577</v>
      </c>
      <c r="E7" s="19">
        <v>23744182</v>
      </c>
      <c r="F7" s="20">
        <v>23744182</v>
      </c>
      <c r="G7" s="20">
        <v>31062476</v>
      </c>
      <c r="H7" s="20">
        <v>30171513</v>
      </c>
      <c r="I7" s="20">
        <v>30000156</v>
      </c>
      <c r="J7" s="20">
        <v>30000156</v>
      </c>
      <c r="K7" s="20">
        <v>30923882</v>
      </c>
      <c r="L7" s="20">
        <v>34565111</v>
      </c>
      <c r="M7" s="20">
        <v>31327207</v>
      </c>
      <c r="N7" s="20">
        <v>31327207</v>
      </c>
      <c r="O7" s="20">
        <v>30748536</v>
      </c>
      <c r="P7" s="20">
        <v>29380045</v>
      </c>
      <c r="Q7" s="20">
        <v>32197107</v>
      </c>
      <c r="R7" s="20">
        <v>32197107</v>
      </c>
      <c r="S7" s="20"/>
      <c r="T7" s="20"/>
      <c r="U7" s="20"/>
      <c r="V7" s="20"/>
      <c r="W7" s="20">
        <v>32197107</v>
      </c>
      <c r="X7" s="20">
        <v>17808137</v>
      </c>
      <c r="Y7" s="20">
        <v>14388970</v>
      </c>
      <c r="Z7" s="21">
        <v>80.8</v>
      </c>
      <c r="AA7" s="22">
        <v>23744182</v>
      </c>
    </row>
    <row r="8" spans="1:27" ht="13.5">
      <c r="A8" s="23" t="s">
        <v>35</v>
      </c>
      <c r="B8" s="17"/>
      <c r="C8" s="18">
        <v>2460854</v>
      </c>
      <c r="D8" s="18">
        <v>2460854</v>
      </c>
      <c r="E8" s="19">
        <v>6000119</v>
      </c>
      <c r="F8" s="20">
        <v>6000119</v>
      </c>
      <c r="G8" s="20">
        <v>6531119</v>
      </c>
      <c r="H8" s="20">
        <v>6350272</v>
      </c>
      <c r="I8" s="20">
        <v>5304573</v>
      </c>
      <c r="J8" s="20">
        <v>5304573</v>
      </c>
      <c r="K8" s="20">
        <v>4826268</v>
      </c>
      <c r="L8" s="20">
        <v>4700278</v>
      </c>
      <c r="M8" s="20">
        <v>4368643</v>
      </c>
      <c r="N8" s="20">
        <v>4368643</v>
      </c>
      <c r="O8" s="20">
        <v>4092517</v>
      </c>
      <c r="P8" s="20">
        <v>4129535</v>
      </c>
      <c r="Q8" s="20">
        <v>3694174</v>
      </c>
      <c r="R8" s="20">
        <v>3694174</v>
      </c>
      <c r="S8" s="20"/>
      <c r="T8" s="20"/>
      <c r="U8" s="20"/>
      <c r="V8" s="20"/>
      <c r="W8" s="20">
        <v>3694174</v>
      </c>
      <c r="X8" s="20">
        <v>4500089</v>
      </c>
      <c r="Y8" s="20">
        <v>-805915</v>
      </c>
      <c r="Z8" s="21">
        <v>-17.91</v>
      </c>
      <c r="AA8" s="22">
        <v>6000119</v>
      </c>
    </row>
    <row r="9" spans="1:27" ht="13.5">
      <c r="A9" s="23" t="s">
        <v>36</v>
      </c>
      <c r="B9" s="17"/>
      <c r="C9" s="18">
        <v>35132</v>
      </c>
      <c r="D9" s="18">
        <v>35132</v>
      </c>
      <c r="E9" s="19">
        <v>29515</v>
      </c>
      <c r="F9" s="20">
        <v>29515</v>
      </c>
      <c r="G9" s="20">
        <v>35132</v>
      </c>
      <c r="H9" s="20">
        <v>35132</v>
      </c>
      <c r="I9" s="20">
        <v>35132</v>
      </c>
      <c r="J9" s="20">
        <v>35132</v>
      </c>
      <c r="K9" s="20">
        <v>35132</v>
      </c>
      <c r="L9" s="20">
        <v>35132</v>
      </c>
      <c r="M9" s="20">
        <v>35132</v>
      </c>
      <c r="N9" s="20">
        <v>35132</v>
      </c>
      <c r="O9" s="20">
        <v>35132</v>
      </c>
      <c r="P9" s="20">
        <v>35132</v>
      </c>
      <c r="Q9" s="20">
        <v>35132</v>
      </c>
      <c r="R9" s="20">
        <v>35132</v>
      </c>
      <c r="S9" s="20"/>
      <c r="T9" s="20"/>
      <c r="U9" s="20"/>
      <c r="V9" s="20"/>
      <c r="W9" s="20">
        <v>35132</v>
      </c>
      <c r="X9" s="20">
        <v>22136</v>
      </c>
      <c r="Y9" s="20">
        <v>12996</v>
      </c>
      <c r="Z9" s="21">
        <v>58.71</v>
      </c>
      <c r="AA9" s="22">
        <v>29515</v>
      </c>
    </row>
    <row r="10" spans="1:27" ht="13.5">
      <c r="A10" s="23" t="s">
        <v>37</v>
      </c>
      <c r="B10" s="17"/>
      <c r="C10" s="18">
        <v>8727</v>
      </c>
      <c r="D10" s="18">
        <v>8727</v>
      </c>
      <c r="E10" s="19">
        <v>8490</v>
      </c>
      <c r="F10" s="20">
        <v>8490</v>
      </c>
      <c r="G10" s="24">
        <v>7893</v>
      </c>
      <c r="H10" s="24">
        <v>6094</v>
      </c>
      <c r="I10" s="24">
        <v>5493</v>
      </c>
      <c r="J10" s="20">
        <v>5493</v>
      </c>
      <c r="K10" s="24">
        <v>4891</v>
      </c>
      <c r="L10" s="24">
        <v>4287</v>
      </c>
      <c r="M10" s="20">
        <v>3680</v>
      </c>
      <c r="N10" s="24">
        <v>3680</v>
      </c>
      <c r="O10" s="24">
        <v>3072</v>
      </c>
      <c r="P10" s="24">
        <v>2462</v>
      </c>
      <c r="Q10" s="20">
        <v>1849</v>
      </c>
      <c r="R10" s="24">
        <v>1849</v>
      </c>
      <c r="S10" s="24"/>
      <c r="T10" s="20"/>
      <c r="U10" s="24"/>
      <c r="V10" s="24"/>
      <c r="W10" s="24">
        <v>1849</v>
      </c>
      <c r="X10" s="20">
        <v>6368</v>
      </c>
      <c r="Y10" s="24">
        <v>-4519</v>
      </c>
      <c r="Z10" s="25">
        <v>-70.96</v>
      </c>
      <c r="AA10" s="26">
        <v>8490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24881159</v>
      </c>
      <c r="D12" s="29">
        <f>SUM(D6:D11)</f>
        <v>24881159</v>
      </c>
      <c r="E12" s="30">
        <f t="shared" si="0"/>
        <v>31320426</v>
      </c>
      <c r="F12" s="31">
        <f t="shared" si="0"/>
        <v>31320426</v>
      </c>
      <c r="G12" s="31">
        <f t="shared" si="0"/>
        <v>38402366</v>
      </c>
      <c r="H12" s="31">
        <f t="shared" si="0"/>
        <v>37525636</v>
      </c>
      <c r="I12" s="31">
        <f t="shared" si="0"/>
        <v>35896974</v>
      </c>
      <c r="J12" s="31">
        <f t="shared" si="0"/>
        <v>35896974</v>
      </c>
      <c r="K12" s="31">
        <f t="shared" si="0"/>
        <v>35973832</v>
      </c>
      <c r="L12" s="31">
        <f t="shared" si="0"/>
        <v>39598002</v>
      </c>
      <c r="M12" s="31">
        <f t="shared" si="0"/>
        <v>36201492</v>
      </c>
      <c r="N12" s="31">
        <f t="shared" si="0"/>
        <v>36201492</v>
      </c>
      <c r="O12" s="31">
        <f t="shared" si="0"/>
        <v>35126717</v>
      </c>
      <c r="P12" s="31">
        <f t="shared" si="0"/>
        <v>33728816</v>
      </c>
      <c r="Q12" s="31">
        <f t="shared" si="0"/>
        <v>37118359</v>
      </c>
      <c r="R12" s="31">
        <f t="shared" si="0"/>
        <v>37118359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37118359</v>
      </c>
      <c r="X12" s="31">
        <f t="shared" si="0"/>
        <v>23490320</v>
      </c>
      <c r="Y12" s="31">
        <f t="shared" si="0"/>
        <v>13628039</v>
      </c>
      <c r="Z12" s="32">
        <f>+IF(X12&lt;&gt;0,+(Y12/X12)*100,0)</f>
        <v>58.01555278940431</v>
      </c>
      <c r="AA12" s="33">
        <f>SUM(AA6:AA11)</f>
        <v>31320426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39306</v>
      </c>
      <c r="D15" s="18">
        <v>39306</v>
      </c>
      <c r="E15" s="19">
        <v>41621</v>
      </c>
      <c r="F15" s="20">
        <v>41621</v>
      </c>
      <c r="G15" s="20">
        <v>39306</v>
      </c>
      <c r="H15" s="20">
        <v>39306</v>
      </c>
      <c r="I15" s="20">
        <v>39306</v>
      </c>
      <c r="J15" s="20">
        <v>39306</v>
      </c>
      <c r="K15" s="20">
        <v>39306</v>
      </c>
      <c r="L15" s="20">
        <v>39306</v>
      </c>
      <c r="M15" s="20">
        <v>39306</v>
      </c>
      <c r="N15" s="20">
        <v>39306</v>
      </c>
      <c r="O15" s="20">
        <v>39306</v>
      </c>
      <c r="P15" s="20">
        <v>39306</v>
      </c>
      <c r="Q15" s="20">
        <v>39306</v>
      </c>
      <c r="R15" s="20">
        <v>39306</v>
      </c>
      <c r="S15" s="20"/>
      <c r="T15" s="20"/>
      <c r="U15" s="20"/>
      <c r="V15" s="20"/>
      <c r="W15" s="20">
        <v>39306</v>
      </c>
      <c r="X15" s="20">
        <v>31216</v>
      </c>
      <c r="Y15" s="20">
        <v>8090</v>
      </c>
      <c r="Z15" s="21">
        <v>25.92</v>
      </c>
      <c r="AA15" s="22">
        <v>41621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15482393</v>
      </c>
      <c r="D17" s="18">
        <v>15482393</v>
      </c>
      <c r="E17" s="19">
        <v>10214723</v>
      </c>
      <c r="F17" s="20">
        <v>10214723</v>
      </c>
      <c r="G17" s="20">
        <v>15482393</v>
      </c>
      <c r="H17" s="20">
        <v>15482393</v>
      </c>
      <c r="I17" s="20">
        <v>15482392</v>
      </c>
      <c r="J17" s="20">
        <v>15482392</v>
      </c>
      <c r="K17" s="20">
        <v>15482392</v>
      </c>
      <c r="L17" s="20">
        <v>15482392</v>
      </c>
      <c r="M17" s="20">
        <v>15482392</v>
      </c>
      <c r="N17" s="20">
        <v>15482392</v>
      </c>
      <c r="O17" s="20">
        <v>15482392</v>
      </c>
      <c r="P17" s="20">
        <v>15482392</v>
      </c>
      <c r="Q17" s="20">
        <v>15482392</v>
      </c>
      <c r="R17" s="20">
        <v>15482392</v>
      </c>
      <c r="S17" s="20"/>
      <c r="T17" s="20"/>
      <c r="U17" s="20"/>
      <c r="V17" s="20"/>
      <c r="W17" s="20">
        <v>15482392</v>
      </c>
      <c r="X17" s="20">
        <v>7661042</v>
      </c>
      <c r="Y17" s="20">
        <v>7821350</v>
      </c>
      <c r="Z17" s="21">
        <v>102.09</v>
      </c>
      <c r="AA17" s="22">
        <v>10214723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106069602</v>
      </c>
      <c r="D19" s="18">
        <v>106069602</v>
      </c>
      <c r="E19" s="19">
        <v>119113037</v>
      </c>
      <c r="F19" s="20">
        <v>121570156</v>
      </c>
      <c r="G19" s="20">
        <v>106897804</v>
      </c>
      <c r="H19" s="20">
        <v>107521313</v>
      </c>
      <c r="I19" s="20">
        <v>107849587</v>
      </c>
      <c r="J19" s="20">
        <v>107849587</v>
      </c>
      <c r="K19" s="20">
        <v>108354023</v>
      </c>
      <c r="L19" s="20">
        <v>109071413</v>
      </c>
      <c r="M19" s="20">
        <v>109421685</v>
      </c>
      <c r="N19" s="20">
        <v>109421685</v>
      </c>
      <c r="O19" s="20">
        <v>109423107</v>
      </c>
      <c r="P19" s="20">
        <v>109512482</v>
      </c>
      <c r="Q19" s="20">
        <v>110039853</v>
      </c>
      <c r="R19" s="20">
        <v>110039853</v>
      </c>
      <c r="S19" s="20"/>
      <c r="T19" s="20"/>
      <c r="U19" s="20"/>
      <c r="V19" s="20"/>
      <c r="W19" s="20">
        <v>110039853</v>
      </c>
      <c r="X19" s="20">
        <v>91177617</v>
      </c>
      <c r="Y19" s="20">
        <v>18862236</v>
      </c>
      <c r="Z19" s="21">
        <v>20.69</v>
      </c>
      <c r="AA19" s="22">
        <v>121570156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18371</v>
      </c>
      <c r="D22" s="18">
        <v>18371</v>
      </c>
      <c r="E22" s="19">
        <v>24759</v>
      </c>
      <c r="F22" s="20">
        <v>24759</v>
      </c>
      <c r="G22" s="20">
        <v>18372</v>
      </c>
      <c r="H22" s="20">
        <v>18372</v>
      </c>
      <c r="I22" s="20">
        <v>18372</v>
      </c>
      <c r="J22" s="20">
        <v>18372</v>
      </c>
      <c r="K22" s="20">
        <v>18372</v>
      </c>
      <c r="L22" s="20">
        <v>18372</v>
      </c>
      <c r="M22" s="20">
        <v>18372</v>
      </c>
      <c r="N22" s="20">
        <v>18372</v>
      </c>
      <c r="O22" s="20">
        <v>18372</v>
      </c>
      <c r="P22" s="20">
        <v>18372</v>
      </c>
      <c r="Q22" s="20">
        <v>18372</v>
      </c>
      <c r="R22" s="20">
        <v>18372</v>
      </c>
      <c r="S22" s="20"/>
      <c r="T22" s="20"/>
      <c r="U22" s="20"/>
      <c r="V22" s="20"/>
      <c r="W22" s="20">
        <v>18372</v>
      </c>
      <c r="X22" s="20">
        <v>18569</v>
      </c>
      <c r="Y22" s="20">
        <v>-197</v>
      </c>
      <c r="Z22" s="21">
        <v>-1.06</v>
      </c>
      <c r="AA22" s="22">
        <v>24759</v>
      </c>
    </row>
    <row r="23" spans="1:27" ht="13.5">
      <c r="A23" s="23" t="s">
        <v>49</v>
      </c>
      <c r="B23" s="17"/>
      <c r="C23" s="18">
        <v>788745</v>
      </c>
      <c r="D23" s="18">
        <v>788745</v>
      </c>
      <c r="E23" s="19">
        <v>1233910</v>
      </c>
      <c r="F23" s="20">
        <v>1233910</v>
      </c>
      <c r="G23" s="24">
        <v>794698</v>
      </c>
      <c r="H23" s="24">
        <v>788745</v>
      </c>
      <c r="I23" s="24">
        <v>788745</v>
      </c>
      <c r="J23" s="20">
        <v>788745</v>
      </c>
      <c r="K23" s="24">
        <v>788745</v>
      </c>
      <c r="L23" s="24">
        <v>788745</v>
      </c>
      <c r="M23" s="20">
        <v>788745</v>
      </c>
      <c r="N23" s="24">
        <v>788745</v>
      </c>
      <c r="O23" s="24">
        <v>788745</v>
      </c>
      <c r="P23" s="24">
        <v>788745</v>
      </c>
      <c r="Q23" s="20">
        <v>788745</v>
      </c>
      <c r="R23" s="24">
        <v>788745</v>
      </c>
      <c r="S23" s="24"/>
      <c r="T23" s="20"/>
      <c r="U23" s="24"/>
      <c r="V23" s="24"/>
      <c r="W23" s="24">
        <v>788745</v>
      </c>
      <c r="X23" s="20">
        <v>925433</v>
      </c>
      <c r="Y23" s="24">
        <v>-136688</v>
      </c>
      <c r="Z23" s="25">
        <v>-14.77</v>
      </c>
      <c r="AA23" s="26">
        <v>1233910</v>
      </c>
    </row>
    <row r="24" spans="1:27" ht="13.5">
      <c r="A24" s="27" t="s">
        <v>50</v>
      </c>
      <c r="B24" s="35"/>
      <c r="C24" s="29">
        <f aca="true" t="shared" si="1" ref="C24:Y24">SUM(C15:C23)</f>
        <v>122398417</v>
      </c>
      <c r="D24" s="29">
        <f>SUM(D15:D23)</f>
        <v>122398417</v>
      </c>
      <c r="E24" s="36">
        <f t="shared" si="1"/>
        <v>130628050</v>
      </c>
      <c r="F24" s="37">
        <f t="shared" si="1"/>
        <v>133085169</v>
      </c>
      <c r="G24" s="37">
        <f t="shared" si="1"/>
        <v>123232573</v>
      </c>
      <c r="H24" s="37">
        <f t="shared" si="1"/>
        <v>123850129</v>
      </c>
      <c r="I24" s="37">
        <f t="shared" si="1"/>
        <v>124178402</v>
      </c>
      <c r="J24" s="37">
        <f t="shared" si="1"/>
        <v>124178402</v>
      </c>
      <c r="K24" s="37">
        <f t="shared" si="1"/>
        <v>124682838</v>
      </c>
      <c r="L24" s="37">
        <f t="shared" si="1"/>
        <v>125400228</v>
      </c>
      <c r="M24" s="37">
        <f t="shared" si="1"/>
        <v>125750500</v>
      </c>
      <c r="N24" s="37">
        <f t="shared" si="1"/>
        <v>125750500</v>
      </c>
      <c r="O24" s="37">
        <f t="shared" si="1"/>
        <v>125751922</v>
      </c>
      <c r="P24" s="37">
        <f t="shared" si="1"/>
        <v>125841297</v>
      </c>
      <c r="Q24" s="37">
        <f t="shared" si="1"/>
        <v>126368668</v>
      </c>
      <c r="R24" s="37">
        <f t="shared" si="1"/>
        <v>126368668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126368668</v>
      </c>
      <c r="X24" s="37">
        <f t="shared" si="1"/>
        <v>99813877</v>
      </c>
      <c r="Y24" s="37">
        <f t="shared" si="1"/>
        <v>26554791</v>
      </c>
      <c r="Z24" s="38">
        <f>+IF(X24&lt;&gt;0,+(Y24/X24)*100,0)</f>
        <v>26.604307735686895</v>
      </c>
      <c r="AA24" s="39">
        <f>SUM(AA15:AA23)</f>
        <v>133085169</v>
      </c>
    </row>
    <row r="25" spans="1:27" ht="13.5">
      <c r="A25" s="27" t="s">
        <v>51</v>
      </c>
      <c r="B25" s="28"/>
      <c r="C25" s="29">
        <f aca="true" t="shared" si="2" ref="C25:Y25">+C12+C24</f>
        <v>147279576</v>
      </c>
      <c r="D25" s="29">
        <f>+D12+D24</f>
        <v>147279576</v>
      </c>
      <c r="E25" s="30">
        <f t="shared" si="2"/>
        <v>161948476</v>
      </c>
      <c r="F25" s="31">
        <f t="shared" si="2"/>
        <v>164405595</v>
      </c>
      <c r="G25" s="31">
        <f t="shared" si="2"/>
        <v>161634939</v>
      </c>
      <c r="H25" s="31">
        <f t="shared" si="2"/>
        <v>161375765</v>
      </c>
      <c r="I25" s="31">
        <f t="shared" si="2"/>
        <v>160075376</v>
      </c>
      <c r="J25" s="31">
        <f t="shared" si="2"/>
        <v>160075376</v>
      </c>
      <c r="K25" s="31">
        <f t="shared" si="2"/>
        <v>160656670</v>
      </c>
      <c r="L25" s="31">
        <f t="shared" si="2"/>
        <v>164998230</v>
      </c>
      <c r="M25" s="31">
        <f t="shared" si="2"/>
        <v>161951992</v>
      </c>
      <c r="N25" s="31">
        <f t="shared" si="2"/>
        <v>161951992</v>
      </c>
      <c r="O25" s="31">
        <f t="shared" si="2"/>
        <v>160878639</v>
      </c>
      <c r="P25" s="31">
        <f t="shared" si="2"/>
        <v>159570113</v>
      </c>
      <c r="Q25" s="31">
        <f t="shared" si="2"/>
        <v>163487027</v>
      </c>
      <c r="R25" s="31">
        <f t="shared" si="2"/>
        <v>163487027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163487027</v>
      </c>
      <c r="X25" s="31">
        <f t="shared" si="2"/>
        <v>123304197</v>
      </c>
      <c r="Y25" s="31">
        <f t="shared" si="2"/>
        <v>40182830</v>
      </c>
      <c r="Z25" s="32">
        <f>+IF(X25&lt;&gt;0,+(Y25/X25)*100,0)</f>
        <v>32.58837166751104</v>
      </c>
      <c r="AA25" s="33">
        <f>+AA12+AA24</f>
        <v>164405595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>
        <v>1659144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1244358</v>
      </c>
      <c r="Y30" s="20">
        <v>-1244358</v>
      </c>
      <c r="Z30" s="21">
        <v>-100</v>
      </c>
      <c r="AA30" s="22">
        <v>1659144</v>
      </c>
    </row>
    <row r="31" spans="1:27" ht="13.5">
      <c r="A31" s="23" t="s">
        <v>56</v>
      </c>
      <c r="B31" s="17"/>
      <c r="C31" s="18">
        <v>308159</v>
      </c>
      <c r="D31" s="18">
        <v>308159</v>
      </c>
      <c r="E31" s="19">
        <v>370388</v>
      </c>
      <c r="F31" s="20">
        <v>370388</v>
      </c>
      <c r="G31" s="20">
        <v>307459</v>
      </c>
      <c r="H31" s="20">
        <v>308559</v>
      </c>
      <c r="I31" s="20">
        <v>308659</v>
      </c>
      <c r="J31" s="20">
        <v>308659</v>
      </c>
      <c r="K31" s="20">
        <v>311959</v>
      </c>
      <c r="L31" s="20">
        <v>313059</v>
      </c>
      <c r="M31" s="20">
        <v>315259</v>
      </c>
      <c r="N31" s="20">
        <v>315259</v>
      </c>
      <c r="O31" s="20">
        <v>312439</v>
      </c>
      <c r="P31" s="20">
        <v>317939</v>
      </c>
      <c r="Q31" s="20">
        <v>317939</v>
      </c>
      <c r="R31" s="20">
        <v>317939</v>
      </c>
      <c r="S31" s="20"/>
      <c r="T31" s="20"/>
      <c r="U31" s="20"/>
      <c r="V31" s="20"/>
      <c r="W31" s="20">
        <v>317939</v>
      </c>
      <c r="X31" s="20">
        <v>277791</v>
      </c>
      <c r="Y31" s="20">
        <v>40148</v>
      </c>
      <c r="Z31" s="21">
        <v>14.45</v>
      </c>
      <c r="AA31" s="22">
        <v>370388</v>
      </c>
    </row>
    <row r="32" spans="1:27" ht="13.5">
      <c r="A32" s="23" t="s">
        <v>57</v>
      </c>
      <c r="B32" s="17"/>
      <c r="C32" s="18">
        <v>2833650</v>
      </c>
      <c r="D32" s="18">
        <v>2833650</v>
      </c>
      <c r="E32" s="19">
        <v>4855064</v>
      </c>
      <c r="F32" s="20">
        <v>4855064</v>
      </c>
      <c r="G32" s="20">
        <v>8015340</v>
      </c>
      <c r="H32" s="20">
        <v>7552764</v>
      </c>
      <c r="I32" s="20">
        <v>7060123</v>
      </c>
      <c r="J32" s="20">
        <v>7060123</v>
      </c>
      <c r="K32" s="20">
        <v>9835099</v>
      </c>
      <c r="L32" s="20">
        <v>9001785</v>
      </c>
      <c r="M32" s="20">
        <v>7701759</v>
      </c>
      <c r="N32" s="20">
        <v>7701759</v>
      </c>
      <c r="O32" s="20">
        <v>9103037</v>
      </c>
      <c r="P32" s="20">
        <v>8411944</v>
      </c>
      <c r="Q32" s="20">
        <v>8299429</v>
      </c>
      <c r="R32" s="20">
        <v>8299429</v>
      </c>
      <c r="S32" s="20"/>
      <c r="T32" s="20"/>
      <c r="U32" s="20"/>
      <c r="V32" s="20"/>
      <c r="W32" s="20">
        <v>8299429</v>
      </c>
      <c r="X32" s="20">
        <v>3641298</v>
      </c>
      <c r="Y32" s="20">
        <v>4658131</v>
      </c>
      <c r="Z32" s="21">
        <v>127.93</v>
      </c>
      <c r="AA32" s="22">
        <v>4855064</v>
      </c>
    </row>
    <row r="33" spans="1:27" ht="13.5">
      <c r="A33" s="23" t="s">
        <v>58</v>
      </c>
      <c r="B33" s="17"/>
      <c r="C33" s="18">
        <v>1919560</v>
      </c>
      <c r="D33" s="18">
        <v>1919560</v>
      </c>
      <c r="E33" s="19">
        <v>1659144</v>
      </c>
      <c r="F33" s="20"/>
      <c r="G33" s="20">
        <v>1901582</v>
      </c>
      <c r="H33" s="20">
        <v>1873583</v>
      </c>
      <c r="I33" s="20">
        <v>1808564</v>
      </c>
      <c r="J33" s="20">
        <v>1808564</v>
      </c>
      <c r="K33" s="20">
        <v>1789862</v>
      </c>
      <c r="L33" s="20">
        <v>1761162</v>
      </c>
      <c r="M33" s="20">
        <v>1420570</v>
      </c>
      <c r="N33" s="20">
        <v>1420570</v>
      </c>
      <c r="O33" s="20">
        <v>1364321</v>
      </c>
      <c r="P33" s="20">
        <v>1343067</v>
      </c>
      <c r="Q33" s="20">
        <v>1261300</v>
      </c>
      <c r="R33" s="20">
        <v>1261300</v>
      </c>
      <c r="S33" s="20"/>
      <c r="T33" s="20"/>
      <c r="U33" s="20"/>
      <c r="V33" s="20"/>
      <c r="W33" s="20">
        <v>1261300</v>
      </c>
      <c r="X33" s="20"/>
      <c r="Y33" s="20">
        <v>1261300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5061369</v>
      </c>
      <c r="D34" s="29">
        <f>SUM(D29:D33)</f>
        <v>5061369</v>
      </c>
      <c r="E34" s="30">
        <f t="shared" si="3"/>
        <v>6884596</v>
      </c>
      <c r="F34" s="31">
        <f t="shared" si="3"/>
        <v>6884596</v>
      </c>
      <c r="G34" s="31">
        <f t="shared" si="3"/>
        <v>10224381</v>
      </c>
      <c r="H34" s="31">
        <f t="shared" si="3"/>
        <v>9734906</v>
      </c>
      <c r="I34" s="31">
        <f t="shared" si="3"/>
        <v>9177346</v>
      </c>
      <c r="J34" s="31">
        <f t="shared" si="3"/>
        <v>9177346</v>
      </c>
      <c r="K34" s="31">
        <f t="shared" si="3"/>
        <v>11936920</v>
      </c>
      <c r="L34" s="31">
        <f t="shared" si="3"/>
        <v>11076006</v>
      </c>
      <c r="M34" s="31">
        <f t="shared" si="3"/>
        <v>9437588</v>
      </c>
      <c r="N34" s="31">
        <f t="shared" si="3"/>
        <v>9437588</v>
      </c>
      <c r="O34" s="31">
        <f t="shared" si="3"/>
        <v>10779797</v>
      </c>
      <c r="P34" s="31">
        <f t="shared" si="3"/>
        <v>10072950</v>
      </c>
      <c r="Q34" s="31">
        <f t="shared" si="3"/>
        <v>9878668</v>
      </c>
      <c r="R34" s="31">
        <f t="shared" si="3"/>
        <v>9878668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9878668</v>
      </c>
      <c r="X34" s="31">
        <f t="shared" si="3"/>
        <v>5163447</v>
      </c>
      <c r="Y34" s="31">
        <f t="shared" si="3"/>
        <v>4715221</v>
      </c>
      <c r="Z34" s="32">
        <f>+IF(X34&lt;&gt;0,+(Y34/X34)*100,0)</f>
        <v>91.31924855624547</v>
      </c>
      <c r="AA34" s="33">
        <f>SUM(AA29:AA33)</f>
        <v>6884596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10722558</v>
      </c>
      <c r="D38" s="18">
        <v>10722558</v>
      </c>
      <c r="E38" s="19">
        <v>12530249</v>
      </c>
      <c r="F38" s="20">
        <v>12530249</v>
      </c>
      <c r="G38" s="20">
        <v>10722558</v>
      </c>
      <c r="H38" s="20">
        <v>10722558</v>
      </c>
      <c r="I38" s="20">
        <v>10722558</v>
      </c>
      <c r="J38" s="20">
        <v>10722558</v>
      </c>
      <c r="K38" s="20">
        <v>10722558</v>
      </c>
      <c r="L38" s="20">
        <v>10722558</v>
      </c>
      <c r="M38" s="20">
        <v>10722558</v>
      </c>
      <c r="N38" s="20">
        <v>10722558</v>
      </c>
      <c r="O38" s="20">
        <v>10722558</v>
      </c>
      <c r="P38" s="20">
        <v>10722558</v>
      </c>
      <c r="Q38" s="20">
        <v>10722558</v>
      </c>
      <c r="R38" s="20">
        <v>10722558</v>
      </c>
      <c r="S38" s="20"/>
      <c r="T38" s="20"/>
      <c r="U38" s="20"/>
      <c r="V38" s="20"/>
      <c r="W38" s="20">
        <v>10722558</v>
      </c>
      <c r="X38" s="20">
        <v>9397687</v>
      </c>
      <c r="Y38" s="20">
        <v>1324871</v>
      </c>
      <c r="Z38" s="21">
        <v>14.1</v>
      </c>
      <c r="AA38" s="22">
        <v>12530249</v>
      </c>
    </row>
    <row r="39" spans="1:27" ht="13.5">
      <c r="A39" s="27" t="s">
        <v>61</v>
      </c>
      <c r="B39" s="35"/>
      <c r="C39" s="29">
        <f aca="true" t="shared" si="4" ref="C39:Y39">SUM(C37:C38)</f>
        <v>10722558</v>
      </c>
      <c r="D39" s="29">
        <f>SUM(D37:D38)</f>
        <v>10722558</v>
      </c>
      <c r="E39" s="36">
        <f t="shared" si="4"/>
        <v>12530249</v>
      </c>
      <c r="F39" s="37">
        <f t="shared" si="4"/>
        <v>12530249</v>
      </c>
      <c r="G39" s="37">
        <f t="shared" si="4"/>
        <v>10722558</v>
      </c>
      <c r="H39" s="37">
        <f t="shared" si="4"/>
        <v>10722558</v>
      </c>
      <c r="I39" s="37">
        <f t="shared" si="4"/>
        <v>10722558</v>
      </c>
      <c r="J39" s="37">
        <f t="shared" si="4"/>
        <v>10722558</v>
      </c>
      <c r="K39" s="37">
        <f t="shared" si="4"/>
        <v>10722558</v>
      </c>
      <c r="L39" s="37">
        <f t="shared" si="4"/>
        <v>10722558</v>
      </c>
      <c r="M39" s="37">
        <f t="shared" si="4"/>
        <v>10722558</v>
      </c>
      <c r="N39" s="37">
        <f t="shared" si="4"/>
        <v>10722558</v>
      </c>
      <c r="O39" s="37">
        <f t="shared" si="4"/>
        <v>10722558</v>
      </c>
      <c r="P39" s="37">
        <f t="shared" si="4"/>
        <v>10722558</v>
      </c>
      <c r="Q39" s="37">
        <f t="shared" si="4"/>
        <v>10722558</v>
      </c>
      <c r="R39" s="37">
        <f t="shared" si="4"/>
        <v>10722558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10722558</v>
      </c>
      <c r="X39" s="37">
        <f t="shared" si="4"/>
        <v>9397687</v>
      </c>
      <c r="Y39" s="37">
        <f t="shared" si="4"/>
        <v>1324871</v>
      </c>
      <c r="Z39" s="38">
        <f>+IF(X39&lt;&gt;0,+(Y39/X39)*100,0)</f>
        <v>14.097841309249818</v>
      </c>
      <c r="AA39" s="39">
        <f>SUM(AA37:AA38)</f>
        <v>12530249</v>
      </c>
    </row>
    <row r="40" spans="1:27" ht="13.5">
      <c r="A40" s="27" t="s">
        <v>62</v>
      </c>
      <c r="B40" s="28"/>
      <c r="C40" s="29">
        <f aca="true" t="shared" si="5" ref="C40:Y40">+C34+C39</f>
        <v>15783927</v>
      </c>
      <c r="D40" s="29">
        <f>+D34+D39</f>
        <v>15783927</v>
      </c>
      <c r="E40" s="30">
        <f t="shared" si="5"/>
        <v>19414845</v>
      </c>
      <c r="F40" s="31">
        <f t="shared" si="5"/>
        <v>19414845</v>
      </c>
      <c r="G40" s="31">
        <f t="shared" si="5"/>
        <v>20946939</v>
      </c>
      <c r="H40" s="31">
        <f t="shared" si="5"/>
        <v>20457464</v>
      </c>
      <c r="I40" s="31">
        <f t="shared" si="5"/>
        <v>19899904</v>
      </c>
      <c r="J40" s="31">
        <f t="shared" si="5"/>
        <v>19899904</v>
      </c>
      <c r="K40" s="31">
        <f t="shared" si="5"/>
        <v>22659478</v>
      </c>
      <c r="L40" s="31">
        <f t="shared" si="5"/>
        <v>21798564</v>
      </c>
      <c r="M40" s="31">
        <f t="shared" si="5"/>
        <v>20160146</v>
      </c>
      <c r="N40" s="31">
        <f t="shared" si="5"/>
        <v>20160146</v>
      </c>
      <c r="O40" s="31">
        <f t="shared" si="5"/>
        <v>21502355</v>
      </c>
      <c r="P40" s="31">
        <f t="shared" si="5"/>
        <v>20795508</v>
      </c>
      <c r="Q40" s="31">
        <f t="shared" si="5"/>
        <v>20601226</v>
      </c>
      <c r="R40" s="31">
        <f t="shared" si="5"/>
        <v>20601226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20601226</v>
      </c>
      <c r="X40" s="31">
        <f t="shared" si="5"/>
        <v>14561134</v>
      </c>
      <c r="Y40" s="31">
        <f t="shared" si="5"/>
        <v>6040092</v>
      </c>
      <c r="Z40" s="32">
        <f>+IF(X40&lt;&gt;0,+(Y40/X40)*100,0)</f>
        <v>41.48091762633322</v>
      </c>
      <c r="AA40" s="33">
        <f>+AA34+AA39</f>
        <v>19414845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131495649</v>
      </c>
      <c r="D42" s="43">
        <f>+D25-D40</f>
        <v>131495649</v>
      </c>
      <c r="E42" s="44">
        <f t="shared" si="6"/>
        <v>142533631</v>
      </c>
      <c r="F42" s="45">
        <f t="shared" si="6"/>
        <v>144990750</v>
      </c>
      <c r="G42" s="45">
        <f t="shared" si="6"/>
        <v>140688000</v>
      </c>
      <c r="H42" s="45">
        <f t="shared" si="6"/>
        <v>140918301</v>
      </c>
      <c r="I42" s="45">
        <f t="shared" si="6"/>
        <v>140175472</v>
      </c>
      <c r="J42" s="45">
        <f t="shared" si="6"/>
        <v>140175472</v>
      </c>
      <c r="K42" s="45">
        <f t="shared" si="6"/>
        <v>137997192</v>
      </c>
      <c r="L42" s="45">
        <f t="shared" si="6"/>
        <v>143199666</v>
      </c>
      <c r="M42" s="45">
        <f t="shared" si="6"/>
        <v>141791846</v>
      </c>
      <c r="N42" s="45">
        <f t="shared" si="6"/>
        <v>141791846</v>
      </c>
      <c r="O42" s="45">
        <f t="shared" si="6"/>
        <v>139376284</v>
      </c>
      <c r="P42" s="45">
        <f t="shared" si="6"/>
        <v>138774605</v>
      </c>
      <c r="Q42" s="45">
        <f t="shared" si="6"/>
        <v>142885801</v>
      </c>
      <c r="R42" s="45">
        <f t="shared" si="6"/>
        <v>142885801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142885801</v>
      </c>
      <c r="X42" s="45">
        <f t="shared" si="6"/>
        <v>108743063</v>
      </c>
      <c r="Y42" s="45">
        <f t="shared" si="6"/>
        <v>34142738</v>
      </c>
      <c r="Z42" s="46">
        <f>+IF(X42&lt;&gt;0,+(Y42/X42)*100,0)</f>
        <v>31.397623956941512</v>
      </c>
      <c r="AA42" s="47">
        <f>+AA25-AA40</f>
        <v>144990750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120109827</v>
      </c>
      <c r="D45" s="18">
        <v>120109827</v>
      </c>
      <c r="E45" s="19">
        <v>131095643</v>
      </c>
      <c r="F45" s="20">
        <v>133552763</v>
      </c>
      <c r="G45" s="20">
        <v>129302179</v>
      </c>
      <c r="H45" s="20">
        <v>129532222</v>
      </c>
      <c r="I45" s="20">
        <v>128789174</v>
      </c>
      <c r="J45" s="20">
        <v>128789174</v>
      </c>
      <c r="K45" s="20">
        <v>126610687</v>
      </c>
      <c r="L45" s="20">
        <v>131812951</v>
      </c>
      <c r="M45" s="20">
        <v>130404907</v>
      </c>
      <c r="N45" s="20">
        <v>130404907</v>
      </c>
      <c r="O45" s="20">
        <v>127989128</v>
      </c>
      <c r="P45" s="20">
        <v>127387228</v>
      </c>
      <c r="Q45" s="20">
        <v>131498166</v>
      </c>
      <c r="R45" s="20">
        <v>131498166</v>
      </c>
      <c r="S45" s="20"/>
      <c r="T45" s="20"/>
      <c r="U45" s="20"/>
      <c r="V45" s="20"/>
      <c r="W45" s="20">
        <v>131498166</v>
      </c>
      <c r="X45" s="20">
        <v>100164572</v>
      </c>
      <c r="Y45" s="20">
        <v>31333594</v>
      </c>
      <c r="Z45" s="48">
        <v>31.28</v>
      </c>
      <c r="AA45" s="22">
        <v>133552763</v>
      </c>
    </row>
    <row r="46" spans="1:27" ht="13.5">
      <c r="A46" s="23" t="s">
        <v>67</v>
      </c>
      <c r="B46" s="17"/>
      <c r="C46" s="18">
        <v>11385822</v>
      </c>
      <c r="D46" s="18">
        <v>11385822</v>
      </c>
      <c r="E46" s="19">
        <v>11437988</v>
      </c>
      <c r="F46" s="20">
        <v>11437987</v>
      </c>
      <c r="G46" s="20">
        <v>11385821</v>
      </c>
      <c r="H46" s="20">
        <v>11386079</v>
      </c>
      <c r="I46" s="20">
        <v>11386298</v>
      </c>
      <c r="J46" s="20">
        <v>11386298</v>
      </c>
      <c r="K46" s="20">
        <v>11386505</v>
      </c>
      <c r="L46" s="20">
        <v>11386715</v>
      </c>
      <c r="M46" s="20">
        <v>11386939</v>
      </c>
      <c r="N46" s="20">
        <v>11386939</v>
      </c>
      <c r="O46" s="20">
        <v>11387156</v>
      </c>
      <c r="P46" s="20">
        <v>11387377</v>
      </c>
      <c r="Q46" s="20">
        <v>11387635</v>
      </c>
      <c r="R46" s="20">
        <v>11387635</v>
      </c>
      <c r="S46" s="20"/>
      <c r="T46" s="20"/>
      <c r="U46" s="20"/>
      <c r="V46" s="20"/>
      <c r="W46" s="20">
        <v>11387635</v>
      </c>
      <c r="X46" s="20">
        <v>8578490</v>
      </c>
      <c r="Y46" s="20">
        <v>2809145</v>
      </c>
      <c r="Z46" s="48">
        <v>32.75</v>
      </c>
      <c r="AA46" s="22">
        <v>11437987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131495649</v>
      </c>
      <c r="D48" s="51">
        <f>SUM(D45:D47)</f>
        <v>131495649</v>
      </c>
      <c r="E48" s="52">
        <f t="shared" si="7"/>
        <v>142533631</v>
      </c>
      <c r="F48" s="53">
        <f t="shared" si="7"/>
        <v>144990750</v>
      </c>
      <c r="G48" s="53">
        <f t="shared" si="7"/>
        <v>140688000</v>
      </c>
      <c r="H48" s="53">
        <f t="shared" si="7"/>
        <v>140918301</v>
      </c>
      <c r="I48" s="53">
        <f t="shared" si="7"/>
        <v>140175472</v>
      </c>
      <c r="J48" s="53">
        <f t="shared" si="7"/>
        <v>140175472</v>
      </c>
      <c r="K48" s="53">
        <f t="shared" si="7"/>
        <v>137997192</v>
      </c>
      <c r="L48" s="53">
        <f t="shared" si="7"/>
        <v>143199666</v>
      </c>
      <c r="M48" s="53">
        <f t="shared" si="7"/>
        <v>141791846</v>
      </c>
      <c r="N48" s="53">
        <f t="shared" si="7"/>
        <v>141791846</v>
      </c>
      <c r="O48" s="53">
        <f t="shared" si="7"/>
        <v>139376284</v>
      </c>
      <c r="P48" s="53">
        <f t="shared" si="7"/>
        <v>138774605</v>
      </c>
      <c r="Q48" s="53">
        <f t="shared" si="7"/>
        <v>142885801</v>
      </c>
      <c r="R48" s="53">
        <f t="shared" si="7"/>
        <v>142885801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142885801</v>
      </c>
      <c r="X48" s="53">
        <f t="shared" si="7"/>
        <v>108743062</v>
      </c>
      <c r="Y48" s="53">
        <f t="shared" si="7"/>
        <v>34142739</v>
      </c>
      <c r="Z48" s="54">
        <f>+IF(X48&lt;&gt;0,+(Y48/X48)*100,0)</f>
        <v>31.397625165272615</v>
      </c>
      <c r="AA48" s="55">
        <f>SUM(AA45:AA47)</f>
        <v>144990750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776321</v>
      </c>
      <c r="D6" s="18">
        <v>776321</v>
      </c>
      <c r="E6" s="19">
        <v>480000</v>
      </c>
      <c r="F6" s="20">
        <v>480000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360000</v>
      </c>
      <c r="Y6" s="20">
        <v>-360000</v>
      </c>
      <c r="Z6" s="21">
        <v>-100</v>
      </c>
      <c r="AA6" s="22">
        <v>480000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14196810</v>
      </c>
      <c r="D8" s="18">
        <v>14196810</v>
      </c>
      <c r="E8" s="19">
        <v>10001000</v>
      </c>
      <c r="F8" s="20">
        <v>10001000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7500750</v>
      </c>
      <c r="Y8" s="20">
        <v>-7500750</v>
      </c>
      <c r="Z8" s="21">
        <v>-100</v>
      </c>
      <c r="AA8" s="22">
        <v>10001000</v>
      </c>
    </row>
    <row r="9" spans="1:27" ht="13.5">
      <c r="A9" s="23" t="s">
        <v>36</v>
      </c>
      <c r="B9" s="17"/>
      <c r="C9" s="18">
        <v>3345602</v>
      </c>
      <c r="D9" s="18">
        <v>3345602</v>
      </c>
      <c r="E9" s="19">
        <v>3000000</v>
      </c>
      <c r="F9" s="20">
        <v>3000000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2250000</v>
      </c>
      <c r="Y9" s="20">
        <v>-2250000</v>
      </c>
      <c r="Z9" s="21">
        <v>-100</v>
      </c>
      <c r="AA9" s="22">
        <v>3000000</v>
      </c>
    </row>
    <row r="10" spans="1:27" ht="13.5">
      <c r="A10" s="23" t="s">
        <v>37</v>
      </c>
      <c r="B10" s="17"/>
      <c r="C10" s="18">
        <v>8368476</v>
      </c>
      <c r="D10" s="18">
        <v>8368476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36510</v>
      </c>
      <c r="D11" s="18">
        <v>36510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26723719</v>
      </c>
      <c r="D12" s="29">
        <f>SUM(D6:D11)</f>
        <v>26723719</v>
      </c>
      <c r="E12" s="30">
        <f t="shared" si="0"/>
        <v>13481000</v>
      </c>
      <c r="F12" s="31">
        <f t="shared" si="0"/>
        <v>13481000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10110750</v>
      </c>
      <c r="Y12" s="31">
        <f t="shared" si="0"/>
        <v>-10110750</v>
      </c>
      <c r="Z12" s="32">
        <f>+IF(X12&lt;&gt;0,+(Y12/X12)*100,0)</f>
        <v>-100</v>
      </c>
      <c r="AA12" s="33">
        <f>SUM(AA6:AA11)</f>
        <v>13481000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24431000</v>
      </c>
      <c r="D17" s="18">
        <v>24431000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365641203</v>
      </c>
      <c r="D19" s="18">
        <v>365641203</v>
      </c>
      <c r="E19" s="19">
        <v>399373000</v>
      </c>
      <c r="F19" s="20">
        <v>399373000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299529750</v>
      </c>
      <c r="Y19" s="20">
        <v>-299529750</v>
      </c>
      <c r="Z19" s="21">
        <v>-100</v>
      </c>
      <c r="AA19" s="22">
        <v>399373000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375339</v>
      </c>
      <c r="D22" s="18">
        <v>375339</v>
      </c>
      <c r="E22" s="19">
        <v>420000</v>
      </c>
      <c r="F22" s="20">
        <v>420000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315000</v>
      </c>
      <c r="Y22" s="20">
        <v>-315000</v>
      </c>
      <c r="Z22" s="21">
        <v>-100</v>
      </c>
      <c r="AA22" s="22">
        <v>420000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390447542</v>
      </c>
      <c r="D24" s="29">
        <f>SUM(D15:D23)</f>
        <v>390447542</v>
      </c>
      <c r="E24" s="36">
        <f t="shared" si="1"/>
        <v>399793000</v>
      </c>
      <c r="F24" s="37">
        <f t="shared" si="1"/>
        <v>399793000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299844750</v>
      </c>
      <c r="Y24" s="37">
        <f t="shared" si="1"/>
        <v>-299844750</v>
      </c>
      <c r="Z24" s="38">
        <f>+IF(X24&lt;&gt;0,+(Y24/X24)*100,0)</f>
        <v>-100</v>
      </c>
      <c r="AA24" s="39">
        <f>SUM(AA15:AA23)</f>
        <v>399793000</v>
      </c>
    </row>
    <row r="25" spans="1:27" ht="13.5">
      <c r="A25" s="27" t="s">
        <v>51</v>
      </c>
      <c r="B25" s="28"/>
      <c r="C25" s="29">
        <f aca="true" t="shared" si="2" ref="C25:Y25">+C12+C24</f>
        <v>417171261</v>
      </c>
      <c r="D25" s="29">
        <f>+D12+D24</f>
        <v>417171261</v>
      </c>
      <c r="E25" s="30">
        <f t="shared" si="2"/>
        <v>413274000</v>
      </c>
      <c r="F25" s="31">
        <f t="shared" si="2"/>
        <v>413274000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309955500</v>
      </c>
      <c r="Y25" s="31">
        <f t="shared" si="2"/>
        <v>-309955500</v>
      </c>
      <c r="Z25" s="32">
        <f>+IF(X25&lt;&gt;0,+(Y25/X25)*100,0)</f>
        <v>-100</v>
      </c>
      <c r="AA25" s="33">
        <f>+AA12+AA24</f>
        <v>413274000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276980</v>
      </c>
      <c r="D31" s="18">
        <v>276980</v>
      </c>
      <c r="E31" s="19">
        <v>150000</v>
      </c>
      <c r="F31" s="20">
        <v>150000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112500</v>
      </c>
      <c r="Y31" s="20">
        <v>-112500</v>
      </c>
      <c r="Z31" s="21">
        <v>-100</v>
      </c>
      <c r="AA31" s="22">
        <v>150000</v>
      </c>
    </row>
    <row r="32" spans="1:27" ht="13.5">
      <c r="A32" s="23" t="s">
        <v>57</v>
      </c>
      <c r="B32" s="17"/>
      <c r="C32" s="18">
        <v>128059150</v>
      </c>
      <c r="D32" s="18">
        <v>128059150</v>
      </c>
      <c r="E32" s="19">
        <v>20780000</v>
      </c>
      <c r="F32" s="20">
        <v>20780000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15585000</v>
      </c>
      <c r="Y32" s="20">
        <v>-15585000</v>
      </c>
      <c r="Z32" s="21">
        <v>-100</v>
      </c>
      <c r="AA32" s="22">
        <v>20780000</v>
      </c>
    </row>
    <row r="33" spans="1:27" ht="13.5">
      <c r="A33" s="23" t="s">
        <v>58</v>
      </c>
      <c r="B33" s="17"/>
      <c r="C33" s="18">
        <v>610050</v>
      </c>
      <c r="D33" s="18">
        <v>610050</v>
      </c>
      <c r="E33" s="19">
        <v>335000</v>
      </c>
      <c r="F33" s="20">
        <v>335000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251250</v>
      </c>
      <c r="Y33" s="20">
        <v>-251250</v>
      </c>
      <c r="Z33" s="21">
        <v>-100</v>
      </c>
      <c r="AA33" s="22">
        <v>335000</v>
      </c>
    </row>
    <row r="34" spans="1:27" ht="13.5">
      <c r="A34" s="27" t="s">
        <v>59</v>
      </c>
      <c r="B34" s="28"/>
      <c r="C34" s="29">
        <f aca="true" t="shared" si="3" ref="C34:Y34">SUM(C29:C33)</f>
        <v>128946180</v>
      </c>
      <c r="D34" s="29">
        <f>SUM(D29:D33)</f>
        <v>128946180</v>
      </c>
      <c r="E34" s="30">
        <f t="shared" si="3"/>
        <v>21265000</v>
      </c>
      <c r="F34" s="31">
        <f t="shared" si="3"/>
        <v>21265000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15948750</v>
      </c>
      <c r="Y34" s="31">
        <f t="shared" si="3"/>
        <v>-15948750</v>
      </c>
      <c r="Z34" s="32">
        <f>+IF(X34&lt;&gt;0,+(Y34/X34)*100,0)</f>
        <v>-100</v>
      </c>
      <c r="AA34" s="33">
        <f>SUM(AA29:AA33)</f>
        <v>21265000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423617</v>
      </c>
      <c r="D37" s="18">
        <v>423617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20308973</v>
      </c>
      <c r="D38" s="18">
        <v>20308973</v>
      </c>
      <c r="E38" s="19">
        <v>11707000</v>
      </c>
      <c r="F38" s="20">
        <v>11707000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8780250</v>
      </c>
      <c r="Y38" s="20">
        <v>-8780250</v>
      </c>
      <c r="Z38" s="21">
        <v>-100</v>
      </c>
      <c r="AA38" s="22">
        <v>11707000</v>
      </c>
    </row>
    <row r="39" spans="1:27" ht="13.5">
      <c r="A39" s="27" t="s">
        <v>61</v>
      </c>
      <c r="B39" s="35"/>
      <c r="C39" s="29">
        <f aca="true" t="shared" si="4" ref="C39:Y39">SUM(C37:C38)</f>
        <v>20732590</v>
      </c>
      <c r="D39" s="29">
        <f>SUM(D37:D38)</f>
        <v>20732590</v>
      </c>
      <c r="E39" s="36">
        <f t="shared" si="4"/>
        <v>11707000</v>
      </c>
      <c r="F39" s="37">
        <f t="shared" si="4"/>
        <v>11707000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8780250</v>
      </c>
      <c r="Y39" s="37">
        <f t="shared" si="4"/>
        <v>-8780250</v>
      </c>
      <c r="Z39" s="38">
        <f>+IF(X39&lt;&gt;0,+(Y39/X39)*100,0)</f>
        <v>-100</v>
      </c>
      <c r="AA39" s="39">
        <f>SUM(AA37:AA38)</f>
        <v>11707000</v>
      </c>
    </row>
    <row r="40" spans="1:27" ht="13.5">
      <c r="A40" s="27" t="s">
        <v>62</v>
      </c>
      <c r="B40" s="28"/>
      <c r="C40" s="29">
        <f aca="true" t="shared" si="5" ref="C40:Y40">+C34+C39</f>
        <v>149678770</v>
      </c>
      <c r="D40" s="29">
        <f>+D34+D39</f>
        <v>149678770</v>
      </c>
      <c r="E40" s="30">
        <f t="shared" si="5"/>
        <v>32972000</v>
      </c>
      <c r="F40" s="31">
        <f t="shared" si="5"/>
        <v>32972000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24729000</v>
      </c>
      <c r="Y40" s="31">
        <f t="shared" si="5"/>
        <v>-24729000</v>
      </c>
      <c r="Z40" s="32">
        <f>+IF(X40&lt;&gt;0,+(Y40/X40)*100,0)</f>
        <v>-100</v>
      </c>
      <c r="AA40" s="33">
        <f>+AA34+AA39</f>
        <v>32972000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267492491</v>
      </c>
      <c r="D42" s="43">
        <f>+D25-D40</f>
        <v>267492491</v>
      </c>
      <c r="E42" s="44">
        <f t="shared" si="6"/>
        <v>380302000</v>
      </c>
      <c r="F42" s="45">
        <f t="shared" si="6"/>
        <v>380302000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285226500</v>
      </c>
      <c r="Y42" s="45">
        <f t="shared" si="6"/>
        <v>-285226500</v>
      </c>
      <c r="Z42" s="46">
        <f>+IF(X42&lt;&gt;0,+(Y42/X42)*100,0)</f>
        <v>-100</v>
      </c>
      <c r="AA42" s="47">
        <f>+AA25-AA40</f>
        <v>380302000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267492491</v>
      </c>
      <c r="D45" s="18">
        <v>267492491</v>
      </c>
      <c r="E45" s="19">
        <v>380302000</v>
      </c>
      <c r="F45" s="20">
        <v>380302000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285226500</v>
      </c>
      <c r="Y45" s="20">
        <v>-285226500</v>
      </c>
      <c r="Z45" s="48">
        <v>-100</v>
      </c>
      <c r="AA45" s="22">
        <v>380302000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267492491</v>
      </c>
      <c r="D48" s="51">
        <f>SUM(D45:D47)</f>
        <v>267492491</v>
      </c>
      <c r="E48" s="52">
        <f t="shared" si="7"/>
        <v>380302000</v>
      </c>
      <c r="F48" s="53">
        <f t="shared" si="7"/>
        <v>380302000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285226500</v>
      </c>
      <c r="Y48" s="53">
        <f t="shared" si="7"/>
        <v>-285226500</v>
      </c>
      <c r="Z48" s="54">
        <f>+IF(X48&lt;&gt;0,+(Y48/X48)*100,0)</f>
        <v>-100</v>
      </c>
      <c r="AA48" s="55">
        <f>SUM(AA45:AA47)</f>
        <v>380302000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722539</v>
      </c>
      <c r="D6" s="18">
        <v>722539</v>
      </c>
      <c r="E6" s="19">
        <v>13941608</v>
      </c>
      <c r="F6" s="20">
        <v>9952476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7464357</v>
      </c>
      <c r="Y6" s="20">
        <v>-7464357</v>
      </c>
      <c r="Z6" s="21">
        <v>-100</v>
      </c>
      <c r="AA6" s="22">
        <v>9952476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5968538</v>
      </c>
      <c r="D8" s="18">
        <v>5968538</v>
      </c>
      <c r="E8" s="19">
        <v>3827817</v>
      </c>
      <c r="F8" s="20">
        <v>10000000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7500000</v>
      </c>
      <c r="Y8" s="20">
        <v>-7500000</v>
      </c>
      <c r="Z8" s="21">
        <v>-100</v>
      </c>
      <c r="AA8" s="22">
        <v>10000000</v>
      </c>
    </row>
    <row r="9" spans="1:27" ht="13.5">
      <c r="A9" s="23" t="s">
        <v>36</v>
      </c>
      <c r="B9" s="17"/>
      <c r="C9" s="18">
        <v>688577</v>
      </c>
      <c r="D9" s="18">
        <v>688577</v>
      </c>
      <c r="E9" s="19">
        <v>401547</v>
      </c>
      <c r="F9" s="20">
        <v>401547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301160</v>
      </c>
      <c r="Y9" s="20">
        <v>-301160</v>
      </c>
      <c r="Z9" s="21">
        <v>-100</v>
      </c>
      <c r="AA9" s="22">
        <v>401547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1641</v>
      </c>
      <c r="D11" s="18">
        <v>1641</v>
      </c>
      <c r="E11" s="19">
        <v>50148</v>
      </c>
      <c r="F11" s="20">
        <v>50148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37611</v>
      </c>
      <c r="Y11" s="20">
        <v>-37611</v>
      </c>
      <c r="Z11" s="21">
        <v>-100</v>
      </c>
      <c r="AA11" s="22">
        <v>50148</v>
      </c>
    </row>
    <row r="12" spans="1:27" ht="13.5">
      <c r="A12" s="27" t="s">
        <v>39</v>
      </c>
      <c r="B12" s="28"/>
      <c r="C12" s="29">
        <f aca="true" t="shared" si="0" ref="C12:Y12">SUM(C6:C11)</f>
        <v>7381295</v>
      </c>
      <c r="D12" s="29">
        <f>SUM(D6:D11)</f>
        <v>7381295</v>
      </c>
      <c r="E12" s="30">
        <f t="shared" si="0"/>
        <v>18221120</v>
      </c>
      <c r="F12" s="31">
        <f t="shared" si="0"/>
        <v>20404171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15303128</v>
      </c>
      <c r="Y12" s="31">
        <f t="shared" si="0"/>
        <v>-15303128</v>
      </c>
      <c r="Z12" s="32">
        <f>+IF(X12&lt;&gt;0,+(Y12/X12)*100,0)</f>
        <v>-100</v>
      </c>
      <c r="AA12" s="33">
        <f>SUM(AA6:AA11)</f>
        <v>20404171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455117</v>
      </c>
      <c r="D15" s="18">
        <v>455117</v>
      </c>
      <c r="E15" s="19"/>
      <c r="F15" s="20">
        <v>460000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345000</v>
      </c>
      <c r="Y15" s="20">
        <v>-345000</v>
      </c>
      <c r="Z15" s="21">
        <v>-100</v>
      </c>
      <c r="AA15" s="22">
        <v>460000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7729100</v>
      </c>
      <c r="D17" s="18">
        <v>7729100</v>
      </c>
      <c r="E17" s="19">
        <v>10432803</v>
      </c>
      <c r="F17" s="20">
        <v>8429100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6321825</v>
      </c>
      <c r="Y17" s="20">
        <v>-6321825</v>
      </c>
      <c r="Z17" s="21">
        <v>-100</v>
      </c>
      <c r="AA17" s="22">
        <v>8429100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221339162</v>
      </c>
      <c r="D19" s="18">
        <v>221339162</v>
      </c>
      <c r="E19" s="19">
        <v>211138798</v>
      </c>
      <c r="F19" s="20">
        <v>238053436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178540077</v>
      </c>
      <c r="Y19" s="20">
        <v>-178540077</v>
      </c>
      <c r="Z19" s="21">
        <v>-100</v>
      </c>
      <c r="AA19" s="22">
        <v>238053436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199893</v>
      </c>
      <c r="D22" s="18">
        <v>199893</v>
      </c>
      <c r="E22" s="19">
        <v>158134</v>
      </c>
      <c r="F22" s="20">
        <v>79893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59920</v>
      </c>
      <c r="Y22" s="20">
        <v>-59920</v>
      </c>
      <c r="Z22" s="21">
        <v>-100</v>
      </c>
      <c r="AA22" s="22">
        <v>79893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229723272</v>
      </c>
      <c r="D24" s="29">
        <f>SUM(D15:D23)</f>
        <v>229723272</v>
      </c>
      <c r="E24" s="36">
        <f t="shared" si="1"/>
        <v>221729735</v>
      </c>
      <c r="F24" s="37">
        <f t="shared" si="1"/>
        <v>247022429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185266822</v>
      </c>
      <c r="Y24" s="37">
        <f t="shared" si="1"/>
        <v>-185266822</v>
      </c>
      <c r="Z24" s="38">
        <f>+IF(X24&lt;&gt;0,+(Y24/X24)*100,0)</f>
        <v>-100</v>
      </c>
      <c r="AA24" s="39">
        <f>SUM(AA15:AA23)</f>
        <v>247022429</v>
      </c>
    </row>
    <row r="25" spans="1:27" ht="13.5">
      <c r="A25" s="27" t="s">
        <v>51</v>
      </c>
      <c r="B25" s="28"/>
      <c r="C25" s="29">
        <f aca="true" t="shared" si="2" ref="C25:Y25">+C12+C24</f>
        <v>237104567</v>
      </c>
      <c r="D25" s="29">
        <f>+D12+D24</f>
        <v>237104567</v>
      </c>
      <c r="E25" s="30">
        <f t="shared" si="2"/>
        <v>239950855</v>
      </c>
      <c r="F25" s="31">
        <f t="shared" si="2"/>
        <v>267426600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200569950</v>
      </c>
      <c r="Y25" s="31">
        <f t="shared" si="2"/>
        <v>-200569950</v>
      </c>
      <c r="Z25" s="32">
        <f>+IF(X25&lt;&gt;0,+(Y25/X25)*100,0)</f>
        <v>-100</v>
      </c>
      <c r="AA25" s="33">
        <f>+AA12+AA24</f>
        <v>267426600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412671</v>
      </c>
      <c r="D30" s="18">
        <v>412671</v>
      </c>
      <c r="E30" s="19">
        <v>710000</v>
      </c>
      <c r="F30" s="20">
        <v>710000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532500</v>
      </c>
      <c r="Y30" s="20">
        <v>-532500</v>
      </c>
      <c r="Z30" s="21">
        <v>-100</v>
      </c>
      <c r="AA30" s="22">
        <v>710000</v>
      </c>
    </row>
    <row r="31" spans="1:27" ht="13.5">
      <c r="A31" s="23" t="s">
        <v>56</v>
      </c>
      <c r="B31" s="17"/>
      <c r="C31" s="18">
        <v>474099</v>
      </c>
      <c r="D31" s="18">
        <v>474099</v>
      </c>
      <c r="E31" s="19">
        <v>487410</v>
      </c>
      <c r="F31" s="20">
        <v>587421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440566</v>
      </c>
      <c r="Y31" s="20">
        <v>-440566</v>
      </c>
      <c r="Z31" s="21">
        <v>-100</v>
      </c>
      <c r="AA31" s="22">
        <v>587421</v>
      </c>
    </row>
    <row r="32" spans="1:27" ht="13.5">
      <c r="A32" s="23" t="s">
        <v>57</v>
      </c>
      <c r="B32" s="17"/>
      <c r="C32" s="18">
        <v>40834324</v>
      </c>
      <c r="D32" s="18">
        <v>40834324</v>
      </c>
      <c r="E32" s="19">
        <v>16863000</v>
      </c>
      <c r="F32" s="20">
        <v>30120000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22590000</v>
      </c>
      <c r="Y32" s="20">
        <v>-22590000</v>
      </c>
      <c r="Z32" s="21">
        <v>-100</v>
      </c>
      <c r="AA32" s="22">
        <v>30120000</v>
      </c>
    </row>
    <row r="33" spans="1:27" ht="13.5">
      <c r="A33" s="23" t="s">
        <v>58</v>
      </c>
      <c r="B33" s="17"/>
      <c r="C33" s="18">
        <v>9067823</v>
      </c>
      <c r="D33" s="18">
        <v>9067823</v>
      </c>
      <c r="E33" s="19">
        <v>8078541</v>
      </c>
      <c r="F33" s="20">
        <v>20025471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15019103</v>
      </c>
      <c r="Y33" s="20">
        <v>-15019103</v>
      </c>
      <c r="Z33" s="21">
        <v>-100</v>
      </c>
      <c r="AA33" s="22">
        <v>20025471</v>
      </c>
    </row>
    <row r="34" spans="1:27" ht="13.5">
      <c r="A34" s="27" t="s">
        <v>59</v>
      </c>
      <c r="B34" s="28"/>
      <c r="C34" s="29">
        <f aca="true" t="shared" si="3" ref="C34:Y34">SUM(C29:C33)</f>
        <v>50788917</v>
      </c>
      <c r="D34" s="29">
        <f>SUM(D29:D33)</f>
        <v>50788917</v>
      </c>
      <c r="E34" s="30">
        <f t="shared" si="3"/>
        <v>26138951</v>
      </c>
      <c r="F34" s="31">
        <f t="shared" si="3"/>
        <v>51442892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38582169</v>
      </c>
      <c r="Y34" s="31">
        <f t="shared" si="3"/>
        <v>-38582169</v>
      </c>
      <c r="Z34" s="32">
        <f>+IF(X34&lt;&gt;0,+(Y34/X34)*100,0)</f>
        <v>-100</v>
      </c>
      <c r="AA34" s="33">
        <f>SUM(AA29:AA33)</f>
        <v>51442892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4729714</v>
      </c>
      <c r="D37" s="18">
        <v>4729714</v>
      </c>
      <c r="E37" s="19">
        <v>5382498</v>
      </c>
      <c r="F37" s="20">
        <v>5382334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4036751</v>
      </c>
      <c r="Y37" s="20">
        <v>-4036751</v>
      </c>
      <c r="Z37" s="21">
        <v>-100</v>
      </c>
      <c r="AA37" s="22">
        <v>5382334</v>
      </c>
    </row>
    <row r="38" spans="1:27" ht="13.5">
      <c r="A38" s="23" t="s">
        <v>58</v>
      </c>
      <c r="B38" s="17"/>
      <c r="C38" s="18">
        <v>4766167</v>
      </c>
      <c r="D38" s="18">
        <v>4766167</v>
      </c>
      <c r="E38" s="19">
        <v>5427159</v>
      </c>
      <c r="F38" s="20">
        <v>7427723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5570792</v>
      </c>
      <c r="Y38" s="20">
        <v>-5570792</v>
      </c>
      <c r="Z38" s="21">
        <v>-100</v>
      </c>
      <c r="AA38" s="22">
        <v>7427723</v>
      </c>
    </row>
    <row r="39" spans="1:27" ht="13.5">
      <c r="A39" s="27" t="s">
        <v>61</v>
      </c>
      <c r="B39" s="35"/>
      <c r="C39" s="29">
        <f aca="true" t="shared" si="4" ref="C39:Y39">SUM(C37:C38)</f>
        <v>9495881</v>
      </c>
      <c r="D39" s="29">
        <f>SUM(D37:D38)</f>
        <v>9495881</v>
      </c>
      <c r="E39" s="36">
        <f t="shared" si="4"/>
        <v>10809657</v>
      </c>
      <c r="F39" s="37">
        <f t="shared" si="4"/>
        <v>12810057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9607543</v>
      </c>
      <c r="Y39" s="37">
        <f t="shared" si="4"/>
        <v>-9607543</v>
      </c>
      <c r="Z39" s="38">
        <f>+IF(X39&lt;&gt;0,+(Y39/X39)*100,0)</f>
        <v>-100</v>
      </c>
      <c r="AA39" s="39">
        <f>SUM(AA37:AA38)</f>
        <v>12810057</v>
      </c>
    </row>
    <row r="40" spans="1:27" ht="13.5">
      <c r="A40" s="27" t="s">
        <v>62</v>
      </c>
      <c r="B40" s="28"/>
      <c r="C40" s="29">
        <f aca="true" t="shared" si="5" ref="C40:Y40">+C34+C39</f>
        <v>60284798</v>
      </c>
      <c r="D40" s="29">
        <f>+D34+D39</f>
        <v>60284798</v>
      </c>
      <c r="E40" s="30">
        <f t="shared" si="5"/>
        <v>36948608</v>
      </c>
      <c r="F40" s="31">
        <f t="shared" si="5"/>
        <v>64252949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48189712</v>
      </c>
      <c r="Y40" s="31">
        <f t="shared" si="5"/>
        <v>-48189712</v>
      </c>
      <c r="Z40" s="32">
        <f>+IF(X40&lt;&gt;0,+(Y40/X40)*100,0)</f>
        <v>-100</v>
      </c>
      <c r="AA40" s="33">
        <f>+AA34+AA39</f>
        <v>64252949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176819769</v>
      </c>
      <c r="D42" s="43">
        <f>+D25-D40</f>
        <v>176819769</v>
      </c>
      <c r="E42" s="44">
        <f t="shared" si="6"/>
        <v>203002247</v>
      </c>
      <c r="F42" s="45">
        <f t="shared" si="6"/>
        <v>203173651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152380238</v>
      </c>
      <c r="Y42" s="45">
        <f t="shared" si="6"/>
        <v>-152380238</v>
      </c>
      <c r="Z42" s="46">
        <f>+IF(X42&lt;&gt;0,+(Y42/X42)*100,0)</f>
        <v>-100</v>
      </c>
      <c r="AA42" s="47">
        <f>+AA25-AA40</f>
        <v>203173651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176819769</v>
      </c>
      <c r="D45" s="18">
        <v>176819769</v>
      </c>
      <c r="E45" s="19">
        <v>203002247</v>
      </c>
      <c r="F45" s="20">
        <v>203173651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152380238</v>
      </c>
      <c r="Y45" s="20">
        <v>-152380238</v>
      </c>
      <c r="Z45" s="48">
        <v>-100</v>
      </c>
      <c r="AA45" s="22">
        <v>203173651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176819769</v>
      </c>
      <c r="D48" s="51">
        <f>SUM(D45:D47)</f>
        <v>176819769</v>
      </c>
      <c r="E48" s="52">
        <f t="shared" si="7"/>
        <v>203002247</v>
      </c>
      <c r="F48" s="53">
        <f t="shared" si="7"/>
        <v>203173651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152380238</v>
      </c>
      <c r="Y48" s="53">
        <f t="shared" si="7"/>
        <v>-152380238</v>
      </c>
      <c r="Z48" s="54">
        <f>+IF(X48&lt;&gt;0,+(Y48/X48)*100,0)</f>
        <v>-100</v>
      </c>
      <c r="AA48" s="55">
        <f>SUM(AA45:AA47)</f>
        <v>203173651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2910224</v>
      </c>
      <c r="D6" s="18">
        <v>2910224</v>
      </c>
      <c r="E6" s="19">
        <v>1000000</v>
      </c>
      <c r="F6" s="20">
        <v>1000000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750000</v>
      </c>
      <c r="Y6" s="20">
        <v>-750000</v>
      </c>
      <c r="Z6" s="21">
        <v>-100</v>
      </c>
      <c r="AA6" s="22">
        <v>1000000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5890400</v>
      </c>
      <c r="D8" s="18">
        <v>5890400</v>
      </c>
      <c r="E8" s="19">
        <v>3382000</v>
      </c>
      <c r="F8" s="20">
        <v>3382000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2536500</v>
      </c>
      <c r="Y8" s="20">
        <v>-2536500</v>
      </c>
      <c r="Z8" s="21">
        <v>-100</v>
      </c>
      <c r="AA8" s="22">
        <v>3382000</v>
      </c>
    </row>
    <row r="9" spans="1:27" ht="13.5">
      <c r="A9" s="23" t="s">
        <v>36</v>
      </c>
      <c r="B9" s="17"/>
      <c r="C9" s="18">
        <v>4567607</v>
      </c>
      <c r="D9" s="18">
        <v>4567607</v>
      </c>
      <c r="E9" s="19">
        <v>4000000</v>
      </c>
      <c r="F9" s="20">
        <v>4000000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3000000</v>
      </c>
      <c r="Y9" s="20">
        <v>-3000000</v>
      </c>
      <c r="Z9" s="21">
        <v>-100</v>
      </c>
      <c r="AA9" s="22">
        <v>4000000</v>
      </c>
    </row>
    <row r="10" spans="1:27" ht="13.5">
      <c r="A10" s="23" t="s">
        <v>37</v>
      </c>
      <c r="B10" s="17"/>
      <c r="C10" s="18">
        <v>2482</v>
      </c>
      <c r="D10" s="18">
        <v>2482</v>
      </c>
      <c r="E10" s="19">
        <v>25000</v>
      </c>
      <c r="F10" s="20">
        <v>25000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18750</v>
      </c>
      <c r="Y10" s="24">
        <v>-18750</v>
      </c>
      <c r="Z10" s="25">
        <v>-100</v>
      </c>
      <c r="AA10" s="26">
        <v>25000</v>
      </c>
    </row>
    <row r="11" spans="1:27" ht="13.5">
      <c r="A11" s="23" t="s">
        <v>38</v>
      </c>
      <c r="B11" s="17"/>
      <c r="C11" s="18">
        <v>575495</v>
      </c>
      <c r="D11" s="18">
        <v>575495</v>
      </c>
      <c r="E11" s="19">
        <v>400000</v>
      </c>
      <c r="F11" s="20">
        <v>400000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300000</v>
      </c>
      <c r="Y11" s="20">
        <v>-300000</v>
      </c>
      <c r="Z11" s="21">
        <v>-100</v>
      </c>
      <c r="AA11" s="22">
        <v>400000</v>
      </c>
    </row>
    <row r="12" spans="1:27" ht="13.5">
      <c r="A12" s="27" t="s">
        <v>39</v>
      </c>
      <c r="B12" s="28"/>
      <c r="C12" s="29">
        <f aca="true" t="shared" si="0" ref="C12:Y12">SUM(C6:C11)</f>
        <v>13946208</v>
      </c>
      <c r="D12" s="29">
        <f>SUM(D6:D11)</f>
        <v>13946208</v>
      </c>
      <c r="E12" s="30">
        <f t="shared" si="0"/>
        <v>8807000</v>
      </c>
      <c r="F12" s="31">
        <f t="shared" si="0"/>
        <v>8807000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6605250</v>
      </c>
      <c r="Y12" s="31">
        <f t="shared" si="0"/>
        <v>-6605250</v>
      </c>
      <c r="Z12" s="32">
        <f>+IF(X12&lt;&gt;0,+(Y12/X12)*100,0)</f>
        <v>-100</v>
      </c>
      <c r="AA12" s="33">
        <f>SUM(AA6:AA11)</f>
        <v>8807000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21107</v>
      </c>
      <c r="D15" s="18">
        <v>21107</v>
      </c>
      <c r="E15" s="19">
        <v>70000</v>
      </c>
      <c r="F15" s="20">
        <v>70000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52500</v>
      </c>
      <c r="Y15" s="20">
        <v>-52500</v>
      </c>
      <c r="Z15" s="21">
        <v>-100</v>
      </c>
      <c r="AA15" s="22">
        <v>70000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25584000</v>
      </c>
      <c r="D17" s="18">
        <v>25584000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438973148</v>
      </c>
      <c r="D19" s="18">
        <v>438973148</v>
      </c>
      <c r="E19" s="19">
        <v>437953208</v>
      </c>
      <c r="F19" s="20">
        <v>437953208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328464906</v>
      </c>
      <c r="Y19" s="20">
        <v>-328464906</v>
      </c>
      <c r="Z19" s="21">
        <v>-100</v>
      </c>
      <c r="AA19" s="22">
        <v>437953208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1408257</v>
      </c>
      <c r="D22" s="18">
        <v>1408257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1226200</v>
      </c>
      <c r="D23" s="18">
        <v>1226200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467212712</v>
      </c>
      <c r="D24" s="29">
        <f>SUM(D15:D23)</f>
        <v>467212712</v>
      </c>
      <c r="E24" s="36">
        <f t="shared" si="1"/>
        <v>438023208</v>
      </c>
      <c r="F24" s="37">
        <f t="shared" si="1"/>
        <v>438023208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328517406</v>
      </c>
      <c r="Y24" s="37">
        <f t="shared" si="1"/>
        <v>-328517406</v>
      </c>
      <c r="Z24" s="38">
        <f>+IF(X24&lt;&gt;0,+(Y24/X24)*100,0)</f>
        <v>-100</v>
      </c>
      <c r="AA24" s="39">
        <f>SUM(AA15:AA23)</f>
        <v>438023208</v>
      </c>
    </row>
    <row r="25" spans="1:27" ht="13.5">
      <c r="A25" s="27" t="s">
        <v>51</v>
      </c>
      <c r="B25" s="28"/>
      <c r="C25" s="29">
        <f aca="true" t="shared" si="2" ref="C25:Y25">+C12+C24</f>
        <v>481158920</v>
      </c>
      <c r="D25" s="29">
        <f>+D12+D24</f>
        <v>481158920</v>
      </c>
      <c r="E25" s="30">
        <f t="shared" si="2"/>
        <v>446830208</v>
      </c>
      <c r="F25" s="31">
        <f t="shared" si="2"/>
        <v>446830208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335122656</v>
      </c>
      <c r="Y25" s="31">
        <f t="shared" si="2"/>
        <v>-335122656</v>
      </c>
      <c r="Z25" s="32">
        <f>+IF(X25&lt;&gt;0,+(Y25/X25)*100,0)</f>
        <v>-100</v>
      </c>
      <c r="AA25" s="33">
        <f>+AA12+AA24</f>
        <v>446830208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421476</v>
      </c>
      <c r="D30" s="18">
        <v>421476</v>
      </c>
      <c r="E30" s="19">
        <v>478000</v>
      </c>
      <c r="F30" s="20">
        <v>478000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358500</v>
      </c>
      <c r="Y30" s="20">
        <v>-358500</v>
      </c>
      <c r="Z30" s="21">
        <v>-100</v>
      </c>
      <c r="AA30" s="22">
        <v>478000</v>
      </c>
    </row>
    <row r="31" spans="1:27" ht="13.5">
      <c r="A31" s="23" t="s">
        <v>56</v>
      </c>
      <c r="B31" s="17"/>
      <c r="C31" s="18">
        <v>646825</v>
      </c>
      <c r="D31" s="18">
        <v>646825</v>
      </c>
      <c r="E31" s="19">
        <v>500000</v>
      </c>
      <c r="F31" s="20">
        <v>500000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375000</v>
      </c>
      <c r="Y31" s="20">
        <v>-375000</v>
      </c>
      <c r="Z31" s="21">
        <v>-100</v>
      </c>
      <c r="AA31" s="22">
        <v>500000</v>
      </c>
    </row>
    <row r="32" spans="1:27" ht="13.5">
      <c r="A32" s="23" t="s">
        <v>57</v>
      </c>
      <c r="B32" s="17"/>
      <c r="C32" s="18">
        <v>32698022</v>
      </c>
      <c r="D32" s="18">
        <v>32698022</v>
      </c>
      <c r="E32" s="19">
        <v>11000000</v>
      </c>
      <c r="F32" s="20">
        <v>11000000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8250000</v>
      </c>
      <c r="Y32" s="20">
        <v>-8250000</v>
      </c>
      <c r="Z32" s="21">
        <v>-100</v>
      </c>
      <c r="AA32" s="22">
        <v>11000000</v>
      </c>
    </row>
    <row r="33" spans="1:27" ht="13.5">
      <c r="A33" s="23" t="s">
        <v>58</v>
      </c>
      <c r="B33" s="17"/>
      <c r="C33" s="18">
        <v>757262</v>
      </c>
      <c r="D33" s="18">
        <v>757262</v>
      </c>
      <c r="E33" s="19">
        <v>3019141</v>
      </c>
      <c r="F33" s="20">
        <v>3019141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2264356</v>
      </c>
      <c r="Y33" s="20">
        <v>-2264356</v>
      </c>
      <c r="Z33" s="21">
        <v>-100</v>
      </c>
      <c r="AA33" s="22">
        <v>3019141</v>
      </c>
    </row>
    <row r="34" spans="1:27" ht="13.5">
      <c r="A34" s="27" t="s">
        <v>59</v>
      </c>
      <c r="B34" s="28"/>
      <c r="C34" s="29">
        <f aca="true" t="shared" si="3" ref="C34:Y34">SUM(C29:C33)</f>
        <v>34523585</v>
      </c>
      <c r="D34" s="29">
        <f>SUM(D29:D33)</f>
        <v>34523585</v>
      </c>
      <c r="E34" s="30">
        <f t="shared" si="3"/>
        <v>14997141</v>
      </c>
      <c r="F34" s="31">
        <f t="shared" si="3"/>
        <v>14997141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11247856</v>
      </c>
      <c r="Y34" s="31">
        <f t="shared" si="3"/>
        <v>-11247856</v>
      </c>
      <c r="Z34" s="32">
        <f>+IF(X34&lt;&gt;0,+(Y34/X34)*100,0)</f>
        <v>-100</v>
      </c>
      <c r="AA34" s="33">
        <f>SUM(AA29:AA33)</f>
        <v>14997141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1091036</v>
      </c>
      <c r="D37" s="18">
        <v>1091036</v>
      </c>
      <c r="E37" s="19">
        <v>942000</v>
      </c>
      <c r="F37" s="20">
        <v>942000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706500</v>
      </c>
      <c r="Y37" s="20">
        <v>-706500</v>
      </c>
      <c r="Z37" s="21">
        <v>-100</v>
      </c>
      <c r="AA37" s="22">
        <v>942000</v>
      </c>
    </row>
    <row r="38" spans="1:27" ht="13.5">
      <c r="A38" s="23" t="s">
        <v>58</v>
      </c>
      <c r="B38" s="17"/>
      <c r="C38" s="18">
        <v>17313589</v>
      </c>
      <c r="D38" s="18">
        <v>17313589</v>
      </c>
      <c r="E38" s="19">
        <v>15204000</v>
      </c>
      <c r="F38" s="20">
        <v>15204000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11403000</v>
      </c>
      <c r="Y38" s="20">
        <v>-11403000</v>
      </c>
      <c r="Z38" s="21">
        <v>-100</v>
      </c>
      <c r="AA38" s="22">
        <v>15204000</v>
      </c>
    </row>
    <row r="39" spans="1:27" ht="13.5">
      <c r="A39" s="27" t="s">
        <v>61</v>
      </c>
      <c r="B39" s="35"/>
      <c r="C39" s="29">
        <f aca="true" t="shared" si="4" ref="C39:Y39">SUM(C37:C38)</f>
        <v>18404625</v>
      </c>
      <c r="D39" s="29">
        <f>SUM(D37:D38)</f>
        <v>18404625</v>
      </c>
      <c r="E39" s="36">
        <f t="shared" si="4"/>
        <v>16146000</v>
      </c>
      <c r="F39" s="37">
        <f t="shared" si="4"/>
        <v>16146000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12109500</v>
      </c>
      <c r="Y39" s="37">
        <f t="shared" si="4"/>
        <v>-12109500</v>
      </c>
      <c r="Z39" s="38">
        <f>+IF(X39&lt;&gt;0,+(Y39/X39)*100,0)</f>
        <v>-100</v>
      </c>
      <c r="AA39" s="39">
        <f>SUM(AA37:AA38)</f>
        <v>16146000</v>
      </c>
    </row>
    <row r="40" spans="1:27" ht="13.5">
      <c r="A40" s="27" t="s">
        <v>62</v>
      </c>
      <c r="B40" s="28"/>
      <c r="C40" s="29">
        <f aca="true" t="shared" si="5" ref="C40:Y40">+C34+C39</f>
        <v>52928210</v>
      </c>
      <c r="D40" s="29">
        <f>+D34+D39</f>
        <v>52928210</v>
      </c>
      <c r="E40" s="30">
        <f t="shared" si="5"/>
        <v>31143141</v>
      </c>
      <c r="F40" s="31">
        <f t="shared" si="5"/>
        <v>31143141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23357356</v>
      </c>
      <c r="Y40" s="31">
        <f t="shared" si="5"/>
        <v>-23357356</v>
      </c>
      <c r="Z40" s="32">
        <f>+IF(X40&lt;&gt;0,+(Y40/X40)*100,0)</f>
        <v>-100</v>
      </c>
      <c r="AA40" s="33">
        <f>+AA34+AA39</f>
        <v>31143141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428230710</v>
      </c>
      <c r="D42" s="43">
        <f>+D25-D40</f>
        <v>428230710</v>
      </c>
      <c r="E42" s="44">
        <f t="shared" si="6"/>
        <v>415687067</v>
      </c>
      <c r="F42" s="45">
        <f t="shared" si="6"/>
        <v>415687067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311765300</v>
      </c>
      <c r="Y42" s="45">
        <f t="shared" si="6"/>
        <v>-311765300</v>
      </c>
      <c r="Z42" s="46">
        <f>+IF(X42&lt;&gt;0,+(Y42/X42)*100,0)</f>
        <v>-100</v>
      </c>
      <c r="AA42" s="47">
        <f>+AA25-AA40</f>
        <v>415687067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428230710</v>
      </c>
      <c r="D45" s="18">
        <v>428230710</v>
      </c>
      <c r="E45" s="19">
        <v>415687067</v>
      </c>
      <c r="F45" s="20">
        <v>415687067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311765300</v>
      </c>
      <c r="Y45" s="20">
        <v>-311765300</v>
      </c>
      <c r="Z45" s="48">
        <v>-100</v>
      </c>
      <c r="AA45" s="22">
        <v>415687067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428230710</v>
      </c>
      <c r="D48" s="51">
        <f>SUM(D45:D47)</f>
        <v>428230710</v>
      </c>
      <c r="E48" s="52">
        <f t="shared" si="7"/>
        <v>415687067</v>
      </c>
      <c r="F48" s="53">
        <f t="shared" si="7"/>
        <v>415687067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311765300</v>
      </c>
      <c r="Y48" s="53">
        <f t="shared" si="7"/>
        <v>-311765300</v>
      </c>
      <c r="Z48" s="54">
        <f>+IF(X48&lt;&gt;0,+(Y48/X48)*100,0)</f>
        <v>-100</v>
      </c>
      <c r="AA48" s="55">
        <f>SUM(AA45:AA47)</f>
        <v>415687067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691588</v>
      </c>
      <c r="D6" s="18">
        <v>691588</v>
      </c>
      <c r="E6" s="19">
        <v>13173167</v>
      </c>
      <c r="F6" s="20">
        <v>13173167</v>
      </c>
      <c r="G6" s="20">
        <v>58326737</v>
      </c>
      <c r="H6" s="20">
        <v>13079913</v>
      </c>
      <c r="I6" s="20">
        <v>5140044</v>
      </c>
      <c r="J6" s="20">
        <v>5140044</v>
      </c>
      <c r="K6" s="20"/>
      <c r="L6" s="20"/>
      <c r="M6" s="20">
        <v>2104552</v>
      </c>
      <c r="N6" s="20">
        <v>2104552</v>
      </c>
      <c r="O6" s="20">
        <v>30726065</v>
      </c>
      <c r="P6" s="20">
        <v>15622896</v>
      </c>
      <c r="Q6" s="20">
        <v>59125273</v>
      </c>
      <c r="R6" s="20">
        <v>59125273</v>
      </c>
      <c r="S6" s="20"/>
      <c r="T6" s="20"/>
      <c r="U6" s="20"/>
      <c r="V6" s="20"/>
      <c r="W6" s="20">
        <v>59125273</v>
      </c>
      <c r="X6" s="20">
        <v>9879875</v>
      </c>
      <c r="Y6" s="20">
        <v>49245398</v>
      </c>
      <c r="Z6" s="21">
        <v>498.44</v>
      </c>
      <c r="AA6" s="22">
        <v>13173167</v>
      </c>
    </row>
    <row r="7" spans="1:27" ht="13.5">
      <c r="A7" s="23" t="s">
        <v>34</v>
      </c>
      <c r="B7" s="17"/>
      <c r="C7" s="18"/>
      <c r="D7" s="18"/>
      <c r="E7" s="19">
        <v>256925</v>
      </c>
      <c r="F7" s="20">
        <v>256925</v>
      </c>
      <c r="G7" s="20">
        <v>20694778</v>
      </c>
      <c r="H7" s="20">
        <v>51092225</v>
      </c>
      <c r="I7" s="20">
        <v>51140177</v>
      </c>
      <c r="J7" s="20">
        <v>51140177</v>
      </c>
      <c r="K7" s="20"/>
      <c r="L7" s="20"/>
      <c r="M7" s="20">
        <v>72032440</v>
      </c>
      <c r="N7" s="20">
        <v>72032440</v>
      </c>
      <c r="O7" s="20">
        <v>51682405</v>
      </c>
      <c r="P7" s="20">
        <v>51734182</v>
      </c>
      <c r="Q7" s="20">
        <v>51705452</v>
      </c>
      <c r="R7" s="20">
        <v>51705452</v>
      </c>
      <c r="S7" s="20"/>
      <c r="T7" s="20"/>
      <c r="U7" s="20"/>
      <c r="V7" s="20"/>
      <c r="W7" s="20">
        <v>51705452</v>
      </c>
      <c r="X7" s="20">
        <v>192694</v>
      </c>
      <c r="Y7" s="20">
        <v>51512758</v>
      </c>
      <c r="Z7" s="21">
        <v>26732.93</v>
      </c>
      <c r="AA7" s="22">
        <v>256925</v>
      </c>
    </row>
    <row r="8" spans="1:27" ht="13.5">
      <c r="A8" s="23" t="s">
        <v>35</v>
      </c>
      <c r="B8" s="17"/>
      <c r="C8" s="18">
        <v>58131485</v>
      </c>
      <c r="D8" s="18">
        <v>58131485</v>
      </c>
      <c r="E8" s="19">
        <v>4916064</v>
      </c>
      <c r="F8" s="20">
        <v>4916064</v>
      </c>
      <c r="G8" s="20">
        <v>29345860</v>
      </c>
      <c r="H8" s="20">
        <v>45732926</v>
      </c>
      <c r="I8" s="20">
        <v>45456440</v>
      </c>
      <c r="J8" s="20">
        <v>45456440</v>
      </c>
      <c r="K8" s="20"/>
      <c r="L8" s="20"/>
      <c r="M8" s="20">
        <v>53286190</v>
      </c>
      <c r="N8" s="20">
        <v>53286190</v>
      </c>
      <c r="O8" s="20">
        <v>54226141</v>
      </c>
      <c r="P8" s="20">
        <v>61020470</v>
      </c>
      <c r="Q8" s="20">
        <v>65426795</v>
      </c>
      <c r="R8" s="20">
        <v>65426795</v>
      </c>
      <c r="S8" s="20"/>
      <c r="T8" s="20"/>
      <c r="U8" s="20"/>
      <c r="V8" s="20"/>
      <c r="W8" s="20">
        <v>65426795</v>
      </c>
      <c r="X8" s="20">
        <v>3687048</v>
      </c>
      <c r="Y8" s="20">
        <v>61739747</v>
      </c>
      <c r="Z8" s="21">
        <v>1674.5</v>
      </c>
      <c r="AA8" s="22">
        <v>4916064</v>
      </c>
    </row>
    <row r="9" spans="1:27" ht="13.5">
      <c r="A9" s="23" t="s">
        <v>36</v>
      </c>
      <c r="B9" s="17"/>
      <c r="C9" s="18">
        <v>4831894</v>
      </c>
      <c r="D9" s="18">
        <v>4831894</v>
      </c>
      <c r="E9" s="19"/>
      <c r="F9" s="20"/>
      <c r="G9" s="20">
        <v>75007338</v>
      </c>
      <c r="H9" s="20">
        <v>58997386</v>
      </c>
      <c r="I9" s="20">
        <v>58698673</v>
      </c>
      <c r="J9" s="20">
        <v>58698673</v>
      </c>
      <c r="K9" s="20"/>
      <c r="L9" s="20"/>
      <c r="M9" s="20">
        <v>59122725</v>
      </c>
      <c r="N9" s="20">
        <v>59122725</v>
      </c>
      <c r="O9" s="20">
        <v>59542282</v>
      </c>
      <c r="P9" s="20">
        <v>59516592</v>
      </c>
      <c r="Q9" s="20">
        <v>59283743</v>
      </c>
      <c r="R9" s="20">
        <v>59283743</v>
      </c>
      <c r="S9" s="20"/>
      <c r="T9" s="20"/>
      <c r="U9" s="20"/>
      <c r="V9" s="20"/>
      <c r="W9" s="20">
        <v>59283743</v>
      </c>
      <c r="X9" s="20"/>
      <c r="Y9" s="20">
        <v>59283743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1797983</v>
      </c>
      <c r="D11" s="18">
        <v>1797983</v>
      </c>
      <c r="E11" s="19">
        <v>1575000</v>
      </c>
      <c r="F11" s="20">
        <v>1575000</v>
      </c>
      <c r="G11" s="20">
        <v>1400551</v>
      </c>
      <c r="H11" s="20">
        <v>1413911</v>
      </c>
      <c r="I11" s="20">
        <v>1369581</v>
      </c>
      <c r="J11" s="20">
        <v>1369581</v>
      </c>
      <c r="K11" s="20"/>
      <c r="L11" s="20"/>
      <c r="M11" s="20">
        <v>1115064</v>
      </c>
      <c r="N11" s="20">
        <v>1115064</v>
      </c>
      <c r="O11" s="20">
        <v>1106793</v>
      </c>
      <c r="P11" s="20">
        <v>1389260</v>
      </c>
      <c r="Q11" s="20">
        <v>2072509</v>
      </c>
      <c r="R11" s="20">
        <v>2072509</v>
      </c>
      <c r="S11" s="20"/>
      <c r="T11" s="20"/>
      <c r="U11" s="20"/>
      <c r="V11" s="20"/>
      <c r="W11" s="20">
        <v>2072509</v>
      </c>
      <c r="X11" s="20">
        <v>1181250</v>
      </c>
      <c r="Y11" s="20">
        <v>891259</v>
      </c>
      <c r="Z11" s="21">
        <v>75.45</v>
      </c>
      <c r="AA11" s="22">
        <v>1575000</v>
      </c>
    </row>
    <row r="12" spans="1:27" ht="13.5">
      <c r="A12" s="27" t="s">
        <v>39</v>
      </c>
      <c r="B12" s="28"/>
      <c r="C12" s="29">
        <f aca="true" t="shared" si="0" ref="C12:Y12">SUM(C6:C11)</f>
        <v>65452950</v>
      </c>
      <c r="D12" s="29">
        <f>SUM(D6:D11)</f>
        <v>65452950</v>
      </c>
      <c r="E12" s="30">
        <f t="shared" si="0"/>
        <v>19921156</v>
      </c>
      <c r="F12" s="31">
        <f t="shared" si="0"/>
        <v>19921156</v>
      </c>
      <c r="G12" s="31">
        <f t="shared" si="0"/>
        <v>184775264</v>
      </c>
      <c r="H12" s="31">
        <f t="shared" si="0"/>
        <v>170316361</v>
      </c>
      <c r="I12" s="31">
        <f t="shared" si="0"/>
        <v>161804915</v>
      </c>
      <c r="J12" s="31">
        <f t="shared" si="0"/>
        <v>161804915</v>
      </c>
      <c r="K12" s="31">
        <f t="shared" si="0"/>
        <v>0</v>
      </c>
      <c r="L12" s="31">
        <f t="shared" si="0"/>
        <v>0</v>
      </c>
      <c r="M12" s="31">
        <f t="shared" si="0"/>
        <v>187660971</v>
      </c>
      <c r="N12" s="31">
        <f t="shared" si="0"/>
        <v>187660971</v>
      </c>
      <c r="O12" s="31">
        <f t="shared" si="0"/>
        <v>197283686</v>
      </c>
      <c r="P12" s="31">
        <f t="shared" si="0"/>
        <v>189283400</v>
      </c>
      <c r="Q12" s="31">
        <f t="shared" si="0"/>
        <v>237613772</v>
      </c>
      <c r="R12" s="31">
        <f t="shared" si="0"/>
        <v>237613772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237613772</v>
      </c>
      <c r="X12" s="31">
        <f t="shared" si="0"/>
        <v>14940867</v>
      </c>
      <c r="Y12" s="31">
        <f t="shared" si="0"/>
        <v>222672905</v>
      </c>
      <c r="Z12" s="32">
        <f>+IF(X12&lt;&gt;0,+(Y12/X12)*100,0)</f>
        <v>1490.3613357912898</v>
      </c>
      <c r="AA12" s="33">
        <f>SUM(AA6:AA11)</f>
        <v>19921156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1228269264</v>
      </c>
      <c r="D19" s="18">
        <v>1228269264</v>
      </c>
      <c r="E19" s="19">
        <v>1261991767</v>
      </c>
      <c r="F19" s="20">
        <v>1261991767</v>
      </c>
      <c r="G19" s="20">
        <v>7148827</v>
      </c>
      <c r="H19" s="20">
        <v>8858699</v>
      </c>
      <c r="I19" s="20">
        <v>5870919</v>
      </c>
      <c r="J19" s="20">
        <v>5870919</v>
      </c>
      <c r="K19" s="20"/>
      <c r="L19" s="20"/>
      <c r="M19" s="20">
        <v>11744225</v>
      </c>
      <c r="N19" s="20">
        <v>11744225</v>
      </c>
      <c r="O19" s="20">
        <v>6866583</v>
      </c>
      <c r="P19" s="20">
        <v>9236151</v>
      </c>
      <c r="Q19" s="20">
        <v>10771787</v>
      </c>
      <c r="R19" s="20">
        <v>10771787</v>
      </c>
      <c r="S19" s="20"/>
      <c r="T19" s="20"/>
      <c r="U19" s="20"/>
      <c r="V19" s="20"/>
      <c r="W19" s="20">
        <v>10771787</v>
      </c>
      <c r="X19" s="20">
        <v>946493825</v>
      </c>
      <c r="Y19" s="20">
        <v>-935722038</v>
      </c>
      <c r="Z19" s="21">
        <v>-98.86</v>
      </c>
      <c r="AA19" s="22">
        <v>1261991767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474321</v>
      </c>
      <c r="D22" s="18">
        <v>474321</v>
      </c>
      <c r="E22" s="19">
        <v>420000</v>
      </c>
      <c r="F22" s="20">
        <v>420000</v>
      </c>
      <c r="G22" s="20"/>
      <c r="H22" s="20"/>
      <c r="I22" s="20">
        <v>195000</v>
      </c>
      <c r="J22" s="20">
        <v>195000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315000</v>
      </c>
      <c r="Y22" s="20">
        <v>-315000</v>
      </c>
      <c r="Z22" s="21">
        <v>-100</v>
      </c>
      <c r="AA22" s="22">
        <v>420000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1228743585</v>
      </c>
      <c r="D24" s="29">
        <f>SUM(D15:D23)</f>
        <v>1228743585</v>
      </c>
      <c r="E24" s="36">
        <f t="shared" si="1"/>
        <v>1262411767</v>
      </c>
      <c r="F24" s="37">
        <f t="shared" si="1"/>
        <v>1262411767</v>
      </c>
      <c r="G24" s="37">
        <f t="shared" si="1"/>
        <v>7148827</v>
      </c>
      <c r="H24" s="37">
        <f t="shared" si="1"/>
        <v>8858699</v>
      </c>
      <c r="I24" s="37">
        <f t="shared" si="1"/>
        <v>6065919</v>
      </c>
      <c r="J24" s="37">
        <f t="shared" si="1"/>
        <v>6065919</v>
      </c>
      <c r="K24" s="37">
        <f t="shared" si="1"/>
        <v>0</v>
      </c>
      <c r="L24" s="37">
        <f t="shared" si="1"/>
        <v>0</v>
      </c>
      <c r="M24" s="37">
        <f t="shared" si="1"/>
        <v>11744225</v>
      </c>
      <c r="N24" s="37">
        <f t="shared" si="1"/>
        <v>11744225</v>
      </c>
      <c r="O24" s="37">
        <f t="shared" si="1"/>
        <v>6866583</v>
      </c>
      <c r="P24" s="37">
        <f t="shared" si="1"/>
        <v>9236151</v>
      </c>
      <c r="Q24" s="37">
        <f t="shared" si="1"/>
        <v>10771787</v>
      </c>
      <c r="R24" s="37">
        <f t="shared" si="1"/>
        <v>10771787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10771787</v>
      </c>
      <c r="X24" s="37">
        <f t="shared" si="1"/>
        <v>946808825</v>
      </c>
      <c r="Y24" s="37">
        <f t="shared" si="1"/>
        <v>-936037038</v>
      </c>
      <c r="Z24" s="38">
        <f>+IF(X24&lt;&gt;0,+(Y24/X24)*100,0)</f>
        <v>-98.86230602043659</v>
      </c>
      <c r="AA24" s="39">
        <f>SUM(AA15:AA23)</f>
        <v>1262411767</v>
      </c>
    </row>
    <row r="25" spans="1:27" ht="13.5">
      <c r="A25" s="27" t="s">
        <v>51</v>
      </c>
      <c r="B25" s="28"/>
      <c r="C25" s="29">
        <f aca="true" t="shared" si="2" ref="C25:Y25">+C12+C24</f>
        <v>1294196535</v>
      </c>
      <c r="D25" s="29">
        <f>+D12+D24</f>
        <v>1294196535</v>
      </c>
      <c r="E25" s="30">
        <f t="shared" si="2"/>
        <v>1282332923</v>
      </c>
      <c r="F25" s="31">
        <f t="shared" si="2"/>
        <v>1282332923</v>
      </c>
      <c r="G25" s="31">
        <f t="shared" si="2"/>
        <v>191924091</v>
      </c>
      <c r="H25" s="31">
        <f t="shared" si="2"/>
        <v>179175060</v>
      </c>
      <c r="I25" s="31">
        <f t="shared" si="2"/>
        <v>167870834</v>
      </c>
      <c r="J25" s="31">
        <f t="shared" si="2"/>
        <v>167870834</v>
      </c>
      <c r="K25" s="31">
        <f t="shared" si="2"/>
        <v>0</v>
      </c>
      <c r="L25" s="31">
        <f t="shared" si="2"/>
        <v>0</v>
      </c>
      <c r="M25" s="31">
        <f t="shared" si="2"/>
        <v>199405196</v>
      </c>
      <c r="N25" s="31">
        <f t="shared" si="2"/>
        <v>199405196</v>
      </c>
      <c r="O25" s="31">
        <f t="shared" si="2"/>
        <v>204150269</v>
      </c>
      <c r="P25" s="31">
        <f t="shared" si="2"/>
        <v>198519551</v>
      </c>
      <c r="Q25" s="31">
        <f t="shared" si="2"/>
        <v>248385559</v>
      </c>
      <c r="R25" s="31">
        <f t="shared" si="2"/>
        <v>248385559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248385559</v>
      </c>
      <c r="X25" s="31">
        <f t="shared" si="2"/>
        <v>961749692</v>
      </c>
      <c r="Y25" s="31">
        <f t="shared" si="2"/>
        <v>-713364133</v>
      </c>
      <c r="Z25" s="32">
        <f>+IF(X25&lt;&gt;0,+(Y25/X25)*100,0)</f>
        <v>-74.17357540469064</v>
      </c>
      <c r="AA25" s="33">
        <f>+AA12+AA24</f>
        <v>1282332923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16122827</v>
      </c>
      <c r="D29" s="18">
        <v>16122827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784507</v>
      </c>
      <c r="D30" s="18">
        <v>784507</v>
      </c>
      <c r="E30" s="19">
        <v>784402</v>
      </c>
      <c r="F30" s="20">
        <v>784402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588302</v>
      </c>
      <c r="Y30" s="20">
        <v>-588302</v>
      </c>
      <c r="Z30" s="21">
        <v>-100</v>
      </c>
      <c r="AA30" s="22">
        <v>784402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40151494</v>
      </c>
      <c r="D32" s="18">
        <v>40151494</v>
      </c>
      <c r="E32" s="19">
        <v>13213672</v>
      </c>
      <c r="F32" s="20">
        <v>13213672</v>
      </c>
      <c r="G32" s="20">
        <v>6880</v>
      </c>
      <c r="H32" s="20">
        <v>6880</v>
      </c>
      <c r="I32" s="20">
        <v>35275686</v>
      </c>
      <c r="J32" s="20">
        <v>35275686</v>
      </c>
      <c r="K32" s="20"/>
      <c r="L32" s="20"/>
      <c r="M32" s="20">
        <v>49242773</v>
      </c>
      <c r="N32" s="20">
        <v>49242773</v>
      </c>
      <c r="O32" s="20">
        <v>63570724</v>
      </c>
      <c r="P32" s="20">
        <v>61519925</v>
      </c>
      <c r="Q32" s="20">
        <v>72447826</v>
      </c>
      <c r="R32" s="20">
        <v>72447826</v>
      </c>
      <c r="S32" s="20"/>
      <c r="T32" s="20"/>
      <c r="U32" s="20"/>
      <c r="V32" s="20"/>
      <c r="W32" s="20">
        <v>72447826</v>
      </c>
      <c r="X32" s="20">
        <v>9910254</v>
      </c>
      <c r="Y32" s="20">
        <v>62537572</v>
      </c>
      <c r="Z32" s="21">
        <v>631.04</v>
      </c>
      <c r="AA32" s="22">
        <v>13213672</v>
      </c>
    </row>
    <row r="33" spans="1:27" ht="13.5">
      <c r="A33" s="23" t="s">
        <v>58</v>
      </c>
      <c r="B33" s="17"/>
      <c r="C33" s="18">
        <v>1165811</v>
      </c>
      <c r="D33" s="18">
        <v>1165811</v>
      </c>
      <c r="E33" s="19">
        <v>677301</v>
      </c>
      <c r="F33" s="20">
        <v>677301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507976</v>
      </c>
      <c r="Y33" s="20">
        <v>-507976</v>
      </c>
      <c r="Z33" s="21">
        <v>-100</v>
      </c>
      <c r="AA33" s="22">
        <v>677301</v>
      </c>
    </row>
    <row r="34" spans="1:27" ht="13.5">
      <c r="A34" s="27" t="s">
        <v>59</v>
      </c>
      <c r="B34" s="28"/>
      <c r="C34" s="29">
        <f aca="true" t="shared" si="3" ref="C34:Y34">SUM(C29:C33)</f>
        <v>58224639</v>
      </c>
      <c r="D34" s="29">
        <f>SUM(D29:D33)</f>
        <v>58224639</v>
      </c>
      <c r="E34" s="30">
        <f t="shared" si="3"/>
        <v>14675375</v>
      </c>
      <c r="F34" s="31">
        <f t="shared" si="3"/>
        <v>14675375</v>
      </c>
      <c r="G34" s="31">
        <f t="shared" si="3"/>
        <v>6880</v>
      </c>
      <c r="H34" s="31">
        <f t="shared" si="3"/>
        <v>6880</v>
      </c>
      <c r="I34" s="31">
        <f t="shared" si="3"/>
        <v>35275686</v>
      </c>
      <c r="J34" s="31">
        <f t="shared" si="3"/>
        <v>35275686</v>
      </c>
      <c r="K34" s="31">
        <f t="shared" si="3"/>
        <v>0</v>
      </c>
      <c r="L34" s="31">
        <f t="shared" si="3"/>
        <v>0</v>
      </c>
      <c r="M34" s="31">
        <f t="shared" si="3"/>
        <v>49242773</v>
      </c>
      <c r="N34" s="31">
        <f t="shared" si="3"/>
        <v>49242773</v>
      </c>
      <c r="O34" s="31">
        <f t="shared" si="3"/>
        <v>63570724</v>
      </c>
      <c r="P34" s="31">
        <f t="shared" si="3"/>
        <v>61519925</v>
      </c>
      <c r="Q34" s="31">
        <f t="shared" si="3"/>
        <v>72447826</v>
      </c>
      <c r="R34" s="31">
        <f t="shared" si="3"/>
        <v>72447826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72447826</v>
      </c>
      <c r="X34" s="31">
        <f t="shared" si="3"/>
        <v>11006532</v>
      </c>
      <c r="Y34" s="31">
        <f t="shared" si="3"/>
        <v>61441294</v>
      </c>
      <c r="Z34" s="32">
        <f>+IF(X34&lt;&gt;0,+(Y34/X34)*100,0)</f>
        <v>558.2257335916527</v>
      </c>
      <c r="AA34" s="33">
        <f>SUM(AA29:AA33)</f>
        <v>14675375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1802600</v>
      </c>
      <c r="D37" s="18">
        <v>1802600</v>
      </c>
      <c r="E37" s="19">
        <v>2516202</v>
      </c>
      <c r="F37" s="20">
        <v>2516202</v>
      </c>
      <c r="G37" s="20">
        <v>2587107</v>
      </c>
      <c r="H37" s="20">
        <v>2587107</v>
      </c>
      <c r="I37" s="20">
        <v>2587106</v>
      </c>
      <c r="J37" s="20">
        <v>2587106</v>
      </c>
      <c r="K37" s="20"/>
      <c r="L37" s="20"/>
      <c r="M37" s="20">
        <v>2264243</v>
      </c>
      <c r="N37" s="20">
        <v>2264243</v>
      </c>
      <c r="O37" s="20">
        <v>2264243</v>
      </c>
      <c r="P37" s="20">
        <v>2264243</v>
      </c>
      <c r="Q37" s="20">
        <v>2264243</v>
      </c>
      <c r="R37" s="20">
        <v>2264243</v>
      </c>
      <c r="S37" s="20"/>
      <c r="T37" s="20"/>
      <c r="U37" s="20"/>
      <c r="V37" s="20"/>
      <c r="W37" s="20">
        <v>2264243</v>
      </c>
      <c r="X37" s="20">
        <v>1887152</v>
      </c>
      <c r="Y37" s="20">
        <v>377091</v>
      </c>
      <c r="Z37" s="21">
        <v>19.98</v>
      </c>
      <c r="AA37" s="22">
        <v>2516202</v>
      </c>
    </row>
    <row r="38" spans="1:27" ht="13.5">
      <c r="A38" s="23" t="s">
        <v>58</v>
      </c>
      <c r="B38" s="17"/>
      <c r="C38" s="18">
        <v>1565000</v>
      </c>
      <c r="D38" s="18">
        <v>1565000</v>
      </c>
      <c r="E38" s="19">
        <v>1628771</v>
      </c>
      <c r="F38" s="20">
        <v>1628771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1221578</v>
      </c>
      <c r="Y38" s="20">
        <v>-1221578</v>
      </c>
      <c r="Z38" s="21">
        <v>-100</v>
      </c>
      <c r="AA38" s="22">
        <v>1628771</v>
      </c>
    </row>
    <row r="39" spans="1:27" ht="13.5">
      <c r="A39" s="27" t="s">
        <v>61</v>
      </c>
      <c r="B39" s="35"/>
      <c r="C39" s="29">
        <f aca="true" t="shared" si="4" ref="C39:Y39">SUM(C37:C38)</f>
        <v>3367600</v>
      </c>
      <c r="D39" s="29">
        <f>SUM(D37:D38)</f>
        <v>3367600</v>
      </c>
      <c r="E39" s="36">
        <f t="shared" si="4"/>
        <v>4144973</v>
      </c>
      <c r="F39" s="37">
        <f t="shared" si="4"/>
        <v>4144973</v>
      </c>
      <c r="G39" s="37">
        <f t="shared" si="4"/>
        <v>2587107</v>
      </c>
      <c r="H39" s="37">
        <f t="shared" si="4"/>
        <v>2587107</v>
      </c>
      <c r="I39" s="37">
        <f t="shared" si="4"/>
        <v>2587106</v>
      </c>
      <c r="J39" s="37">
        <f t="shared" si="4"/>
        <v>2587106</v>
      </c>
      <c r="K39" s="37">
        <f t="shared" si="4"/>
        <v>0</v>
      </c>
      <c r="L39" s="37">
        <f t="shared" si="4"/>
        <v>0</v>
      </c>
      <c r="M39" s="37">
        <f t="shared" si="4"/>
        <v>2264243</v>
      </c>
      <c r="N39" s="37">
        <f t="shared" si="4"/>
        <v>2264243</v>
      </c>
      <c r="O39" s="37">
        <f t="shared" si="4"/>
        <v>2264243</v>
      </c>
      <c r="P39" s="37">
        <f t="shared" si="4"/>
        <v>2264243</v>
      </c>
      <c r="Q39" s="37">
        <f t="shared" si="4"/>
        <v>2264243</v>
      </c>
      <c r="R39" s="37">
        <f t="shared" si="4"/>
        <v>2264243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2264243</v>
      </c>
      <c r="X39" s="37">
        <f t="shared" si="4"/>
        <v>3108730</v>
      </c>
      <c r="Y39" s="37">
        <f t="shared" si="4"/>
        <v>-844487</v>
      </c>
      <c r="Z39" s="38">
        <f>+IF(X39&lt;&gt;0,+(Y39/X39)*100,0)</f>
        <v>-27.165015938984734</v>
      </c>
      <c r="AA39" s="39">
        <f>SUM(AA37:AA38)</f>
        <v>4144973</v>
      </c>
    </row>
    <row r="40" spans="1:27" ht="13.5">
      <c r="A40" s="27" t="s">
        <v>62</v>
      </c>
      <c r="B40" s="28"/>
      <c r="C40" s="29">
        <f aca="true" t="shared" si="5" ref="C40:Y40">+C34+C39</f>
        <v>61592239</v>
      </c>
      <c r="D40" s="29">
        <f>+D34+D39</f>
        <v>61592239</v>
      </c>
      <c r="E40" s="30">
        <f t="shared" si="5"/>
        <v>18820348</v>
      </c>
      <c r="F40" s="31">
        <f t="shared" si="5"/>
        <v>18820348</v>
      </c>
      <c r="G40" s="31">
        <f t="shared" si="5"/>
        <v>2593987</v>
      </c>
      <c r="H40" s="31">
        <f t="shared" si="5"/>
        <v>2593987</v>
      </c>
      <c r="I40" s="31">
        <f t="shared" si="5"/>
        <v>37862792</v>
      </c>
      <c r="J40" s="31">
        <f t="shared" si="5"/>
        <v>37862792</v>
      </c>
      <c r="K40" s="31">
        <f t="shared" si="5"/>
        <v>0</v>
      </c>
      <c r="L40" s="31">
        <f t="shared" si="5"/>
        <v>0</v>
      </c>
      <c r="M40" s="31">
        <f t="shared" si="5"/>
        <v>51507016</v>
      </c>
      <c r="N40" s="31">
        <f t="shared" si="5"/>
        <v>51507016</v>
      </c>
      <c r="O40" s="31">
        <f t="shared" si="5"/>
        <v>65834967</v>
      </c>
      <c r="P40" s="31">
        <f t="shared" si="5"/>
        <v>63784168</v>
      </c>
      <c r="Q40" s="31">
        <f t="shared" si="5"/>
        <v>74712069</v>
      </c>
      <c r="R40" s="31">
        <f t="shared" si="5"/>
        <v>74712069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74712069</v>
      </c>
      <c r="X40" s="31">
        <f t="shared" si="5"/>
        <v>14115262</v>
      </c>
      <c r="Y40" s="31">
        <f t="shared" si="5"/>
        <v>60596807</v>
      </c>
      <c r="Z40" s="32">
        <f>+IF(X40&lt;&gt;0,+(Y40/X40)*100,0)</f>
        <v>429.29990955888735</v>
      </c>
      <c r="AA40" s="33">
        <f>+AA34+AA39</f>
        <v>18820348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1232604296</v>
      </c>
      <c r="D42" s="43">
        <f>+D25-D40</f>
        <v>1232604296</v>
      </c>
      <c r="E42" s="44">
        <f t="shared" si="6"/>
        <v>1263512575</v>
      </c>
      <c r="F42" s="45">
        <f t="shared" si="6"/>
        <v>1263512575</v>
      </c>
      <c r="G42" s="45">
        <f t="shared" si="6"/>
        <v>189330104</v>
      </c>
      <c r="H42" s="45">
        <f t="shared" si="6"/>
        <v>176581073</v>
      </c>
      <c r="I42" s="45">
        <f t="shared" si="6"/>
        <v>130008042</v>
      </c>
      <c r="J42" s="45">
        <f t="shared" si="6"/>
        <v>130008042</v>
      </c>
      <c r="K42" s="45">
        <f t="shared" si="6"/>
        <v>0</v>
      </c>
      <c r="L42" s="45">
        <f t="shared" si="6"/>
        <v>0</v>
      </c>
      <c r="M42" s="45">
        <f t="shared" si="6"/>
        <v>147898180</v>
      </c>
      <c r="N42" s="45">
        <f t="shared" si="6"/>
        <v>147898180</v>
      </c>
      <c r="O42" s="45">
        <f t="shared" si="6"/>
        <v>138315302</v>
      </c>
      <c r="P42" s="45">
        <f t="shared" si="6"/>
        <v>134735383</v>
      </c>
      <c r="Q42" s="45">
        <f t="shared" si="6"/>
        <v>173673490</v>
      </c>
      <c r="R42" s="45">
        <f t="shared" si="6"/>
        <v>173673490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173673490</v>
      </c>
      <c r="X42" s="45">
        <f t="shared" si="6"/>
        <v>947634430</v>
      </c>
      <c r="Y42" s="45">
        <f t="shared" si="6"/>
        <v>-773960940</v>
      </c>
      <c r="Z42" s="46">
        <f>+IF(X42&lt;&gt;0,+(Y42/X42)*100,0)</f>
        <v>-81.67294428084467</v>
      </c>
      <c r="AA42" s="47">
        <f>+AA25-AA40</f>
        <v>1263512575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1232604296</v>
      </c>
      <c r="D45" s="18">
        <v>1232604296</v>
      </c>
      <c r="E45" s="19">
        <v>1263512575</v>
      </c>
      <c r="F45" s="20">
        <v>1263512575</v>
      </c>
      <c r="G45" s="20">
        <v>189330104</v>
      </c>
      <c r="H45" s="20">
        <v>176581072</v>
      </c>
      <c r="I45" s="20">
        <v>130008042</v>
      </c>
      <c r="J45" s="20">
        <v>130008042</v>
      </c>
      <c r="K45" s="20"/>
      <c r="L45" s="20"/>
      <c r="M45" s="20">
        <v>147898180</v>
      </c>
      <c r="N45" s="20">
        <v>147898180</v>
      </c>
      <c r="O45" s="20">
        <v>138315302</v>
      </c>
      <c r="P45" s="20">
        <v>134735383</v>
      </c>
      <c r="Q45" s="20">
        <v>173673490</v>
      </c>
      <c r="R45" s="20">
        <v>173673490</v>
      </c>
      <c r="S45" s="20"/>
      <c r="T45" s="20"/>
      <c r="U45" s="20"/>
      <c r="V45" s="20"/>
      <c r="W45" s="20">
        <v>173673490</v>
      </c>
      <c r="X45" s="20">
        <v>947634431</v>
      </c>
      <c r="Y45" s="20">
        <v>-773960941</v>
      </c>
      <c r="Z45" s="48">
        <v>-81.67</v>
      </c>
      <c r="AA45" s="22">
        <v>1263512575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1232604296</v>
      </c>
      <c r="D48" s="51">
        <f>SUM(D45:D47)</f>
        <v>1232604296</v>
      </c>
      <c r="E48" s="52">
        <f t="shared" si="7"/>
        <v>1263512575</v>
      </c>
      <c r="F48" s="53">
        <f t="shared" si="7"/>
        <v>1263512575</v>
      </c>
      <c r="G48" s="53">
        <f t="shared" si="7"/>
        <v>189330104</v>
      </c>
      <c r="H48" s="53">
        <f t="shared" si="7"/>
        <v>176581072</v>
      </c>
      <c r="I48" s="53">
        <f t="shared" si="7"/>
        <v>130008042</v>
      </c>
      <c r="J48" s="53">
        <f t="shared" si="7"/>
        <v>130008042</v>
      </c>
      <c r="K48" s="53">
        <f t="shared" si="7"/>
        <v>0</v>
      </c>
      <c r="L48" s="53">
        <f t="shared" si="7"/>
        <v>0</v>
      </c>
      <c r="M48" s="53">
        <f t="shared" si="7"/>
        <v>147898180</v>
      </c>
      <c r="N48" s="53">
        <f t="shared" si="7"/>
        <v>147898180</v>
      </c>
      <c r="O48" s="53">
        <f t="shared" si="7"/>
        <v>138315302</v>
      </c>
      <c r="P48" s="53">
        <f t="shared" si="7"/>
        <v>134735383</v>
      </c>
      <c r="Q48" s="53">
        <f t="shared" si="7"/>
        <v>173673490</v>
      </c>
      <c r="R48" s="53">
        <f t="shared" si="7"/>
        <v>173673490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173673490</v>
      </c>
      <c r="X48" s="53">
        <f t="shared" si="7"/>
        <v>947634431</v>
      </c>
      <c r="Y48" s="53">
        <f t="shared" si="7"/>
        <v>-773960941</v>
      </c>
      <c r="Z48" s="54">
        <f>+IF(X48&lt;&gt;0,+(Y48/X48)*100,0)</f>
        <v>-81.67294430018447</v>
      </c>
      <c r="AA48" s="55">
        <f>SUM(AA45:AA47)</f>
        <v>1263512575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2167930</v>
      </c>
      <c r="D6" s="18">
        <v>2167930</v>
      </c>
      <c r="E6" s="19">
        <v>1300000</v>
      </c>
      <c r="F6" s="20">
        <v>1300000</v>
      </c>
      <c r="G6" s="20">
        <v>5787719</v>
      </c>
      <c r="H6" s="20"/>
      <c r="I6" s="20"/>
      <c r="J6" s="20"/>
      <c r="K6" s="20">
        <v>-1688369</v>
      </c>
      <c r="L6" s="20">
        <v>-1688369</v>
      </c>
      <c r="M6" s="20">
        <v>13689140</v>
      </c>
      <c r="N6" s="20">
        <v>13689140</v>
      </c>
      <c r="O6" s="20">
        <v>541484</v>
      </c>
      <c r="P6" s="20">
        <v>2741415</v>
      </c>
      <c r="Q6" s="20">
        <v>17210738</v>
      </c>
      <c r="R6" s="20">
        <v>17210738</v>
      </c>
      <c r="S6" s="20"/>
      <c r="T6" s="20"/>
      <c r="U6" s="20"/>
      <c r="V6" s="20"/>
      <c r="W6" s="20">
        <v>17210738</v>
      </c>
      <c r="X6" s="20">
        <v>975000</v>
      </c>
      <c r="Y6" s="20">
        <v>16235738</v>
      </c>
      <c r="Z6" s="21">
        <v>1665.2</v>
      </c>
      <c r="AA6" s="22">
        <v>1300000</v>
      </c>
    </row>
    <row r="7" spans="1:27" ht="13.5">
      <c r="A7" s="23" t="s">
        <v>34</v>
      </c>
      <c r="B7" s="17"/>
      <c r="C7" s="18"/>
      <c r="D7" s="18"/>
      <c r="E7" s="19">
        <v>61454</v>
      </c>
      <c r="F7" s="20">
        <v>61454</v>
      </c>
      <c r="G7" s="20">
        <v>-2656946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46091</v>
      </c>
      <c r="Y7" s="20">
        <v>-46091</v>
      </c>
      <c r="Z7" s="21">
        <v>-100</v>
      </c>
      <c r="AA7" s="22">
        <v>61454</v>
      </c>
    </row>
    <row r="8" spans="1:27" ht="13.5">
      <c r="A8" s="23" t="s">
        <v>35</v>
      </c>
      <c r="B8" s="17"/>
      <c r="C8" s="18">
        <v>5309065</v>
      </c>
      <c r="D8" s="18">
        <v>5309065</v>
      </c>
      <c r="E8" s="19">
        <v>42754186</v>
      </c>
      <c r="F8" s="20">
        <v>42754186</v>
      </c>
      <c r="G8" s="20">
        <v>1116491</v>
      </c>
      <c r="H8" s="20"/>
      <c r="I8" s="20"/>
      <c r="J8" s="20"/>
      <c r="K8" s="20">
        <v>-556118</v>
      </c>
      <c r="L8" s="20">
        <v>-556118</v>
      </c>
      <c r="M8" s="20">
        <v>2854115</v>
      </c>
      <c r="N8" s="20">
        <v>2854115</v>
      </c>
      <c r="O8" s="20">
        <v>3130375</v>
      </c>
      <c r="P8" s="20">
        <v>3388088</v>
      </c>
      <c r="Q8" s="20">
        <v>-12993122</v>
      </c>
      <c r="R8" s="20">
        <v>-12993122</v>
      </c>
      <c r="S8" s="20"/>
      <c r="T8" s="20"/>
      <c r="U8" s="20"/>
      <c r="V8" s="20"/>
      <c r="W8" s="20">
        <v>-12993122</v>
      </c>
      <c r="X8" s="20">
        <v>32065640</v>
      </c>
      <c r="Y8" s="20">
        <v>-45058762</v>
      </c>
      <c r="Z8" s="21">
        <v>-140.52</v>
      </c>
      <c r="AA8" s="22">
        <v>42754186</v>
      </c>
    </row>
    <row r="9" spans="1:27" ht="13.5">
      <c r="A9" s="23" t="s">
        <v>36</v>
      </c>
      <c r="B9" s="17"/>
      <c r="C9" s="18">
        <v>9736876</v>
      </c>
      <c r="D9" s="18">
        <v>9736876</v>
      </c>
      <c r="E9" s="19">
        <v>4916800</v>
      </c>
      <c r="F9" s="20">
        <v>4916800</v>
      </c>
      <c r="G9" s="20"/>
      <c r="H9" s="20"/>
      <c r="I9" s="20"/>
      <c r="J9" s="20"/>
      <c r="K9" s="20">
        <v>786622</v>
      </c>
      <c r="L9" s="20">
        <v>786622</v>
      </c>
      <c r="M9" s="20">
        <v>1002535</v>
      </c>
      <c r="N9" s="20">
        <v>1002535</v>
      </c>
      <c r="O9" s="20">
        <v>8800400</v>
      </c>
      <c r="P9" s="20">
        <v>613188</v>
      </c>
      <c r="Q9" s="20">
        <v>5326043</v>
      </c>
      <c r="R9" s="20">
        <v>5326043</v>
      </c>
      <c r="S9" s="20"/>
      <c r="T9" s="20"/>
      <c r="U9" s="20"/>
      <c r="V9" s="20"/>
      <c r="W9" s="20">
        <v>5326043</v>
      </c>
      <c r="X9" s="20">
        <v>3687600</v>
      </c>
      <c r="Y9" s="20">
        <v>1638443</v>
      </c>
      <c r="Z9" s="21">
        <v>44.43</v>
      </c>
      <c r="AA9" s="22">
        <v>4916800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474232</v>
      </c>
      <c r="D11" s="18">
        <v>474232</v>
      </c>
      <c r="E11" s="19">
        <v>555714</v>
      </c>
      <c r="F11" s="20">
        <v>555714</v>
      </c>
      <c r="G11" s="20"/>
      <c r="H11" s="20"/>
      <c r="I11" s="20"/>
      <c r="J11" s="20"/>
      <c r="K11" s="20">
        <v>53482</v>
      </c>
      <c r="L11" s="20">
        <v>53482</v>
      </c>
      <c r="M11" s="20">
        <v>505386</v>
      </c>
      <c r="N11" s="20">
        <v>505386</v>
      </c>
      <c r="O11" s="20">
        <v>509840</v>
      </c>
      <c r="P11" s="20">
        <v>473277</v>
      </c>
      <c r="Q11" s="20">
        <v>562378</v>
      </c>
      <c r="R11" s="20">
        <v>562378</v>
      </c>
      <c r="S11" s="20"/>
      <c r="T11" s="20"/>
      <c r="U11" s="20"/>
      <c r="V11" s="20"/>
      <c r="W11" s="20">
        <v>562378</v>
      </c>
      <c r="X11" s="20">
        <v>416786</v>
      </c>
      <c r="Y11" s="20">
        <v>145592</v>
      </c>
      <c r="Z11" s="21">
        <v>34.93</v>
      </c>
      <c r="AA11" s="22">
        <v>555714</v>
      </c>
    </row>
    <row r="12" spans="1:27" ht="13.5">
      <c r="A12" s="27" t="s">
        <v>39</v>
      </c>
      <c r="B12" s="28"/>
      <c r="C12" s="29">
        <f aca="true" t="shared" si="0" ref="C12:Y12">SUM(C6:C11)</f>
        <v>17688103</v>
      </c>
      <c r="D12" s="29">
        <f>SUM(D6:D11)</f>
        <v>17688103</v>
      </c>
      <c r="E12" s="30">
        <f t="shared" si="0"/>
        <v>49588154</v>
      </c>
      <c r="F12" s="31">
        <f t="shared" si="0"/>
        <v>49588154</v>
      </c>
      <c r="G12" s="31">
        <f t="shared" si="0"/>
        <v>4247264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-1404383</v>
      </c>
      <c r="L12" s="31">
        <f t="shared" si="0"/>
        <v>-1404383</v>
      </c>
      <c r="M12" s="31">
        <f t="shared" si="0"/>
        <v>18051176</v>
      </c>
      <c r="N12" s="31">
        <f t="shared" si="0"/>
        <v>18051176</v>
      </c>
      <c r="O12" s="31">
        <f t="shared" si="0"/>
        <v>12982099</v>
      </c>
      <c r="P12" s="31">
        <f t="shared" si="0"/>
        <v>7215968</v>
      </c>
      <c r="Q12" s="31">
        <f t="shared" si="0"/>
        <v>10106037</v>
      </c>
      <c r="R12" s="31">
        <f t="shared" si="0"/>
        <v>10106037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10106037</v>
      </c>
      <c r="X12" s="31">
        <f t="shared" si="0"/>
        <v>37191117</v>
      </c>
      <c r="Y12" s="31">
        <f t="shared" si="0"/>
        <v>-27085080</v>
      </c>
      <c r="Z12" s="32">
        <f>+IF(X12&lt;&gt;0,+(Y12/X12)*100,0)</f>
        <v>-72.8267451606791</v>
      </c>
      <c r="AA12" s="33">
        <f>SUM(AA6:AA11)</f>
        <v>49588154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9982000</v>
      </c>
      <c r="D17" s="18">
        <v>9982000</v>
      </c>
      <c r="E17" s="19">
        <v>9982000</v>
      </c>
      <c r="F17" s="20">
        <v>9982000</v>
      </c>
      <c r="G17" s="20"/>
      <c r="H17" s="20"/>
      <c r="I17" s="20"/>
      <c r="J17" s="20"/>
      <c r="K17" s="20"/>
      <c r="L17" s="20"/>
      <c r="M17" s="20">
        <v>9982000</v>
      </c>
      <c r="N17" s="20">
        <v>9982000</v>
      </c>
      <c r="O17" s="20">
        <v>9982000</v>
      </c>
      <c r="P17" s="20">
        <v>9982000</v>
      </c>
      <c r="Q17" s="20">
        <v>9982000</v>
      </c>
      <c r="R17" s="20">
        <v>9982000</v>
      </c>
      <c r="S17" s="20"/>
      <c r="T17" s="20"/>
      <c r="U17" s="20"/>
      <c r="V17" s="20"/>
      <c r="W17" s="20">
        <v>9982000</v>
      </c>
      <c r="X17" s="20">
        <v>7486500</v>
      </c>
      <c r="Y17" s="20">
        <v>2495500</v>
      </c>
      <c r="Z17" s="21">
        <v>33.33</v>
      </c>
      <c r="AA17" s="22">
        <v>9982000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296786946</v>
      </c>
      <c r="D19" s="18">
        <v>296786946</v>
      </c>
      <c r="E19" s="19">
        <v>351087382</v>
      </c>
      <c r="F19" s="20">
        <v>349287382</v>
      </c>
      <c r="G19" s="20">
        <v>3779104</v>
      </c>
      <c r="H19" s="20"/>
      <c r="I19" s="20"/>
      <c r="J19" s="20"/>
      <c r="K19" s="20">
        <v>1588746</v>
      </c>
      <c r="L19" s="20">
        <v>6846390</v>
      </c>
      <c r="M19" s="20">
        <v>302736552</v>
      </c>
      <c r="N19" s="20">
        <v>302736552</v>
      </c>
      <c r="O19" s="20">
        <v>297910286</v>
      </c>
      <c r="P19" s="20">
        <v>297284038</v>
      </c>
      <c r="Q19" s="20">
        <v>322898133</v>
      </c>
      <c r="R19" s="20">
        <v>322898133</v>
      </c>
      <c r="S19" s="20"/>
      <c r="T19" s="20"/>
      <c r="U19" s="20"/>
      <c r="V19" s="20"/>
      <c r="W19" s="20">
        <v>322898133</v>
      </c>
      <c r="X19" s="20">
        <v>261965537</v>
      </c>
      <c r="Y19" s="20">
        <v>60932596</v>
      </c>
      <c r="Z19" s="21">
        <v>23.26</v>
      </c>
      <c r="AA19" s="22">
        <v>349287382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523003</v>
      </c>
      <c r="D21" s="18">
        <v>523003</v>
      </c>
      <c r="E21" s="19">
        <v>480915</v>
      </c>
      <c r="F21" s="20">
        <v>480915</v>
      </c>
      <c r="G21" s="20"/>
      <c r="H21" s="20"/>
      <c r="I21" s="20"/>
      <c r="J21" s="20"/>
      <c r="K21" s="20"/>
      <c r="L21" s="20"/>
      <c r="M21" s="20">
        <v>523003</v>
      </c>
      <c r="N21" s="20">
        <v>523003</v>
      </c>
      <c r="O21" s="20">
        <v>523003</v>
      </c>
      <c r="P21" s="20">
        <v>523003</v>
      </c>
      <c r="Q21" s="20">
        <v>523003</v>
      </c>
      <c r="R21" s="20">
        <v>523003</v>
      </c>
      <c r="S21" s="20"/>
      <c r="T21" s="20"/>
      <c r="U21" s="20"/>
      <c r="V21" s="20"/>
      <c r="W21" s="20">
        <v>523003</v>
      </c>
      <c r="X21" s="20">
        <v>360686</v>
      </c>
      <c r="Y21" s="20">
        <v>162317</v>
      </c>
      <c r="Z21" s="21">
        <v>45</v>
      </c>
      <c r="AA21" s="22">
        <v>480915</v>
      </c>
    </row>
    <row r="22" spans="1:27" ht="13.5">
      <c r="A22" s="23" t="s">
        <v>48</v>
      </c>
      <c r="B22" s="17"/>
      <c r="C22" s="18">
        <v>544090</v>
      </c>
      <c r="D22" s="18">
        <v>544090</v>
      </c>
      <c r="E22" s="19">
        <v>633594</v>
      </c>
      <c r="F22" s="20">
        <v>633594</v>
      </c>
      <c r="G22" s="20"/>
      <c r="H22" s="20"/>
      <c r="I22" s="20"/>
      <c r="J22" s="20"/>
      <c r="K22" s="20"/>
      <c r="L22" s="20"/>
      <c r="M22" s="20">
        <v>544090</v>
      </c>
      <c r="N22" s="20">
        <v>544090</v>
      </c>
      <c r="O22" s="20">
        <v>544090</v>
      </c>
      <c r="P22" s="20">
        <v>544090</v>
      </c>
      <c r="Q22" s="20">
        <v>544090</v>
      </c>
      <c r="R22" s="20">
        <v>544090</v>
      </c>
      <c r="S22" s="20"/>
      <c r="T22" s="20"/>
      <c r="U22" s="20"/>
      <c r="V22" s="20"/>
      <c r="W22" s="20">
        <v>544090</v>
      </c>
      <c r="X22" s="20">
        <v>475196</v>
      </c>
      <c r="Y22" s="20">
        <v>68894</v>
      </c>
      <c r="Z22" s="21">
        <v>14.5</v>
      </c>
      <c r="AA22" s="22">
        <v>633594</v>
      </c>
    </row>
    <row r="23" spans="1:27" ht="13.5">
      <c r="A23" s="23" t="s">
        <v>49</v>
      </c>
      <c r="B23" s="17"/>
      <c r="C23" s="18">
        <v>161277</v>
      </c>
      <c r="D23" s="18">
        <v>161277</v>
      </c>
      <c r="E23" s="19">
        <v>3424000</v>
      </c>
      <c r="F23" s="20">
        <v>3424000</v>
      </c>
      <c r="G23" s="24"/>
      <c r="H23" s="24"/>
      <c r="I23" s="24"/>
      <c r="J23" s="20"/>
      <c r="K23" s="24"/>
      <c r="L23" s="24">
        <v>1261464</v>
      </c>
      <c r="M23" s="20">
        <v>161276</v>
      </c>
      <c r="N23" s="24">
        <v>161276</v>
      </c>
      <c r="O23" s="24">
        <v>161276</v>
      </c>
      <c r="P23" s="24">
        <v>161276</v>
      </c>
      <c r="Q23" s="20">
        <v>161276</v>
      </c>
      <c r="R23" s="24">
        <v>161276</v>
      </c>
      <c r="S23" s="24"/>
      <c r="T23" s="20"/>
      <c r="U23" s="24"/>
      <c r="V23" s="24"/>
      <c r="W23" s="24">
        <v>161276</v>
      </c>
      <c r="X23" s="20">
        <v>2568000</v>
      </c>
      <c r="Y23" s="24">
        <v>-2406724</v>
      </c>
      <c r="Z23" s="25">
        <v>-93.72</v>
      </c>
      <c r="AA23" s="26">
        <v>3424000</v>
      </c>
    </row>
    <row r="24" spans="1:27" ht="13.5">
      <c r="A24" s="27" t="s">
        <v>50</v>
      </c>
      <c r="B24" s="35"/>
      <c r="C24" s="29">
        <f aca="true" t="shared" si="1" ref="C24:Y24">SUM(C15:C23)</f>
        <v>307997316</v>
      </c>
      <c r="D24" s="29">
        <f>SUM(D15:D23)</f>
        <v>307997316</v>
      </c>
      <c r="E24" s="36">
        <f t="shared" si="1"/>
        <v>365607891</v>
      </c>
      <c r="F24" s="37">
        <f t="shared" si="1"/>
        <v>363807891</v>
      </c>
      <c r="G24" s="37">
        <f t="shared" si="1"/>
        <v>3779104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1588746</v>
      </c>
      <c r="L24" s="37">
        <f t="shared" si="1"/>
        <v>8107854</v>
      </c>
      <c r="M24" s="37">
        <f t="shared" si="1"/>
        <v>313946921</v>
      </c>
      <c r="N24" s="37">
        <f t="shared" si="1"/>
        <v>313946921</v>
      </c>
      <c r="O24" s="37">
        <f t="shared" si="1"/>
        <v>309120655</v>
      </c>
      <c r="P24" s="37">
        <f t="shared" si="1"/>
        <v>308494407</v>
      </c>
      <c r="Q24" s="37">
        <f t="shared" si="1"/>
        <v>334108502</v>
      </c>
      <c r="R24" s="37">
        <f t="shared" si="1"/>
        <v>334108502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334108502</v>
      </c>
      <c r="X24" s="37">
        <f t="shared" si="1"/>
        <v>272855919</v>
      </c>
      <c r="Y24" s="37">
        <f t="shared" si="1"/>
        <v>61252583</v>
      </c>
      <c r="Z24" s="38">
        <f>+IF(X24&lt;&gt;0,+(Y24/X24)*100,0)</f>
        <v>22.448691318292422</v>
      </c>
      <c r="AA24" s="39">
        <f>SUM(AA15:AA23)</f>
        <v>363807891</v>
      </c>
    </row>
    <row r="25" spans="1:27" ht="13.5">
      <c r="A25" s="27" t="s">
        <v>51</v>
      </c>
      <c r="B25" s="28"/>
      <c r="C25" s="29">
        <f aca="true" t="shared" si="2" ref="C25:Y25">+C12+C24</f>
        <v>325685419</v>
      </c>
      <c r="D25" s="29">
        <f>+D12+D24</f>
        <v>325685419</v>
      </c>
      <c r="E25" s="30">
        <f t="shared" si="2"/>
        <v>415196045</v>
      </c>
      <c r="F25" s="31">
        <f t="shared" si="2"/>
        <v>413396045</v>
      </c>
      <c r="G25" s="31">
        <f t="shared" si="2"/>
        <v>8026368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184363</v>
      </c>
      <c r="L25" s="31">
        <f t="shared" si="2"/>
        <v>6703471</v>
      </c>
      <c r="M25" s="31">
        <f t="shared" si="2"/>
        <v>331998097</v>
      </c>
      <c r="N25" s="31">
        <f t="shared" si="2"/>
        <v>331998097</v>
      </c>
      <c r="O25" s="31">
        <f t="shared" si="2"/>
        <v>322102754</v>
      </c>
      <c r="P25" s="31">
        <f t="shared" si="2"/>
        <v>315710375</v>
      </c>
      <c r="Q25" s="31">
        <f t="shared" si="2"/>
        <v>344214539</v>
      </c>
      <c r="R25" s="31">
        <f t="shared" si="2"/>
        <v>344214539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344214539</v>
      </c>
      <c r="X25" s="31">
        <f t="shared" si="2"/>
        <v>310047036</v>
      </c>
      <c r="Y25" s="31">
        <f t="shared" si="2"/>
        <v>34167503</v>
      </c>
      <c r="Z25" s="32">
        <f>+IF(X25&lt;&gt;0,+(Y25/X25)*100,0)</f>
        <v>11.020103091712832</v>
      </c>
      <c r="AA25" s="33">
        <f>+AA12+AA24</f>
        <v>413396045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1263840</v>
      </c>
      <c r="D30" s="18">
        <v>1263840</v>
      </c>
      <c r="E30" s="19">
        <v>710000</v>
      </c>
      <c r="F30" s="20">
        <v>710000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532500</v>
      </c>
      <c r="Y30" s="20">
        <v>-532500</v>
      </c>
      <c r="Z30" s="21">
        <v>-100</v>
      </c>
      <c r="AA30" s="22">
        <v>710000</v>
      </c>
    </row>
    <row r="31" spans="1:27" ht="13.5">
      <c r="A31" s="23" t="s">
        <v>56</v>
      </c>
      <c r="B31" s="17"/>
      <c r="C31" s="18">
        <v>181016</v>
      </c>
      <c r="D31" s="18">
        <v>181016</v>
      </c>
      <c r="E31" s="19">
        <v>184000</v>
      </c>
      <c r="F31" s="20">
        <v>184000</v>
      </c>
      <c r="G31" s="20">
        <v>194</v>
      </c>
      <c r="H31" s="20"/>
      <c r="I31" s="20"/>
      <c r="J31" s="20"/>
      <c r="K31" s="20"/>
      <c r="L31" s="20"/>
      <c r="M31" s="20">
        <v>183495</v>
      </c>
      <c r="N31" s="20">
        <v>183495</v>
      </c>
      <c r="O31" s="20">
        <v>181016</v>
      </c>
      <c r="P31" s="20">
        <v>178703</v>
      </c>
      <c r="Q31" s="20">
        <v>192712</v>
      </c>
      <c r="R31" s="20">
        <v>192712</v>
      </c>
      <c r="S31" s="20"/>
      <c r="T31" s="20"/>
      <c r="U31" s="20"/>
      <c r="V31" s="20"/>
      <c r="W31" s="20">
        <v>192712</v>
      </c>
      <c r="X31" s="20">
        <v>138000</v>
      </c>
      <c r="Y31" s="20">
        <v>54712</v>
      </c>
      <c r="Z31" s="21">
        <v>39.65</v>
      </c>
      <c r="AA31" s="22">
        <v>184000</v>
      </c>
    </row>
    <row r="32" spans="1:27" ht="13.5">
      <c r="A32" s="23" t="s">
        <v>57</v>
      </c>
      <c r="B32" s="17"/>
      <c r="C32" s="18">
        <v>44335858</v>
      </c>
      <c r="D32" s="18">
        <v>44335858</v>
      </c>
      <c r="E32" s="19">
        <v>8578923</v>
      </c>
      <c r="F32" s="20">
        <v>8578923</v>
      </c>
      <c r="G32" s="20">
        <v>14716685</v>
      </c>
      <c r="H32" s="20"/>
      <c r="I32" s="20"/>
      <c r="J32" s="20"/>
      <c r="K32" s="20">
        <v>12299778</v>
      </c>
      <c r="L32" s="20">
        <v>12299778</v>
      </c>
      <c r="M32" s="20">
        <v>53512498</v>
      </c>
      <c r="N32" s="20">
        <v>53512498</v>
      </c>
      <c r="O32" s="20">
        <v>56568422</v>
      </c>
      <c r="P32" s="20">
        <v>44169675</v>
      </c>
      <c r="Q32" s="20">
        <v>93327717</v>
      </c>
      <c r="R32" s="20">
        <v>93327717</v>
      </c>
      <c r="S32" s="20"/>
      <c r="T32" s="20"/>
      <c r="U32" s="20"/>
      <c r="V32" s="20"/>
      <c r="W32" s="20">
        <v>93327717</v>
      </c>
      <c r="X32" s="20">
        <v>6434192</v>
      </c>
      <c r="Y32" s="20">
        <v>86893525</v>
      </c>
      <c r="Z32" s="21">
        <v>1350.5</v>
      </c>
      <c r="AA32" s="22">
        <v>8578923</v>
      </c>
    </row>
    <row r="33" spans="1:27" ht="13.5">
      <c r="A33" s="23" t="s">
        <v>58</v>
      </c>
      <c r="B33" s="17"/>
      <c r="C33" s="18">
        <v>10757006</v>
      </c>
      <c r="D33" s="18">
        <v>10757006</v>
      </c>
      <c r="E33" s="19">
        <v>8416430</v>
      </c>
      <c r="F33" s="20">
        <v>8416430</v>
      </c>
      <c r="G33" s="20"/>
      <c r="H33" s="20"/>
      <c r="I33" s="20"/>
      <c r="J33" s="20"/>
      <c r="K33" s="20"/>
      <c r="L33" s="20"/>
      <c r="M33" s="20">
        <v>-3652709</v>
      </c>
      <c r="N33" s="20">
        <v>-3652709</v>
      </c>
      <c r="O33" s="20">
        <v>-5310611</v>
      </c>
      <c r="P33" s="20">
        <v>-4125717</v>
      </c>
      <c r="Q33" s="20">
        <v>-7438638</v>
      </c>
      <c r="R33" s="20">
        <v>-7438638</v>
      </c>
      <c r="S33" s="20"/>
      <c r="T33" s="20"/>
      <c r="U33" s="20"/>
      <c r="V33" s="20"/>
      <c r="W33" s="20">
        <v>-7438638</v>
      </c>
      <c r="X33" s="20">
        <v>6312323</v>
      </c>
      <c r="Y33" s="20">
        <v>-13750961</v>
      </c>
      <c r="Z33" s="21">
        <v>-217.84</v>
      </c>
      <c r="AA33" s="22">
        <v>8416430</v>
      </c>
    </row>
    <row r="34" spans="1:27" ht="13.5">
      <c r="A34" s="27" t="s">
        <v>59</v>
      </c>
      <c r="B34" s="28"/>
      <c r="C34" s="29">
        <f aca="true" t="shared" si="3" ref="C34:Y34">SUM(C29:C33)</f>
        <v>56537720</v>
      </c>
      <c r="D34" s="29">
        <f>SUM(D29:D33)</f>
        <v>56537720</v>
      </c>
      <c r="E34" s="30">
        <f t="shared" si="3"/>
        <v>17889353</v>
      </c>
      <c r="F34" s="31">
        <f t="shared" si="3"/>
        <v>17889353</v>
      </c>
      <c r="G34" s="31">
        <f t="shared" si="3"/>
        <v>14716879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12299778</v>
      </c>
      <c r="L34" s="31">
        <f t="shared" si="3"/>
        <v>12299778</v>
      </c>
      <c r="M34" s="31">
        <f t="shared" si="3"/>
        <v>50043284</v>
      </c>
      <c r="N34" s="31">
        <f t="shared" si="3"/>
        <v>50043284</v>
      </c>
      <c r="O34" s="31">
        <f t="shared" si="3"/>
        <v>51438827</v>
      </c>
      <c r="P34" s="31">
        <f t="shared" si="3"/>
        <v>40222661</v>
      </c>
      <c r="Q34" s="31">
        <f t="shared" si="3"/>
        <v>86081791</v>
      </c>
      <c r="R34" s="31">
        <f t="shared" si="3"/>
        <v>86081791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86081791</v>
      </c>
      <c r="X34" s="31">
        <f t="shared" si="3"/>
        <v>13417015</v>
      </c>
      <c r="Y34" s="31">
        <f t="shared" si="3"/>
        <v>72664776</v>
      </c>
      <c r="Z34" s="32">
        <f>+IF(X34&lt;&gt;0,+(Y34/X34)*100,0)</f>
        <v>541.5867538345899</v>
      </c>
      <c r="AA34" s="33">
        <f>SUM(AA29:AA33)</f>
        <v>17889353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4827075</v>
      </c>
      <c r="D37" s="18">
        <v>4827075</v>
      </c>
      <c r="E37" s="19">
        <v>2840000</v>
      </c>
      <c r="F37" s="20">
        <v>1040000</v>
      </c>
      <c r="G37" s="20">
        <v>-59547</v>
      </c>
      <c r="H37" s="20"/>
      <c r="I37" s="20"/>
      <c r="J37" s="20"/>
      <c r="K37" s="20">
        <v>-68667</v>
      </c>
      <c r="L37" s="20">
        <v>-68667</v>
      </c>
      <c r="M37" s="20">
        <v>6021080</v>
      </c>
      <c r="N37" s="20">
        <v>6021080</v>
      </c>
      <c r="O37" s="20">
        <v>6020800</v>
      </c>
      <c r="P37" s="20">
        <v>6020185</v>
      </c>
      <c r="Q37" s="20">
        <v>5469006</v>
      </c>
      <c r="R37" s="20">
        <v>5469006</v>
      </c>
      <c r="S37" s="20"/>
      <c r="T37" s="20"/>
      <c r="U37" s="20"/>
      <c r="V37" s="20"/>
      <c r="W37" s="20">
        <v>5469006</v>
      </c>
      <c r="X37" s="20">
        <v>780000</v>
      </c>
      <c r="Y37" s="20">
        <v>4689006</v>
      </c>
      <c r="Z37" s="21">
        <v>601.15</v>
      </c>
      <c r="AA37" s="22">
        <v>1040000</v>
      </c>
    </row>
    <row r="38" spans="1:27" ht="13.5">
      <c r="A38" s="23" t="s">
        <v>58</v>
      </c>
      <c r="B38" s="17"/>
      <c r="C38" s="18">
        <v>19718953</v>
      </c>
      <c r="D38" s="18">
        <v>19718953</v>
      </c>
      <c r="E38" s="19">
        <v>23185211</v>
      </c>
      <c r="F38" s="20">
        <v>23185211</v>
      </c>
      <c r="G38" s="20"/>
      <c r="H38" s="20"/>
      <c r="I38" s="20"/>
      <c r="J38" s="20"/>
      <c r="K38" s="20"/>
      <c r="L38" s="20"/>
      <c r="M38" s="20">
        <v>25957833</v>
      </c>
      <c r="N38" s="20">
        <v>25957833</v>
      </c>
      <c r="O38" s="20">
        <v>25957833</v>
      </c>
      <c r="P38" s="20">
        <v>25957833</v>
      </c>
      <c r="Q38" s="20">
        <v>25957833</v>
      </c>
      <c r="R38" s="20">
        <v>25957833</v>
      </c>
      <c r="S38" s="20"/>
      <c r="T38" s="20"/>
      <c r="U38" s="20"/>
      <c r="V38" s="20"/>
      <c r="W38" s="20">
        <v>25957833</v>
      </c>
      <c r="X38" s="20">
        <v>17388908</v>
      </c>
      <c r="Y38" s="20">
        <v>8568925</v>
      </c>
      <c r="Z38" s="21">
        <v>49.28</v>
      </c>
      <c r="AA38" s="22">
        <v>23185211</v>
      </c>
    </row>
    <row r="39" spans="1:27" ht="13.5">
      <c r="A39" s="27" t="s">
        <v>61</v>
      </c>
      <c r="B39" s="35"/>
      <c r="C39" s="29">
        <f aca="true" t="shared" si="4" ref="C39:Y39">SUM(C37:C38)</f>
        <v>24546028</v>
      </c>
      <c r="D39" s="29">
        <f>SUM(D37:D38)</f>
        <v>24546028</v>
      </c>
      <c r="E39" s="36">
        <f t="shared" si="4"/>
        <v>26025211</v>
      </c>
      <c r="F39" s="37">
        <f t="shared" si="4"/>
        <v>24225211</v>
      </c>
      <c r="G39" s="37">
        <f t="shared" si="4"/>
        <v>-59547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-68667</v>
      </c>
      <c r="L39" s="37">
        <f t="shared" si="4"/>
        <v>-68667</v>
      </c>
      <c r="M39" s="37">
        <f t="shared" si="4"/>
        <v>31978913</v>
      </c>
      <c r="N39" s="37">
        <f t="shared" si="4"/>
        <v>31978913</v>
      </c>
      <c r="O39" s="37">
        <f t="shared" si="4"/>
        <v>31978633</v>
      </c>
      <c r="P39" s="37">
        <f t="shared" si="4"/>
        <v>31978018</v>
      </c>
      <c r="Q39" s="37">
        <f t="shared" si="4"/>
        <v>31426839</v>
      </c>
      <c r="R39" s="37">
        <f t="shared" si="4"/>
        <v>31426839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31426839</v>
      </c>
      <c r="X39" s="37">
        <f t="shared" si="4"/>
        <v>18168908</v>
      </c>
      <c r="Y39" s="37">
        <f t="shared" si="4"/>
        <v>13257931</v>
      </c>
      <c r="Z39" s="38">
        <f>+IF(X39&lt;&gt;0,+(Y39/X39)*100,0)</f>
        <v>72.97043388628529</v>
      </c>
      <c r="AA39" s="39">
        <f>SUM(AA37:AA38)</f>
        <v>24225211</v>
      </c>
    </row>
    <row r="40" spans="1:27" ht="13.5">
      <c r="A40" s="27" t="s">
        <v>62</v>
      </c>
      <c r="B40" s="28"/>
      <c r="C40" s="29">
        <f aca="true" t="shared" si="5" ref="C40:Y40">+C34+C39</f>
        <v>81083748</v>
      </c>
      <c r="D40" s="29">
        <f>+D34+D39</f>
        <v>81083748</v>
      </c>
      <c r="E40" s="30">
        <f t="shared" si="5"/>
        <v>43914564</v>
      </c>
      <c r="F40" s="31">
        <f t="shared" si="5"/>
        <v>42114564</v>
      </c>
      <c r="G40" s="31">
        <f t="shared" si="5"/>
        <v>14657332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12231111</v>
      </c>
      <c r="L40" s="31">
        <f t="shared" si="5"/>
        <v>12231111</v>
      </c>
      <c r="M40" s="31">
        <f t="shared" si="5"/>
        <v>82022197</v>
      </c>
      <c r="N40" s="31">
        <f t="shared" si="5"/>
        <v>82022197</v>
      </c>
      <c r="O40" s="31">
        <f t="shared" si="5"/>
        <v>83417460</v>
      </c>
      <c r="P40" s="31">
        <f t="shared" si="5"/>
        <v>72200679</v>
      </c>
      <c r="Q40" s="31">
        <f t="shared" si="5"/>
        <v>117508630</v>
      </c>
      <c r="R40" s="31">
        <f t="shared" si="5"/>
        <v>117508630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117508630</v>
      </c>
      <c r="X40" s="31">
        <f t="shared" si="5"/>
        <v>31585923</v>
      </c>
      <c r="Y40" s="31">
        <f t="shared" si="5"/>
        <v>85922707</v>
      </c>
      <c r="Z40" s="32">
        <f>+IF(X40&lt;&gt;0,+(Y40/X40)*100,0)</f>
        <v>272.02848243503917</v>
      </c>
      <c r="AA40" s="33">
        <f>+AA34+AA39</f>
        <v>42114564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244601671</v>
      </c>
      <c r="D42" s="43">
        <f>+D25-D40</f>
        <v>244601671</v>
      </c>
      <c r="E42" s="44">
        <f t="shared" si="6"/>
        <v>371281481</v>
      </c>
      <c r="F42" s="45">
        <f t="shared" si="6"/>
        <v>371281481</v>
      </c>
      <c r="G42" s="45">
        <f t="shared" si="6"/>
        <v>-6630964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-12046748</v>
      </c>
      <c r="L42" s="45">
        <f t="shared" si="6"/>
        <v>-5527640</v>
      </c>
      <c r="M42" s="45">
        <f t="shared" si="6"/>
        <v>249975900</v>
      </c>
      <c r="N42" s="45">
        <f t="shared" si="6"/>
        <v>249975900</v>
      </c>
      <c r="O42" s="45">
        <f t="shared" si="6"/>
        <v>238685294</v>
      </c>
      <c r="P42" s="45">
        <f t="shared" si="6"/>
        <v>243509696</v>
      </c>
      <c r="Q42" s="45">
        <f t="shared" si="6"/>
        <v>226705909</v>
      </c>
      <c r="R42" s="45">
        <f t="shared" si="6"/>
        <v>226705909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226705909</v>
      </c>
      <c r="X42" s="45">
        <f t="shared" si="6"/>
        <v>278461113</v>
      </c>
      <c r="Y42" s="45">
        <f t="shared" si="6"/>
        <v>-51755204</v>
      </c>
      <c r="Z42" s="46">
        <f>+IF(X42&lt;&gt;0,+(Y42/X42)*100,0)</f>
        <v>-18.58615138121638</v>
      </c>
      <c r="AA42" s="47">
        <f>+AA25-AA40</f>
        <v>371281481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244601669</v>
      </c>
      <c r="D45" s="18">
        <v>244601669</v>
      </c>
      <c r="E45" s="19">
        <v>371281481</v>
      </c>
      <c r="F45" s="20">
        <v>371281481</v>
      </c>
      <c r="G45" s="20">
        <v>-6630965</v>
      </c>
      <c r="H45" s="20"/>
      <c r="I45" s="20"/>
      <c r="J45" s="20"/>
      <c r="K45" s="20">
        <v>-12046748</v>
      </c>
      <c r="L45" s="20">
        <v>-5527640</v>
      </c>
      <c r="M45" s="20">
        <v>249975898</v>
      </c>
      <c r="N45" s="20">
        <v>249975898</v>
      </c>
      <c r="O45" s="20">
        <v>238685293</v>
      </c>
      <c r="P45" s="20">
        <v>243509696</v>
      </c>
      <c r="Q45" s="20">
        <v>226705909</v>
      </c>
      <c r="R45" s="20">
        <v>226705909</v>
      </c>
      <c r="S45" s="20"/>
      <c r="T45" s="20"/>
      <c r="U45" s="20"/>
      <c r="V45" s="20"/>
      <c r="W45" s="20">
        <v>226705909</v>
      </c>
      <c r="X45" s="20">
        <v>278461111</v>
      </c>
      <c r="Y45" s="20">
        <v>-51755202</v>
      </c>
      <c r="Z45" s="48">
        <v>-18.59</v>
      </c>
      <c r="AA45" s="22">
        <v>371281481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244601669</v>
      </c>
      <c r="D48" s="51">
        <f>SUM(D45:D47)</f>
        <v>244601669</v>
      </c>
      <c r="E48" s="52">
        <f t="shared" si="7"/>
        <v>371281481</v>
      </c>
      <c r="F48" s="53">
        <f t="shared" si="7"/>
        <v>371281481</v>
      </c>
      <c r="G48" s="53">
        <f t="shared" si="7"/>
        <v>-6630965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-12046748</v>
      </c>
      <c r="L48" s="53">
        <f t="shared" si="7"/>
        <v>-5527640</v>
      </c>
      <c r="M48" s="53">
        <f t="shared" si="7"/>
        <v>249975898</v>
      </c>
      <c r="N48" s="53">
        <f t="shared" si="7"/>
        <v>249975898</v>
      </c>
      <c r="O48" s="53">
        <f t="shared" si="7"/>
        <v>238685293</v>
      </c>
      <c r="P48" s="53">
        <f t="shared" si="7"/>
        <v>243509696</v>
      </c>
      <c r="Q48" s="53">
        <f t="shared" si="7"/>
        <v>226705909</v>
      </c>
      <c r="R48" s="53">
        <f t="shared" si="7"/>
        <v>226705909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226705909</v>
      </c>
      <c r="X48" s="53">
        <f t="shared" si="7"/>
        <v>278461111</v>
      </c>
      <c r="Y48" s="53">
        <f t="shared" si="7"/>
        <v>-51755202</v>
      </c>
      <c r="Z48" s="54">
        <f>+IF(X48&lt;&gt;0,+(Y48/X48)*100,0)</f>
        <v>-18.58615079647513</v>
      </c>
      <c r="AA48" s="55">
        <f>SUM(AA45:AA47)</f>
        <v>371281481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444078</v>
      </c>
      <c r="F6" s="20">
        <v>168988</v>
      </c>
      <c r="G6" s="20">
        <v>99184</v>
      </c>
      <c r="H6" s="20">
        <v>158506</v>
      </c>
      <c r="I6" s="20">
        <v>72837</v>
      </c>
      <c r="J6" s="20">
        <v>72837</v>
      </c>
      <c r="K6" s="20">
        <v>78433</v>
      </c>
      <c r="L6" s="20">
        <v>586322</v>
      </c>
      <c r="M6" s="20">
        <v>142521</v>
      </c>
      <c r="N6" s="20">
        <v>142521</v>
      </c>
      <c r="O6" s="20"/>
      <c r="P6" s="20"/>
      <c r="Q6" s="20"/>
      <c r="R6" s="20"/>
      <c r="S6" s="20"/>
      <c r="T6" s="20"/>
      <c r="U6" s="20"/>
      <c r="V6" s="20"/>
      <c r="W6" s="20"/>
      <c r="X6" s="20">
        <v>126741</v>
      </c>
      <c r="Y6" s="20">
        <v>-126741</v>
      </c>
      <c r="Z6" s="21">
        <v>-100</v>
      </c>
      <c r="AA6" s="22">
        <v>168988</v>
      </c>
    </row>
    <row r="7" spans="1:27" ht="13.5">
      <c r="A7" s="23" t="s">
        <v>34</v>
      </c>
      <c r="B7" s="17"/>
      <c r="C7" s="18"/>
      <c r="D7" s="18"/>
      <c r="E7" s="19">
        <v>500000</v>
      </c>
      <c r="F7" s="20">
        <v>6301597</v>
      </c>
      <c r="G7" s="20">
        <v>16952498</v>
      </c>
      <c r="H7" s="20">
        <v>14949124</v>
      </c>
      <c r="I7" s="20">
        <v>10719795</v>
      </c>
      <c r="J7" s="20">
        <v>10719795</v>
      </c>
      <c r="K7" s="20">
        <v>7424720</v>
      </c>
      <c r="L7" s="20">
        <v>11345957</v>
      </c>
      <c r="M7" s="20">
        <v>14966093</v>
      </c>
      <c r="N7" s="20">
        <v>14966093</v>
      </c>
      <c r="O7" s="20"/>
      <c r="P7" s="20"/>
      <c r="Q7" s="20"/>
      <c r="R7" s="20"/>
      <c r="S7" s="20"/>
      <c r="T7" s="20"/>
      <c r="U7" s="20"/>
      <c r="V7" s="20"/>
      <c r="W7" s="20"/>
      <c r="X7" s="20">
        <v>4726198</v>
      </c>
      <c r="Y7" s="20">
        <v>-4726198</v>
      </c>
      <c r="Z7" s="21">
        <v>-100</v>
      </c>
      <c r="AA7" s="22">
        <v>6301597</v>
      </c>
    </row>
    <row r="8" spans="1:27" ht="13.5">
      <c r="A8" s="23" t="s">
        <v>35</v>
      </c>
      <c r="B8" s="17"/>
      <c r="C8" s="18">
        <v>373164</v>
      </c>
      <c r="D8" s="18">
        <v>373164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524802</v>
      </c>
      <c r="D9" s="18">
        <v>524802</v>
      </c>
      <c r="E9" s="19"/>
      <c r="F9" s="20">
        <v>1886442</v>
      </c>
      <c r="G9" s="20">
        <v>1324826</v>
      </c>
      <c r="H9" s="20">
        <v>1376487</v>
      </c>
      <c r="I9" s="20">
        <v>1529571</v>
      </c>
      <c r="J9" s="20">
        <v>1529571</v>
      </c>
      <c r="K9" s="20">
        <v>1686729</v>
      </c>
      <c r="L9" s="20">
        <v>1605976</v>
      </c>
      <c r="M9" s="20">
        <v>1631083</v>
      </c>
      <c r="N9" s="20">
        <v>1631083</v>
      </c>
      <c r="O9" s="20"/>
      <c r="P9" s="20"/>
      <c r="Q9" s="20"/>
      <c r="R9" s="20"/>
      <c r="S9" s="20"/>
      <c r="T9" s="20"/>
      <c r="U9" s="20"/>
      <c r="V9" s="20"/>
      <c r="W9" s="20"/>
      <c r="X9" s="20">
        <v>1414832</v>
      </c>
      <c r="Y9" s="20">
        <v>-1414832</v>
      </c>
      <c r="Z9" s="21">
        <v>-100</v>
      </c>
      <c r="AA9" s="22">
        <v>1886442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897966</v>
      </c>
      <c r="D12" s="29">
        <f>SUM(D6:D11)</f>
        <v>897966</v>
      </c>
      <c r="E12" s="30">
        <f t="shared" si="0"/>
        <v>944078</v>
      </c>
      <c r="F12" s="31">
        <f t="shared" si="0"/>
        <v>8357027</v>
      </c>
      <c r="G12" s="31">
        <f t="shared" si="0"/>
        <v>18376508</v>
      </c>
      <c r="H12" s="31">
        <f t="shared" si="0"/>
        <v>16484117</v>
      </c>
      <c r="I12" s="31">
        <f t="shared" si="0"/>
        <v>12322203</v>
      </c>
      <c r="J12" s="31">
        <f t="shared" si="0"/>
        <v>12322203</v>
      </c>
      <c r="K12" s="31">
        <f t="shared" si="0"/>
        <v>9189882</v>
      </c>
      <c r="L12" s="31">
        <f t="shared" si="0"/>
        <v>13538255</v>
      </c>
      <c r="M12" s="31">
        <f t="shared" si="0"/>
        <v>16739697</v>
      </c>
      <c r="N12" s="31">
        <f t="shared" si="0"/>
        <v>16739697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6267771</v>
      </c>
      <c r="Y12" s="31">
        <f t="shared" si="0"/>
        <v>-6267771</v>
      </c>
      <c r="Z12" s="32">
        <f>+IF(X12&lt;&gt;0,+(Y12/X12)*100,0)</f>
        <v>-100</v>
      </c>
      <c r="AA12" s="33">
        <f>SUM(AA6:AA11)</f>
        <v>8357027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1953700</v>
      </c>
      <c r="D17" s="18">
        <v>1953700</v>
      </c>
      <c r="E17" s="19"/>
      <c r="F17" s="20">
        <v>1157600</v>
      </c>
      <c r="G17" s="20">
        <v>2636700</v>
      </c>
      <c r="H17" s="20">
        <v>1840600</v>
      </c>
      <c r="I17" s="20">
        <v>1157600</v>
      </c>
      <c r="J17" s="20">
        <v>1157600</v>
      </c>
      <c r="K17" s="20">
        <v>1157600</v>
      </c>
      <c r="L17" s="20">
        <v>1157600</v>
      </c>
      <c r="M17" s="20">
        <v>1157600</v>
      </c>
      <c r="N17" s="20">
        <v>1157600</v>
      </c>
      <c r="O17" s="20"/>
      <c r="P17" s="20"/>
      <c r="Q17" s="20"/>
      <c r="R17" s="20"/>
      <c r="S17" s="20"/>
      <c r="T17" s="20"/>
      <c r="U17" s="20"/>
      <c r="V17" s="20"/>
      <c r="W17" s="20"/>
      <c r="X17" s="20">
        <v>868200</v>
      </c>
      <c r="Y17" s="20">
        <v>-868200</v>
      </c>
      <c r="Z17" s="21">
        <v>-100</v>
      </c>
      <c r="AA17" s="22">
        <v>1157600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12660785</v>
      </c>
      <c r="D19" s="18">
        <v>12660785</v>
      </c>
      <c r="E19" s="19">
        <v>13172998</v>
      </c>
      <c r="F19" s="20">
        <v>10810533</v>
      </c>
      <c r="G19" s="20">
        <v>12482174</v>
      </c>
      <c r="H19" s="20">
        <v>12419496</v>
      </c>
      <c r="I19" s="20">
        <v>12103179</v>
      </c>
      <c r="J19" s="20">
        <v>12103179</v>
      </c>
      <c r="K19" s="20">
        <v>11552393</v>
      </c>
      <c r="L19" s="20">
        <v>11366928</v>
      </c>
      <c r="M19" s="20">
        <v>11181464</v>
      </c>
      <c r="N19" s="20">
        <v>11181464</v>
      </c>
      <c r="O19" s="20"/>
      <c r="P19" s="20"/>
      <c r="Q19" s="20"/>
      <c r="R19" s="20"/>
      <c r="S19" s="20"/>
      <c r="T19" s="20"/>
      <c r="U19" s="20"/>
      <c r="V19" s="20"/>
      <c r="W19" s="20"/>
      <c r="X19" s="20">
        <v>8107900</v>
      </c>
      <c r="Y19" s="20">
        <v>-8107900</v>
      </c>
      <c r="Z19" s="21">
        <v>-100</v>
      </c>
      <c r="AA19" s="22">
        <v>10810533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37374</v>
      </c>
      <c r="D22" s="18">
        <v>37374</v>
      </c>
      <c r="E22" s="19">
        <v>47987</v>
      </c>
      <c r="F22" s="20">
        <v>45006</v>
      </c>
      <c r="G22" s="20">
        <v>37312</v>
      </c>
      <c r="H22" s="20">
        <v>33557</v>
      </c>
      <c r="I22" s="20">
        <v>31648</v>
      </c>
      <c r="J22" s="20">
        <v>31648</v>
      </c>
      <c r="K22" s="20">
        <v>52639</v>
      </c>
      <c r="L22" s="20">
        <v>50731</v>
      </c>
      <c r="M22" s="20">
        <v>48822</v>
      </c>
      <c r="N22" s="20">
        <v>48822</v>
      </c>
      <c r="O22" s="20"/>
      <c r="P22" s="20"/>
      <c r="Q22" s="20"/>
      <c r="R22" s="20"/>
      <c r="S22" s="20"/>
      <c r="T22" s="20"/>
      <c r="U22" s="20"/>
      <c r="V22" s="20"/>
      <c r="W22" s="20"/>
      <c r="X22" s="20">
        <v>33755</v>
      </c>
      <c r="Y22" s="20">
        <v>-33755</v>
      </c>
      <c r="Z22" s="21">
        <v>-100</v>
      </c>
      <c r="AA22" s="22">
        <v>45006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14651859</v>
      </c>
      <c r="D24" s="29">
        <f>SUM(D15:D23)</f>
        <v>14651859</v>
      </c>
      <c r="E24" s="36">
        <f t="shared" si="1"/>
        <v>13220985</v>
      </c>
      <c r="F24" s="37">
        <f t="shared" si="1"/>
        <v>12013139</v>
      </c>
      <c r="G24" s="37">
        <f t="shared" si="1"/>
        <v>15156186</v>
      </c>
      <c r="H24" s="37">
        <f t="shared" si="1"/>
        <v>14293653</v>
      </c>
      <c r="I24" s="37">
        <f t="shared" si="1"/>
        <v>13292427</v>
      </c>
      <c r="J24" s="37">
        <f t="shared" si="1"/>
        <v>13292427</v>
      </c>
      <c r="K24" s="37">
        <f t="shared" si="1"/>
        <v>12762632</v>
      </c>
      <c r="L24" s="37">
        <f t="shared" si="1"/>
        <v>12575259</v>
      </c>
      <c r="M24" s="37">
        <f t="shared" si="1"/>
        <v>12387886</v>
      </c>
      <c r="N24" s="37">
        <f t="shared" si="1"/>
        <v>12387886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9009855</v>
      </c>
      <c r="Y24" s="37">
        <f t="shared" si="1"/>
        <v>-9009855</v>
      </c>
      <c r="Z24" s="38">
        <f>+IF(X24&lt;&gt;0,+(Y24/X24)*100,0)</f>
        <v>-100</v>
      </c>
      <c r="AA24" s="39">
        <f>SUM(AA15:AA23)</f>
        <v>12013139</v>
      </c>
    </row>
    <row r="25" spans="1:27" ht="13.5">
      <c r="A25" s="27" t="s">
        <v>51</v>
      </c>
      <c r="B25" s="28"/>
      <c r="C25" s="29">
        <f aca="true" t="shared" si="2" ref="C25:Y25">+C12+C24</f>
        <v>15549825</v>
      </c>
      <c r="D25" s="29">
        <f>+D12+D24</f>
        <v>15549825</v>
      </c>
      <c r="E25" s="30">
        <f t="shared" si="2"/>
        <v>14165063</v>
      </c>
      <c r="F25" s="31">
        <f t="shared" si="2"/>
        <v>20370166</v>
      </c>
      <c r="G25" s="31">
        <f t="shared" si="2"/>
        <v>33532694</v>
      </c>
      <c r="H25" s="31">
        <f t="shared" si="2"/>
        <v>30777770</v>
      </c>
      <c r="I25" s="31">
        <f t="shared" si="2"/>
        <v>25614630</v>
      </c>
      <c r="J25" s="31">
        <f t="shared" si="2"/>
        <v>25614630</v>
      </c>
      <c r="K25" s="31">
        <f t="shared" si="2"/>
        <v>21952514</v>
      </c>
      <c r="L25" s="31">
        <f t="shared" si="2"/>
        <v>26113514</v>
      </c>
      <c r="M25" s="31">
        <f t="shared" si="2"/>
        <v>29127583</v>
      </c>
      <c r="N25" s="31">
        <f t="shared" si="2"/>
        <v>29127583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15277626</v>
      </c>
      <c r="Y25" s="31">
        <f t="shared" si="2"/>
        <v>-15277626</v>
      </c>
      <c r="Z25" s="32">
        <f>+IF(X25&lt;&gt;0,+(Y25/X25)*100,0)</f>
        <v>-100</v>
      </c>
      <c r="AA25" s="33">
        <f>+AA12+AA24</f>
        <v>20370166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1123471</v>
      </c>
      <c r="D30" s="18">
        <v>1123471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>
        <v>1086384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814788</v>
      </c>
      <c r="Y31" s="20">
        <v>-814788</v>
      </c>
      <c r="Z31" s="21">
        <v>-100</v>
      </c>
      <c r="AA31" s="22">
        <v>1086384</v>
      </c>
    </row>
    <row r="32" spans="1:27" ht="13.5">
      <c r="A32" s="23" t="s">
        <v>57</v>
      </c>
      <c r="B32" s="17"/>
      <c r="C32" s="18">
        <v>7497438</v>
      </c>
      <c r="D32" s="18">
        <v>7497438</v>
      </c>
      <c r="E32" s="19">
        <v>1586035</v>
      </c>
      <c r="F32" s="20">
        <v>3645936</v>
      </c>
      <c r="G32" s="20">
        <v>5561623</v>
      </c>
      <c r="H32" s="20">
        <v>5694347</v>
      </c>
      <c r="I32" s="20">
        <v>5885190</v>
      </c>
      <c r="J32" s="20">
        <v>5885190</v>
      </c>
      <c r="K32" s="20">
        <v>4708787</v>
      </c>
      <c r="L32" s="20">
        <v>5767782</v>
      </c>
      <c r="M32" s="20">
        <v>5213126</v>
      </c>
      <c r="N32" s="20">
        <v>5213126</v>
      </c>
      <c r="O32" s="20"/>
      <c r="P32" s="20"/>
      <c r="Q32" s="20"/>
      <c r="R32" s="20"/>
      <c r="S32" s="20"/>
      <c r="T32" s="20"/>
      <c r="U32" s="20"/>
      <c r="V32" s="20"/>
      <c r="W32" s="20"/>
      <c r="X32" s="20">
        <v>2734452</v>
      </c>
      <c r="Y32" s="20">
        <v>-2734452</v>
      </c>
      <c r="Z32" s="21">
        <v>-100</v>
      </c>
      <c r="AA32" s="22">
        <v>3645936</v>
      </c>
    </row>
    <row r="33" spans="1:27" ht="13.5">
      <c r="A33" s="23" t="s">
        <v>58</v>
      </c>
      <c r="B33" s="17"/>
      <c r="C33" s="18">
        <v>1086384</v>
      </c>
      <c r="D33" s="18">
        <v>1086384</v>
      </c>
      <c r="E33" s="19">
        <v>1222912</v>
      </c>
      <c r="F33" s="20">
        <v>1970570</v>
      </c>
      <c r="G33" s="20">
        <v>1086384</v>
      </c>
      <c r="H33" s="20">
        <v>1086384</v>
      </c>
      <c r="I33" s="20">
        <v>1086384</v>
      </c>
      <c r="J33" s="20">
        <v>1086384</v>
      </c>
      <c r="K33" s="20">
        <v>1086384</v>
      </c>
      <c r="L33" s="20">
        <v>1086384</v>
      </c>
      <c r="M33" s="20">
        <v>1086384</v>
      </c>
      <c r="N33" s="20">
        <v>1086384</v>
      </c>
      <c r="O33" s="20"/>
      <c r="P33" s="20"/>
      <c r="Q33" s="20"/>
      <c r="R33" s="20"/>
      <c r="S33" s="20"/>
      <c r="T33" s="20"/>
      <c r="U33" s="20"/>
      <c r="V33" s="20"/>
      <c r="W33" s="20"/>
      <c r="X33" s="20">
        <v>1477928</v>
      </c>
      <c r="Y33" s="20">
        <v>-1477928</v>
      </c>
      <c r="Z33" s="21">
        <v>-100</v>
      </c>
      <c r="AA33" s="22">
        <v>1970570</v>
      </c>
    </row>
    <row r="34" spans="1:27" ht="13.5">
      <c r="A34" s="27" t="s">
        <v>59</v>
      </c>
      <c r="B34" s="28"/>
      <c r="C34" s="29">
        <f aca="true" t="shared" si="3" ref="C34:Y34">SUM(C29:C33)</f>
        <v>9707293</v>
      </c>
      <c r="D34" s="29">
        <f>SUM(D29:D33)</f>
        <v>9707293</v>
      </c>
      <c r="E34" s="30">
        <f t="shared" si="3"/>
        <v>2808947</v>
      </c>
      <c r="F34" s="31">
        <f t="shared" si="3"/>
        <v>6702890</v>
      </c>
      <c r="G34" s="31">
        <f t="shared" si="3"/>
        <v>6648007</v>
      </c>
      <c r="H34" s="31">
        <f t="shared" si="3"/>
        <v>6780731</v>
      </c>
      <c r="I34" s="31">
        <f t="shared" si="3"/>
        <v>6971574</v>
      </c>
      <c r="J34" s="31">
        <f t="shared" si="3"/>
        <v>6971574</v>
      </c>
      <c r="K34" s="31">
        <f t="shared" si="3"/>
        <v>5795171</v>
      </c>
      <c r="L34" s="31">
        <f t="shared" si="3"/>
        <v>6854166</v>
      </c>
      <c r="M34" s="31">
        <f t="shared" si="3"/>
        <v>6299510</v>
      </c>
      <c r="N34" s="31">
        <f t="shared" si="3"/>
        <v>6299510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5027168</v>
      </c>
      <c r="Y34" s="31">
        <f t="shared" si="3"/>
        <v>-5027168</v>
      </c>
      <c r="Z34" s="32">
        <f>+IF(X34&lt;&gt;0,+(Y34/X34)*100,0)</f>
        <v>-100</v>
      </c>
      <c r="AA34" s="33">
        <f>SUM(AA29:AA33)</f>
        <v>6702890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2413933</v>
      </c>
      <c r="D37" s="18">
        <v>2413933</v>
      </c>
      <c r="E37" s="19">
        <v>1264866</v>
      </c>
      <c r="F37" s="20">
        <v>2851371</v>
      </c>
      <c r="G37" s="20">
        <v>3346746</v>
      </c>
      <c r="H37" s="20">
        <v>3437232</v>
      </c>
      <c r="I37" s="20">
        <v>3386274</v>
      </c>
      <c r="J37" s="20">
        <v>3386274</v>
      </c>
      <c r="K37" s="20">
        <v>2841506</v>
      </c>
      <c r="L37" s="20">
        <v>3219331</v>
      </c>
      <c r="M37" s="20">
        <v>3050926</v>
      </c>
      <c r="N37" s="20">
        <v>3050926</v>
      </c>
      <c r="O37" s="20"/>
      <c r="P37" s="20"/>
      <c r="Q37" s="20"/>
      <c r="R37" s="20"/>
      <c r="S37" s="20"/>
      <c r="T37" s="20"/>
      <c r="U37" s="20"/>
      <c r="V37" s="20"/>
      <c r="W37" s="20"/>
      <c r="X37" s="20">
        <v>2138528</v>
      </c>
      <c r="Y37" s="20">
        <v>-2138528</v>
      </c>
      <c r="Z37" s="21">
        <v>-100</v>
      </c>
      <c r="AA37" s="22">
        <v>2851371</v>
      </c>
    </row>
    <row r="38" spans="1:27" ht="13.5">
      <c r="A38" s="23" t="s">
        <v>58</v>
      </c>
      <c r="B38" s="17"/>
      <c r="C38" s="18">
        <v>13670447</v>
      </c>
      <c r="D38" s="18">
        <v>13670447</v>
      </c>
      <c r="E38" s="19"/>
      <c r="F38" s="20">
        <v>13670447</v>
      </c>
      <c r="G38" s="20">
        <v>13670447</v>
      </c>
      <c r="H38" s="20">
        <v>13670447</v>
      </c>
      <c r="I38" s="20">
        <v>13670447</v>
      </c>
      <c r="J38" s="20">
        <v>13670447</v>
      </c>
      <c r="K38" s="20">
        <v>13670447</v>
      </c>
      <c r="L38" s="20">
        <v>13670447</v>
      </c>
      <c r="M38" s="20">
        <v>13670447</v>
      </c>
      <c r="N38" s="20">
        <v>13670447</v>
      </c>
      <c r="O38" s="20"/>
      <c r="P38" s="20"/>
      <c r="Q38" s="20"/>
      <c r="R38" s="20"/>
      <c r="S38" s="20"/>
      <c r="T38" s="20"/>
      <c r="U38" s="20"/>
      <c r="V38" s="20"/>
      <c r="W38" s="20"/>
      <c r="X38" s="20">
        <v>10252835</v>
      </c>
      <c r="Y38" s="20">
        <v>-10252835</v>
      </c>
      <c r="Z38" s="21">
        <v>-100</v>
      </c>
      <c r="AA38" s="22">
        <v>13670447</v>
      </c>
    </row>
    <row r="39" spans="1:27" ht="13.5">
      <c r="A39" s="27" t="s">
        <v>61</v>
      </c>
      <c r="B39" s="35"/>
      <c r="C39" s="29">
        <f aca="true" t="shared" si="4" ref="C39:Y39">SUM(C37:C38)</f>
        <v>16084380</v>
      </c>
      <c r="D39" s="29">
        <f>SUM(D37:D38)</f>
        <v>16084380</v>
      </c>
      <c r="E39" s="36">
        <f t="shared" si="4"/>
        <v>1264866</v>
      </c>
      <c r="F39" s="37">
        <f t="shared" si="4"/>
        <v>16521818</v>
      </c>
      <c r="G39" s="37">
        <f t="shared" si="4"/>
        <v>17017193</v>
      </c>
      <c r="H39" s="37">
        <f t="shared" si="4"/>
        <v>17107679</v>
      </c>
      <c r="I39" s="37">
        <f t="shared" si="4"/>
        <v>17056721</v>
      </c>
      <c r="J39" s="37">
        <f t="shared" si="4"/>
        <v>17056721</v>
      </c>
      <c r="K39" s="37">
        <f t="shared" si="4"/>
        <v>16511953</v>
      </c>
      <c r="L39" s="37">
        <f t="shared" si="4"/>
        <v>16889778</v>
      </c>
      <c r="M39" s="37">
        <f t="shared" si="4"/>
        <v>16721373</v>
      </c>
      <c r="N39" s="37">
        <f t="shared" si="4"/>
        <v>16721373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12391363</v>
      </c>
      <c r="Y39" s="37">
        <f t="shared" si="4"/>
        <v>-12391363</v>
      </c>
      <c r="Z39" s="38">
        <f>+IF(X39&lt;&gt;0,+(Y39/X39)*100,0)</f>
        <v>-100</v>
      </c>
      <c r="AA39" s="39">
        <f>SUM(AA37:AA38)</f>
        <v>16521818</v>
      </c>
    </row>
    <row r="40" spans="1:27" ht="13.5">
      <c r="A40" s="27" t="s">
        <v>62</v>
      </c>
      <c r="B40" s="28"/>
      <c r="C40" s="29">
        <f aca="true" t="shared" si="5" ref="C40:Y40">+C34+C39</f>
        <v>25791673</v>
      </c>
      <c r="D40" s="29">
        <f>+D34+D39</f>
        <v>25791673</v>
      </c>
      <c r="E40" s="30">
        <f t="shared" si="5"/>
        <v>4073813</v>
      </c>
      <c r="F40" s="31">
        <f t="shared" si="5"/>
        <v>23224708</v>
      </c>
      <c r="G40" s="31">
        <f t="shared" si="5"/>
        <v>23665200</v>
      </c>
      <c r="H40" s="31">
        <f t="shared" si="5"/>
        <v>23888410</v>
      </c>
      <c r="I40" s="31">
        <f t="shared" si="5"/>
        <v>24028295</v>
      </c>
      <c r="J40" s="31">
        <f t="shared" si="5"/>
        <v>24028295</v>
      </c>
      <c r="K40" s="31">
        <f t="shared" si="5"/>
        <v>22307124</v>
      </c>
      <c r="L40" s="31">
        <f t="shared" si="5"/>
        <v>23743944</v>
      </c>
      <c r="M40" s="31">
        <f t="shared" si="5"/>
        <v>23020883</v>
      </c>
      <c r="N40" s="31">
        <f t="shared" si="5"/>
        <v>23020883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17418531</v>
      </c>
      <c r="Y40" s="31">
        <f t="shared" si="5"/>
        <v>-17418531</v>
      </c>
      <c r="Z40" s="32">
        <f>+IF(X40&lt;&gt;0,+(Y40/X40)*100,0)</f>
        <v>-100</v>
      </c>
      <c r="AA40" s="33">
        <f>+AA34+AA39</f>
        <v>23224708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-10241848</v>
      </c>
      <c r="D42" s="43">
        <f>+D25-D40</f>
        <v>-10241848</v>
      </c>
      <c r="E42" s="44">
        <f t="shared" si="6"/>
        <v>10091250</v>
      </c>
      <c r="F42" s="45">
        <f t="shared" si="6"/>
        <v>-2854542</v>
      </c>
      <c r="G42" s="45">
        <f t="shared" si="6"/>
        <v>9867494</v>
      </c>
      <c r="H42" s="45">
        <f t="shared" si="6"/>
        <v>6889360</v>
      </c>
      <c r="I42" s="45">
        <f t="shared" si="6"/>
        <v>1586335</v>
      </c>
      <c r="J42" s="45">
        <f t="shared" si="6"/>
        <v>1586335</v>
      </c>
      <c r="K42" s="45">
        <f t="shared" si="6"/>
        <v>-354610</v>
      </c>
      <c r="L42" s="45">
        <f t="shared" si="6"/>
        <v>2369570</v>
      </c>
      <c r="M42" s="45">
        <f t="shared" si="6"/>
        <v>6106700</v>
      </c>
      <c r="N42" s="45">
        <f t="shared" si="6"/>
        <v>6106700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-2140905</v>
      </c>
      <c r="Y42" s="45">
        <f t="shared" si="6"/>
        <v>2140905</v>
      </c>
      <c r="Z42" s="46">
        <f>+IF(X42&lt;&gt;0,+(Y42/X42)*100,0)</f>
        <v>-100</v>
      </c>
      <c r="AA42" s="47">
        <f>+AA25-AA40</f>
        <v>-2854542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-10241848</v>
      </c>
      <c r="D45" s="18">
        <v>-10241848</v>
      </c>
      <c r="E45" s="19">
        <v>10091250</v>
      </c>
      <c r="F45" s="20">
        <v>-2897141</v>
      </c>
      <c r="G45" s="20">
        <v>9825685</v>
      </c>
      <c r="H45" s="20">
        <v>6847446</v>
      </c>
      <c r="I45" s="20">
        <v>1544314</v>
      </c>
      <c r="J45" s="20">
        <v>1544314</v>
      </c>
      <c r="K45" s="20">
        <v>-396741</v>
      </c>
      <c r="L45" s="20">
        <v>2327324</v>
      </c>
      <c r="M45" s="20">
        <v>6064343</v>
      </c>
      <c r="N45" s="20">
        <v>6064343</v>
      </c>
      <c r="O45" s="20"/>
      <c r="P45" s="20"/>
      <c r="Q45" s="20"/>
      <c r="R45" s="20"/>
      <c r="S45" s="20"/>
      <c r="T45" s="20"/>
      <c r="U45" s="20"/>
      <c r="V45" s="20"/>
      <c r="W45" s="20"/>
      <c r="X45" s="20">
        <v>-2172856</v>
      </c>
      <c r="Y45" s="20">
        <v>2172856</v>
      </c>
      <c r="Z45" s="48">
        <v>-100</v>
      </c>
      <c r="AA45" s="22">
        <v>-2897141</v>
      </c>
    </row>
    <row r="46" spans="1:27" ht="13.5">
      <c r="A46" s="23" t="s">
        <v>67</v>
      </c>
      <c r="B46" s="17"/>
      <c r="C46" s="18"/>
      <c r="D46" s="18"/>
      <c r="E46" s="19"/>
      <c r="F46" s="20">
        <v>42599</v>
      </c>
      <c r="G46" s="20">
        <v>41809</v>
      </c>
      <c r="H46" s="20">
        <v>41914</v>
      </c>
      <c r="I46" s="20">
        <v>42021</v>
      </c>
      <c r="J46" s="20">
        <v>42021</v>
      </c>
      <c r="K46" s="20">
        <v>42131</v>
      </c>
      <c r="L46" s="20">
        <v>42246</v>
      </c>
      <c r="M46" s="20">
        <v>42357</v>
      </c>
      <c r="N46" s="20">
        <v>42357</v>
      </c>
      <c r="O46" s="20"/>
      <c r="P46" s="20"/>
      <c r="Q46" s="20"/>
      <c r="R46" s="20"/>
      <c r="S46" s="20"/>
      <c r="T46" s="20"/>
      <c r="U46" s="20"/>
      <c r="V46" s="20"/>
      <c r="W46" s="20"/>
      <c r="X46" s="20">
        <v>31949</v>
      </c>
      <c r="Y46" s="20">
        <v>-31949</v>
      </c>
      <c r="Z46" s="48">
        <v>-100</v>
      </c>
      <c r="AA46" s="22">
        <v>42599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-10241848</v>
      </c>
      <c r="D48" s="51">
        <f>SUM(D45:D47)</f>
        <v>-10241848</v>
      </c>
      <c r="E48" s="52">
        <f t="shared" si="7"/>
        <v>10091250</v>
      </c>
      <c r="F48" s="53">
        <f t="shared" si="7"/>
        <v>-2854542</v>
      </c>
      <c r="G48" s="53">
        <f t="shared" si="7"/>
        <v>9867494</v>
      </c>
      <c r="H48" s="53">
        <f t="shared" si="7"/>
        <v>6889360</v>
      </c>
      <c r="I48" s="53">
        <f t="shared" si="7"/>
        <v>1586335</v>
      </c>
      <c r="J48" s="53">
        <f t="shared" si="7"/>
        <v>1586335</v>
      </c>
      <c r="K48" s="53">
        <f t="shared" si="7"/>
        <v>-354610</v>
      </c>
      <c r="L48" s="53">
        <f t="shared" si="7"/>
        <v>2369570</v>
      </c>
      <c r="M48" s="53">
        <f t="shared" si="7"/>
        <v>6106700</v>
      </c>
      <c r="N48" s="53">
        <f t="shared" si="7"/>
        <v>6106700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-2140907</v>
      </c>
      <c r="Y48" s="53">
        <f t="shared" si="7"/>
        <v>2140907</v>
      </c>
      <c r="Z48" s="54">
        <f>+IF(X48&lt;&gt;0,+(Y48/X48)*100,0)</f>
        <v>-100</v>
      </c>
      <c r="AA48" s="55">
        <f>SUM(AA45:AA47)</f>
        <v>-2854542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1020176</v>
      </c>
      <c r="D6" s="18">
        <v>1020176</v>
      </c>
      <c r="E6" s="19">
        <v>2229192</v>
      </c>
      <c r="F6" s="20">
        <v>2229192</v>
      </c>
      <c r="G6" s="20">
        <v>10521</v>
      </c>
      <c r="H6" s="20">
        <v>324988</v>
      </c>
      <c r="I6" s="20">
        <v>660225</v>
      </c>
      <c r="J6" s="20">
        <v>660225</v>
      </c>
      <c r="K6" s="20">
        <v>266729</v>
      </c>
      <c r="L6" s="20">
        <v>3313749</v>
      </c>
      <c r="M6" s="20"/>
      <c r="N6" s="20"/>
      <c r="O6" s="20"/>
      <c r="P6" s="20">
        <v>198529</v>
      </c>
      <c r="Q6" s="20">
        <v>1820065</v>
      </c>
      <c r="R6" s="20">
        <v>1820065</v>
      </c>
      <c r="S6" s="20"/>
      <c r="T6" s="20"/>
      <c r="U6" s="20"/>
      <c r="V6" s="20"/>
      <c r="W6" s="20">
        <v>1820065</v>
      </c>
      <c r="X6" s="20">
        <v>1671894</v>
      </c>
      <c r="Y6" s="20">
        <v>148171</v>
      </c>
      <c r="Z6" s="21">
        <v>8.86</v>
      </c>
      <c r="AA6" s="22">
        <v>2229192</v>
      </c>
    </row>
    <row r="7" spans="1:27" ht="13.5">
      <c r="A7" s="23" t="s">
        <v>34</v>
      </c>
      <c r="B7" s="17"/>
      <c r="C7" s="18"/>
      <c r="D7" s="18"/>
      <c r="E7" s="19">
        <v>600000</v>
      </c>
      <c r="F7" s="20">
        <v>600000</v>
      </c>
      <c r="G7" s="20">
        <v>8413857</v>
      </c>
      <c r="H7" s="20">
        <v>6903857</v>
      </c>
      <c r="I7" s="20">
        <v>4122327</v>
      </c>
      <c r="J7" s="20">
        <v>4122327</v>
      </c>
      <c r="K7" s="20">
        <v>3581744</v>
      </c>
      <c r="L7" s="20">
        <v>673842</v>
      </c>
      <c r="M7" s="20">
        <v>2384835</v>
      </c>
      <c r="N7" s="20">
        <v>2384835</v>
      </c>
      <c r="O7" s="20">
        <v>469785</v>
      </c>
      <c r="P7" s="20">
        <v>-180215</v>
      </c>
      <c r="Q7" s="20">
        <v>8658512</v>
      </c>
      <c r="R7" s="20">
        <v>8658512</v>
      </c>
      <c r="S7" s="20"/>
      <c r="T7" s="20"/>
      <c r="U7" s="20"/>
      <c r="V7" s="20"/>
      <c r="W7" s="20">
        <v>8658512</v>
      </c>
      <c r="X7" s="20">
        <v>450000</v>
      </c>
      <c r="Y7" s="20">
        <v>8208512</v>
      </c>
      <c r="Z7" s="21">
        <v>1824.11</v>
      </c>
      <c r="AA7" s="22">
        <v>600000</v>
      </c>
    </row>
    <row r="8" spans="1:27" ht="13.5">
      <c r="A8" s="23" t="s">
        <v>35</v>
      </c>
      <c r="B8" s="17"/>
      <c r="C8" s="18">
        <v>2029988</v>
      </c>
      <c r="D8" s="18">
        <v>2029988</v>
      </c>
      <c r="E8" s="19">
        <v>1582606</v>
      </c>
      <c r="F8" s="20">
        <v>1582606</v>
      </c>
      <c r="G8" s="20">
        <v>-63756</v>
      </c>
      <c r="H8" s="20">
        <v>31828</v>
      </c>
      <c r="I8" s="20">
        <v>235792</v>
      </c>
      <c r="J8" s="20">
        <v>235792</v>
      </c>
      <c r="K8" s="20">
        <v>60610</v>
      </c>
      <c r="L8" s="20">
        <v>385220</v>
      </c>
      <c r="M8" s="20">
        <v>502771</v>
      </c>
      <c r="N8" s="20">
        <v>502771</v>
      </c>
      <c r="O8" s="20">
        <v>730073</v>
      </c>
      <c r="P8" s="20">
        <v>982810</v>
      </c>
      <c r="Q8" s="20">
        <v>898169</v>
      </c>
      <c r="R8" s="20">
        <v>898169</v>
      </c>
      <c r="S8" s="20"/>
      <c r="T8" s="20"/>
      <c r="U8" s="20"/>
      <c r="V8" s="20"/>
      <c r="W8" s="20">
        <v>898169</v>
      </c>
      <c r="X8" s="20">
        <v>1186955</v>
      </c>
      <c r="Y8" s="20">
        <v>-288786</v>
      </c>
      <c r="Z8" s="21">
        <v>-24.33</v>
      </c>
      <c r="AA8" s="22">
        <v>1582606</v>
      </c>
    </row>
    <row r="9" spans="1:27" ht="13.5">
      <c r="A9" s="23" t="s">
        <v>36</v>
      </c>
      <c r="B9" s="17"/>
      <c r="C9" s="18">
        <v>6230223</v>
      </c>
      <c r="D9" s="18">
        <v>6230223</v>
      </c>
      <c r="E9" s="19">
        <v>3647041</v>
      </c>
      <c r="F9" s="20">
        <v>3647041</v>
      </c>
      <c r="G9" s="20">
        <v>11644</v>
      </c>
      <c r="H9" s="20">
        <v>1368063</v>
      </c>
      <c r="I9" s="20">
        <v>1345893</v>
      </c>
      <c r="J9" s="20">
        <v>1345893</v>
      </c>
      <c r="K9" s="20">
        <v>1169435</v>
      </c>
      <c r="L9" s="20">
        <v>1122726</v>
      </c>
      <c r="M9" s="20">
        <v>1115378</v>
      </c>
      <c r="N9" s="20">
        <v>1115378</v>
      </c>
      <c r="O9" s="20">
        <v>1042608</v>
      </c>
      <c r="P9" s="20">
        <v>1030303</v>
      </c>
      <c r="Q9" s="20">
        <v>960282</v>
      </c>
      <c r="R9" s="20">
        <v>960282</v>
      </c>
      <c r="S9" s="20"/>
      <c r="T9" s="20"/>
      <c r="U9" s="20"/>
      <c r="V9" s="20"/>
      <c r="W9" s="20">
        <v>960282</v>
      </c>
      <c r="X9" s="20">
        <v>2735281</v>
      </c>
      <c r="Y9" s="20">
        <v>-1774999</v>
      </c>
      <c r="Z9" s="21">
        <v>-64.89</v>
      </c>
      <c r="AA9" s="22">
        <v>3647041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433018</v>
      </c>
      <c r="D11" s="18">
        <v>433018</v>
      </c>
      <c r="E11" s="19">
        <v>733600</v>
      </c>
      <c r="F11" s="20">
        <v>733600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550200</v>
      </c>
      <c r="Y11" s="20">
        <v>-550200</v>
      </c>
      <c r="Z11" s="21">
        <v>-100</v>
      </c>
      <c r="AA11" s="22">
        <v>733600</v>
      </c>
    </row>
    <row r="12" spans="1:27" ht="13.5">
      <c r="A12" s="27" t="s">
        <v>39</v>
      </c>
      <c r="B12" s="28"/>
      <c r="C12" s="29">
        <f aca="true" t="shared" si="0" ref="C12:Y12">SUM(C6:C11)</f>
        <v>9713405</v>
      </c>
      <c r="D12" s="29">
        <f>SUM(D6:D11)</f>
        <v>9713405</v>
      </c>
      <c r="E12" s="30">
        <f t="shared" si="0"/>
        <v>8792439</v>
      </c>
      <c r="F12" s="31">
        <f t="shared" si="0"/>
        <v>8792439</v>
      </c>
      <c r="G12" s="31">
        <f t="shared" si="0"/>
        <v>8372266</v>
      </c>
      <c r="H12" s="31">
        <f t="shared" si="0"/>
        <v>8628736</v>
      </c>
      <c r="I12" s="31">
        <f t="shared" si="0"/>
        <v>6364237</v>
      </c>
      <c r="J12" s="31">
        <f t="shared" si="0"/>
        <v>6364237</v>
      </c>
      <c r="K12" s="31">
        <f t="shared" si="0"/>
        <v>5078518</v>
      </c>
      <c r="L12" s="31">
        <f t="shared" si="0"/>
        <v>5495537</v>
      </c>
      <c r="M12" s="31">
        <f t="shared" si="0"/>
        <v>4002984</v>
      </c>
      <c r="N12" s="31">
        <f t="shared" si="0"/>
        <v>4002984</v>
      </c>
      <c r="O12" s="31">
        <f t="shared" si="0"/>
        <v>2242466</v>
      </c>
      <c r="P12" s="31">
        <f t="shared" si="0"/>
        <v>2031427</v>
      </c>
      <c r="Q12" s="31">
        <f t="shared" si="0"/>
        <v>12337028</v>
      </c>
      <c r="R12" s="31">
        <f t="shared" si="0"/>
        <v>12337028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12337028</v>
      </c>
      <c r="X12" s="31">
        <f t="shared" si="0"/>
        <v>6594330</v>
      </c>
      <c r="Y12" s="31">
        <f t="shared" si="0"/>
        <v>5742698</v>
      </c>
      <c r="Z12" s="32">
        <f>+IF(X12&lt;&gt;0,+(Y12/X12)*100,0)</f>
        <v>87.08539002446041</v>
      </c>
      <c r="AA12" s="33">
        <f>SUM(AA6:AA11)</f>
        <v>8792439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13686399</v>
      </c>
      <c r="D17" s="18">
        <v>13686399</v>
      </c>
      <c r="E17" s="19">
        <v>16486971</v>
      </c>
      <c r="F17" s="20">
        <v>16486971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12365228</v>
      </c>
      <c r="Y17" s="20">
        <v>-12365228</v>
      </c>
      <c r="Z17" s="21">
        <v>-100</v>
      </c>
      <c r="AA17" s="22">
        <v>16486971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242518282</v>
      </c>
      <c r="D19" s="18">
        <v>242518282</v>
      </c>
      <c r="E19" s="19">
        <v>318322060</v>
      </c>
      <c r="F19" s="20">
        <v>318322060</v>
      </c>
      <c r="G19" s="20">
        <v>126542</v>
      </c>
      <c r="H19" s="20">
        <v>214261</v>
      </c>
      <c r="I19" s="20">
        <v>214261</v>
      </c>
      <c r="J19" s="20">
        <v>214261</v>
      </c>
      <c r="K19" s="20">
        <v>332615</v>
      </c>
      <c r="L19" s="20">
        <v>1247472</v>
      </c>
      <c r="M19" s="20">
        <v>1247472</v>
      </c>
      <c r="N19" s="20">
        <v>1247472</v>
      </c>
      <c r="O19" s="20">
        <v>1247472</v>
      </c>
      <c r="P19" s="20">
        <v>1327084</v>
      </c>
      <c r="Q19" s="20">
        <v>1794935</v>
      </c>
      <c r="R19" s="20">
        <v>1794935</v>
      </c>
      <c r="S19" s="20"/>
      <c r="T19" s="20"/>
      <c r="U19" s="20"/>
      <c r="V19" s="20"/>
      <c r="W19" s="20">
        <v>1794935</v>
      </c>
      <c r="X19" s="20">
        <v>238741545</v>
      </c>
      <c r="Y19" s="20">
        <v>-236946610</v>
      </c>
      <c r="Z19" s="21">
        <v>-99.25</v>
      </c>
      <c r="AA19" s="22">
        <v>318322060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1979219</v>
      </c>
      <c r="D22" s="18">
        <v>1979219</v>
      </c>
      <c r="E22" s="19">
        <v>382635</v>
      </c>
      <c r="F22" s="20">
        <v>382635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286976</v>
      </c>
      <c r="Y22" s="20">
        <v>-286976</v>
      </c>
      <c r="Z22" s="21">
        <v>-100</v>
      </c>
      <c r="AA22" s="22">
        <v>382635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258183900</v>
      </c>
      <c r="D24" s="29">
        <f>SUM(D15:D23)</f>
        <v>258183900</v>
      </c>
      <c r="E24" s="36">
        <f t="shared" si="1"/>
        <v>335191666</v>
      </c>
      <c r="F24" s="37">
        <f t="shared" si="1"/>
        <v>335191666</v>
      </c>
      <c r="G24" s="37">
        <f t="shared" si="1"/>
        <v>126542</v>
      </c>
      <c r="H24" s="37">
        <f t="shared" si="1"/>
        <v>214261</v>
      </c>
      <c r="I24" s="37">
        <f t="shared" si="1"/>
        <v>214261</v>
      </c>
      <c r="J24" s="37">
        <f t="shared" si="1"/>
        <v>214261</v>
      </c>
      <c r="K24" s="37">
        <f t="shared" si="1"/>
        <v>332615</v>
      </c>
      <c r="L24" s="37">
        <f t="shared" si="1"/>
        <v>1247472</v>
      </c>
      <c r="M24" s="37">
        <f t="shared" si="1"/>
        <v>1247472</v>
      </c>
      <c r="N24" s="37">
        <f t="shared" si="1"/>
        <v>1247472</v>
      </c>
      <c r="O24" s="37">
        <f t="shared" si="1"/>
        <v>1247472</v>
      </c>
      <c r="P24" s="37">
        <f t="shared" si="1"/>
        <v>1327084</v>
      </c>
      <c r="Q24" s="37">
        <f t="shared" si="1"/>
        <v>1794935</v>
      </c>
      <c r="R24" s="37">
        <f t="shared" si="1"/>
        <v>1794935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1794935</v>
      </c>
      <c r="X24" s="37">
        <f t="shared" si="1"/>
        <v>251393749</v>
      </c>
      <c r="Y24" s="37">
        <f t="shared" si="1"/>
        <v>-249598814</v>
      </c>
      <c r="Z24" s="38">
        <f>+IF(X24&lt;&gt;0,+(Y24/X24)*100,0)</f>
        <v>-99.28600651084606</v>
      </c>
      <c r="AA24" s="39">
        <f>SUM(AA15:AA23)</f>
        <v>335191666</v>
      </c>
    </row>
    <row r="25" spans="1:27" ht="13.5">
      <c r="A25" s="27" t="s">
        <v>51</v>
      </c>
      <c r="B25" s="28"/>
      <c r="C25" s="29">
        <f aca="true" t="shared" si="2" ref="C25:Y25">+C12+C24</f>
        <v>267897305</v>
      </c>
      <c r="D25" s="29">
        <f>+D12+D24</f>
        <v>267897305</v>
      </c>
      <c r="E25" s="30">
        <f t="shared" si="2"/>
        <v>343984105</v>
      </c>
      <c r="F25" s="31">
        <f t="shared" si="2"/>
        <v>343984105</v>
      </c>
      <c r="G25" s="31">
        <f t="shared" si="2"/>
        <v>8498808</v>
      </c>
      <c r="H25" s="31">
        <f t="shared" si="2"/>
        <v>8842997</v>
      </c>
      <c r="I25" s="31">
        <f t="shared" si="2"/>
        <v>6578498</v>
      </c>
      <c r="J25" s="31">
        <f t="shared" si="2"/>
        <v>6578498</v>
      </c>
      <c r="K25" s="31">
        <f t="shared" si="2"/>
        <v>5411133</v>
      </c>
      <c r="L25" s="31">
        <f t="shared" si="2"/>
        <v>6743009</v>
      </c>
      <c r="M25" s="31">
        <f t="shared" si="2"/>
        <v>5250456</v>
      </c>
      <c r="N25" s="31">
        <f t="shared" si="2"/>
        <v>5250456</v>
      </c>
      <c r="O25" s="31">
        <f t="shared" si="2"/>
        <v>3489938</v>
      </c>
      <c r="P25" s="31">
        <f t="shared" si="2"/>
        <v>3358511</v>
      </c>
      <c r="Q25" s="31">
        <f t="shared" si="2"/>
        <v>14131963</v>
      </c>
      <c r="R25" s="31">
        <f t="shared" si="2"/>
        <v>14131963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14131963</v>
      </c>
      <c r="X25" s="31">
        <f t="shared" si="2"/>
        <v>257988079</v>
      </c>
      <c r="Y25" s="31">
        <f t="shared" si="2"/>
        <v>-243856116</v>
      </c>
      <c r="Z25" s="32">
        <f>+IF(X25&lt;&gt;0,+(Y25/X25)*100,0)</f>
        <v>-94.52224185908993</v>
      </c>
      <c r="AA25" s="33">
        <f>+AA12+AA24</f>
        <v>343984105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>
        <v>122673</v>
      </c>
      <c r="N29" s="20">
        <v>122673</v>
      </c>
      <c r="O29" s="20">
        <v>50280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963492</v>
      </c>
      <c r="D30" s="18">
        <v>963492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11625793</v>
      </c>
      <c r="D32" s="18">
        <v>11625793</v>
      </c>
      <c r="E32" s="19">
        <v>5494664</v>
      </c>
      <c r="F32" s="20">
        <v>5494664</v>
      </c>
      <c r="G32" s="20">
        <v>3415307</v>
      </c>
      <c r="H32" s="20">
        <v>3465185</v>
      </c>
      <c r="I32" s="20">
        <v>2296610</v>
      </c>
      <c r="J32" s="20">
        <v>2296610</v>
      </c>
      <c r="K32" s="20">
        <v>2451427</v>
      </c>
      <c r="L32" s="20">
        <v>-1095478</v>
      </c>
      <c r="M32" s="20">
        <v>-1469948</v>
      </c>
      <c r="N32" s="20">
        <v>-1469948</v>
      </c>
      <c r="O32" s="20">
        <v>100268</v>
      </c>
      <c r="P32" s="20">
        <v>-770191</v>
      </c>
      <c r="Q32" s="20">
        <v>7113952</v>
      </c>
      <c r="R32" s="20">
        <v>7113952</v>
      </c>
      <c r="S32" s="20"/>
      <c r="T32" s="20"/>
      <c r="U32" s="20"/>
      <c r="V32" s="20"/>
      <c r="W32" s="20">
        <v>7113952</v>
      </c>
      <c r="X32" s="20">
        <v>4120998</v>
      </c>
      <c r="Y32" s="20">
        <v>2992954</v>
      </c>
      <c r="Z32" s="21">
        <v>72.63</v>
      </c>
      <c r="AA32" s="22">
        <v>5494664</v>
      </c>
    </row>
    <row r="33" spans="1:27" ht="13.5">
      <c r="A33" s="23" t="s">
        <v>58</v>
      </c>
      <c r="B33" s="17"/>
      <c r="C33" s="18">
        <v>3478276</v>
      </c>
      <c r="D33" s="18">
        <v>3478276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16067561</v>
      </c>
      <c r="D34" s="29">
        <f>SUM(D29:D33)</f>
        <v>16067561</v>
      </c>
      <c r="E34" s="30">
        <f t="shared" si="3"/>
        <v>5494664</v>
      </c>
      <c r="F34" s="31">
        <f t="shared" si="3"/>
        <v>5494664</v>
      </c>
      <c r="G34" s="31">
        <f t="shared" si="3"/>
        <v>3415307</v>
      </c>
      <c r="H34" s="31">
        <f t="shared" si="3"/>
        <v>3465185</v>
      </c>
      <c r="I34" s="31">
        <f t="shared" si="3"/>
        <v>2296610</v>
      </c>
      <c r="J34" s="31">
        <f t="shared" si="3"/>
        <v>2296610</v>
      </c>
      <c r="K34" s="31">
        <f t="shared" si="3"/>
        <v>2451427</v>
      </c>
      <c r="L34" s="31">
        <f t="shared" si="3"/>
        <v>-1095478</v>
      </c>
      <c r="M34" s="31">
        <f t="shared" si="3"/>
        <v>-1347275</v>
      </c>
      <c r="N34" s="31">
        <f t="shared" si="3"/>
        <v>-1347275</v>
      </c>
      <c r="O34" s="31">
        <f t="shared" si="3"/>
        <v>150548</v>
      </c>
      <c r="P34" s="31">
        <f t="shared" si="3"/>
        <v>-770191</v>
      </c>
      <c r="Q34" s="31">
        <f t="shared" si="3"/>
        <v>7113952</v>
      </c>
      <c r="R34" s="31">
        <f t="shared" si="3"/>
        <v>7113952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7113952</v>
      </c>
      <c r="X34" s="31">
        <f t="shared" si="3"/>
        <v>4120998</v>
      </c>
      <c r="Y34" s="31">
        <f t="shared" si="3"/>
        <v>2992954</v>
      </c>
      <c r="Z34" s="32">
        <f>+IF(X34&lt;&gt;0,+(Y34/X34)*100,0)</f>
        <v>72.62692192522296</v>
      </c>
      <c r="AA34" s="33">
        <f>SUM(AA29:AA33)</f>
        <v>5494664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899216</v>
      </c>
      <c r="F37" s="20">
        <v>899216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674412</v>
      </c>
      <c r="Y37" s="20">
        <v>-674412</v>
      </c>
      <c r="Z37" s="21">
        <v>-100</v>
      </c>
      <c r="AA37" s="22">
        <v>899216</v>
      </c>
    </row>
    <row r="38" spans="1:27" ht="13.5">
      <c r="A38" s="23" t="s">
        <v>58</v>
      </c>
      <c r="B38" s="17"/>
      <c r="C38" s="18">
        <v>11823146</v>
      </c>
      <c r="D38" s="18">
        <v>11823146</v>
      </c>
      <c r="E38" s="19">
        <v>17206064</v>
      </c>
      <c r="F38" s="20">
        <v>17206064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12904548</v>
      </c>
      <c r="Y38" s="20">
        <v>-12904548</v>
      </c>
      <c r="Z38" s="21">
        <v>-100</v>
      </c>
      <c r="AA38" s="22">
        <v>17206064</v>
      </c>
    </row>
    <row r="39" spans="1:27" ht="13.5">
      <c r="A39" s="27" t="s">
        <v>61</v>
      </c>
      <c r="B39" s="35"/>
      <c r="C39" s="29">
        <f aca="true" t="shared" si="4" ref="C39:Y39">SUM(C37:C38)</f>
        <v>11823146</v>
      </c>
      <c r="D39" s="29">
        <f>SUM(D37:D38)</f>
        <v>11823146</v>
      </c>
      <c r="E39" s="36">
        <f t="shared" si="4"/>
        <v>18105280</v>
      </c>
      <c r="F39" s="37">
        <f t="shared" si="4"/>
        <v>18105280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13578960</v>
      </c>
      <c r="Y39" s="37">
        <f t="shared" si="4"/>
        <v>-13578960</v>
      </c>
      <c r="Z39" s="38">
        <f>+IF(X39&lt;&gt;0,+(Y39/X39)*100,0)</f>
        <v>-100</v>
      </c>
      <c r="AA39" s="39">
        <f>SUM(AA37:AA38)</f>
        <v>18105280</v>
      </c>
    </row>
    <row r="40" spans="1:27" ht="13.5">
      <c r="A40" s="27" t="s">
        <v>62</v>
      </c>
      <c r="B40" s="28"/>
      <c r="C40" s="29">
        <f aca="true" t="shared" si="5" ref="C40:Y40">+C34+C39</f>
        <v>27890707</v>
      </c>
      <c r="D40" s="29">
        <f>+D34+D39</f>
        <v>27890707</v>
      </c>
      <c r="E40" s="30">
        <f t="shared" si="5"/>
        <v>23599944</v>
      </c>
      <c r="F40" s="31">
        <f t="shared" si="5"/>
        <v>23599944</v>
      </c>
      <c r="G40" s="31">
        <f t="shared" si="5"/>
        <v>3415307</v>
      </c>
      <c r="H40" s="31">
        <f t="shared" si="5"/>
        <v>3465185</v>
      </c>
      <c r="I40" s="31">
        <f t="shared" si="5"/>
        <v>2296610</v>
      </c>
      <c r="J40" s="31">
        <f t="shared" si="5"/>
        <v>2296610</v>
      </c>
      <c r="K40" s="31">
        <f t="shared" si="5"/>
        <v>2451427</v>
      </c>
      <c r="L40" s="31">
        <f t="shared" si="5"/>
        <v>-1095478</v>
      </c>
      <c r="M40" s="31">
        <f t="shared" si="5"/>
        <v>-1347275</v>
      </c>
      <c r="N40" s="31">
        <f t="shared" si="5"/>
        <v>-1347275</v>
      </c>
      <c r="O40" s="31">
        <f t="shared" si="5"/>
        <v>150548</v>
      </c>
      <c r="P40" s="31">
        <f t="shared" si="5"/>
        <v>-770191</v>
      </c>
      <c r="Q40" s="31">
        <f t="shared" si="5"/>
        <v>7113952</v>
      </c>
      <c r="R40" s="31">
        <f t="shared" si="5"/>
        <v>7113952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7113952</v>
      </c>
      <c r="X40" s="31">
        <f t="shared" si="5"/>
        <v>17699958</v>
      </c>
      <c r="Y40" s="31">
        <f t="shared" si="5"/>
        <v>-10586006</v>
      </c>
      <c r="Z40" s="32">
        <f>+IF(X40&lt;&gt;0,+(Y40/X40)*100,0)</f>
        <v>-59.808085420315685</v>
      </c>
      <c r="AA40" s="33">
        <f>+AA34+AA39</f>
        <v>23599944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240006598</v>
      </c>
      <c r="D42" s="43">
        <f>+D25-D40</f>
        <v>240006598</v>
      </c>
      <c r="E42" s="44">
        <f t="shared" si="6"/>
        <v>320384161</v>
      </c>
      <c r="F42" s="45">
        <f t="shared" si="6"/>
        <v>320384161</v>
      </c>
      <c r="G42" s="45">
        <f t="shared" si="6"/>
        <v>5083501</v>
      </c>
      <c r="H42" s="45">
        <f t="shared" si="6"/>
        <v>5377812</v>
      </c>
      <c r="I42" s="45">
        <f t="shared" si="6"/>
        <v>4281888</v>
      </c>
      <c r="J42" s="45">
        <f t="shared" si="6"/>
        <v>4281888</v>
      </c>
      <c r="K42" s="45">
        <f t="shared" si="6"/>
        <v>2959706</v>
      </c>
      <c r="L42" s="45">
        <f t="shared" si="6"/>
        <v>7838487</v>
      </c>
      <c r="M42" s="45">
        <f t="shared" si="6"/>
        <v>6597731</v>
      </c>
      <c r="N42" s="45">
        <f t="shared" si="6"/>
        <v>6597731</v>
      </c>
      <c r="O42" s="45">
        <f t="shared" si="6"/>
        <v>3339390</v>
      </c>
      <c r="P42" s="45">
        <f t="shared" si="6"/>
        <v>4128702</v>
      </c>
      <c r="Q42" s="45">
        <f t="shared" si="6"/>
        <v>7018011</v>
      </c>
      <c r="R42" s="45">
        <f t="shared" si="6"/>
        <v>7018011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7018011</v>
      </c>
      <c r="X42" s="45">
        <f t="shared" si="6"/>
        <v>240288121</v>
      </c>
      <c r="Y42" s="45">
        <f t="shared" si="6"/>
        <v>-233270110</v>
      </c>
      <c r="Z42" s="46">
        <f>+IF(X42&lt;&gt;0,+(Y42/X42)*100,0)</f>
        <v>-97.07933502047736</v>
      </c>
      <c r="AA42" s="47">
        <f>+AA25-AA40</f>
        <v>320384161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240006598</v>
      </c>
      <c r="D45" s="18">
        <v>240006598</v>
      </c>
      <c r="E45" s="19">
        <v>320384162</v>
      </c>
      <c r="F45" s="20">
        <v>320384162</v>
      </c>
      <c r="G45" s="20">
        <v>5083501</v>
      </c>
      <c r="H45" s="20">
        <v>5377811</v>
      </c>
      <c r="I45" s="20">
        <v>4281888</v>
      </c>
      <c r="J45" s="20">
        <v>4281888</v>
      </c>
      <c r="K45" s="20">
        <v>2959706</v>
      </c>
      <c r="L45" s="20">
        <v>7838487</v>
      </c>
      <c r="M45" s="20">
        <v>6597731</v>
      </c>
      <c r="N45" s="20">
        <v>6597731</v>
      </c>
      <c r="O45" s="20">
        <v>3339390</v>
      </c>
      <c r="P45" s="20">
        <v>4128703</v>
      </c>
      <c r="Q45" s="20">
        <v>7018011</v>
      </c>
      <c r="R45" s="20">
        <v>7018011</v>
      </c>
      <c r="S45" s="20"/>
      <c r="T45" s="20"/>
      <c r="U45" s="20"/>
      <c r="V45" s="20"/>
      <c r="W45" s="20">
        <v>7018011</v>
      </c>
      <c r="X45" s="20">
        <v>240288122</v>
      </c>
      <c r="Y45" s="20">
        <v>-233270111</v>
      </c>
      <c r="Z45" s="48">
        <v>-97.08</v>
      </c>
      <c r="AA45" s="22">
        <v>320384162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240006598</v>
      </c>
      <c r="D48" s="51">
        <f>SUM(D45:D47)</f>
        <v>240006598</v>
      </c>
      <c r="E48" s="52">
        <f t="shared" si="7"/>
        <v>320384162</v>
      </c>
      <c r="F48" s="53">
        <f t="shared" si="7"/>
        <v>320384162</v>
      </c>
      <c r="G48" s="53">
        <f t="shared" si="7"/>
        <v>5083501</v>
      </c>
      <c r="H48" s="53">
        <f t="shared" si="7"/>
        <v>5377811</v>
      </c>
      <c r="I48" s="53">
        <f t="shared" si="7"/>
        <v>4281888</v>
      </c>
      <c r="J48" s="53">
        <f t="shared" si="7"/>
        <v>4281888</v>
      </c>
      <c r="K48" s="53">
        <f t="shared" si="7"/>
        <v>2959706</v>
      </c>
      <c r="L48" s="53">
        <f t="shared" si="7"/>
        <v>7838487</v>
      </c>
      <c r="M48" s="53">
        <f t="shared" si="7"/>
        <v>6597731</v>
      </c>
      <c r="N48" s="53">
        <f t="shared" si="7"/>
        <v>6597731</v>
      </c>
      <c r="O48" s="53">
        <f t="shared" si="7"/>
        <v>3339390</v>
      </c>
      <c r="P48" s="53">
        <f t="shared" si="7"/>
        <v>4128703</v>
      </c>
      <c r="Q48" s="53">
        <f t="shared" si="7"/>
        <v>7018011</v>
      </c>
      <c r="R48" s="53">
        <f t="shared" si="7"/>
        <v>7018011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7018011</v>
      </c>
      <c r="X48" s="53">
        <f t="shared" si="7"/>
        <v>240288122</v>
      </c>
      <c r="Y48" s="53">
        <f t="shared" si="7"/>
        <v>-233270111</v>
      </c>
      <c r="Z48" s="54">
        <f>+IF(X48&lt;&gt;0,+(Y48/X48)*100,0)</f>
        <v>-97.0793350326322</v>
      </c>
      <c r="AA48" s="55">
        <f>SUM(AA45:AA47)</f>
        <v>320384162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890282</v>
      </c>
      <c r="D6" s="18">
        <v>890282</v>
      </c>
      <c r="E6" s="19">
        <v>3589900</v>
      </c>
      <c r="F6" s="20">
        <v>2688813</v>
      </c>
      <c r="G6" s="20">
        <v>3110009</v>
      </c>
      <c r="H6" s="20">
        <v>2939333</v>
      </c>
      <c r="I6" s="20">
        <v>2812167</v>
      </c>
      <c r="J6" s="20">
        <v>2812167</v>
      </c>
      <c r="K6" s="20">
        <v>1959127</v>
      </c>
      <c r="L6" s="20"/>
      <c r="M6" s="20">
        <v>3581896</v>
      </c>
      <c r="N6" s="20">
        <v>3581896</v>
      </c>
      <c r="O6" s="20">
        <v>2343813</v>
      </c>
      <c r="P6" s="20">
        <v>5248036</v>
      </c>
      <c r="Q6" s="20">
        <v>11731712</v>
      </c>
      <c r="R6" s="20">
        <v>11731712</v>
      </c>
      <c r="S6" s="20"/>
      <c r="T6" s="20"/>
      <c r="U6" s="20"/>
      <c r="V6" s="20"/>
      <c r="W6" s="20">
        <v>11731712</v>
      </c>
      <c r="X6" s="20">
        <v>2016610</v>
      </c>
      <c r="Y6" s="20">
        <v>9715102</v>
      </c>
      <c r="Z6" s="21">
        <v>481.75</v>
      </c>
      <c r="AA6" s="22">
        <v>2688813</v>
      </c>
    </row>
    <row r="7" spans="1:27" ht="13.5">
      <c r="A7" s="23" t="s">
        <v>34</v>
      </c>
      <c r="B7" s="17"/>
      <c r="C7" s="18">
        <v>760396</v>
      </c>
      <c r="D7" s="18">
        <v>760396</v>
      </c>
      <c r="E7" s="19">
        <v>66978</v>
      </c>
      <c r="F7" s="20">
        <v>869038</v>
      </c>
      <c r="G7" s="20">
        <v>66978</v>
      </c>
      <c r="H7" s="20">
        <v>66978</v>
      </c>
      <c r="I7" s="20">
        <v>66978</v>
      </c>
      <c r="J7" s="20">
        <v>66978</v>
      </c>
      <c r="K7" s="20"/>
      <c r="L7" s="20"/>
      <c r="M7" s="20">
        <v>869038</v>
      </c>
      <c r="N7" s="20">
        <v>869038</v>
      </c>
      <c r="O7" s="20">
        <v>869038</v>
      </c>
      <c r="P7" s="20">
        <v>869038</v>
      </c>
      <c r="Q7" s="20">
        <v>66978</v>
      </c>
      <c r="R7" s="20">
        <v>66978</v>
      </c>
      <c r="S7" s="20"/>
      <c r="T7" s="20"/>
      <c r="U7" s="20"/>
      <c r="V7" s="20"/>
      <c r="W7" s="20">
        <v>66978</v>
      </c>
      <c r="X7" s="20">
        <v>651779</v>
      </c>
      <c r="Y7" s="20">
        <v>-584801</v>
      </c>
      <c r="Z7" s="21">
        <v>-89.72</v>
      </c>
      <c r="AA7" s="22">
        <v>869038</v>
      </c>
    </row>
    <row r="8" spans="1:27" ht="13.5">
      <c r="A8" s="23" t="s">
        <v>35</v>
      </c>
      <c r="B8" s="17"/>
      <c r="C8" s="18">
        <v>35231444</v>
      </c>
      <c r="D8" s="18">
        <v>35231444</v>
      </c>
      <c r="E8" s="19">
        <v>37723416</v>
      </c>
      <c r="F8" s="20">
        <v>30394716</v>
      </c>
      <c r="G8" s="20">
        <v>57779839</v>
      </c>
      <c r="H8" s="20">
        <v>67599397</v>
      </c>
      <c r="I8" s="20">
        <v>60330781</v>
      </c>
      <c r="J8" s="20">
        <v>60330781</v>
      </c>
      <c r="K8" s="20">
        <v>24458599</v>
      </c>
      <c r="L8" s="20"/>
      <c r="M8" s="20">
        <v>60469172</v>
      </c>
      <c r="N8" s="20">
        <v>60469172</v>
      </c>
      <c r="O8" s="20">
        <v>63619665</v>
      </c>
      <c r="P8" s="20">
        <v>63474687</v>
      </c>
      <c r="Q8" s="20">
        <v>63091650</v>
      </c>
      <c r="R8" s="20">
        <v>63091650</v>
      </c>
      <c r="S8" s="20"/>
      <c r="T8" s="20"/>
      <c r="U8" s="20"/>
      <c r="V8" s="20"/>
      <c r="W8" s="20">
        <v>63091650</v>
      </c>
      <c r="X8" s="20">
        <v>22796037</v>
      </c>
      <c r="Y8" s="20">
        <v>40295613</v>
      </c>
      <c r="Z8" s="21">
        <v>176.77</v>
      </c>
      <c r="AA8" s="22">
        <v>30394716</v>
      </c>
    </row>
    <row r="9" spans="1:27" ht="13.5">
      <c r="A9" s="23" t="s">
        <v>36</v>
      </c>
      <c r="B9" s="17"/>
      <c r="C9" s="18">
        <v>2363873</v>
      </c>
      <c r="D9" s="18">
        <v>2363873</v>
      </c>
      <c r="E9" s="19"/>
      <c r="F9" s="20"/>
      <c r="G9" s="20">
        <v>2372813</v>
      </c>
      <c r="H9" s="20">
        <v>2147965</v>
      </c>
      <c r="I9" s="20">
        <v>5931639</v>
      </c>
      <c r="J9" s="20">
        <v>5931639</v>
      </c>
      <c r="K9" s="20">
        <v>1852523</v>
      </c>
      <c r="L9" s="20"/>
      <c r="M9" s="20">
        <v>-434970</v>
      </c>
      <c r="N9" s="20">
        <v>-434970</v>
      </c>
      <c r="O9" s="20">
        <v>-240496</v>
      </c>
      <c r="P9" s="20">
        <v>-7029248</v>
      </c>
      <c r="Q9" s="20">
        <v>-6237227</v>
      </c>
      <c r="R9" s="20">
        <v>-6237227</v>
      </c>
      <c r="S9" s="20"/>
      <c r="T9" s="20"/>
      <c r="U9" s="20"/>
      <c r="V9" s="20"/>
      <c r="W9" s="20">
        <v>-6237227</v>
      </c>
      <c r="X9" s="20"/>
      <c r="Y9" s="20">
        <v>-6237227</v>
      </c>
      <c r="Z9" s="21"/>
      <c r="AA9" s="22"/>
    </row>
    <row r="10" spans="1:27" ht="13.5">
      <c r="A10" s="23" t="s">
        <v>37</v>
      </c>
      <c r="B10" s="17"/>
      <c r="C10" s="18">
        <v>802060</v>
      </c>
      <c r="D10" s="18">
        <v>802060</v>
      </c>
      <c r="E10" s="19">
        <v>998400</v>
      </c>
      <c r="F10" s="20">
        <v>1211400</v>
      </c>
      <c r="G10" s="24">
        <v>1036857</v>
      </c>
      <c r="H10" s="24">
        <v>1254640</v>
      </c>
      <c r="I10" s="24">
        <v>1254640</v>
      </c>
      <c r="J10" s="20">
        <v>1254640</v>
      </c>
      <c r="K10" s="24"/>
      <c r="L10" s="24"/>
      <c r="M10" s="20"/>
      <c r="N10" s="24"/>
      <c r="O10" s="24"/>
      <c r="P10" s="24"/>
      <c r="Q10" s="20">
        <v>802060</v>
      </c>
      <c r="R10" s="24">
        <v>802060</v>
      </c>
      <c r="S10" s="24"/>
      <c r="T10" s="20"/>
      <c r="U10" s="24"/>
      <c r="V10" s="24"/>
      <c r="W10" s="24">
        <v>802060</v>
      </c>
      <c r="X10" s="20">
        <v>908550</v>
      </c>
      <c r="Y10" s="24">
        <v>-106490</v>
      </c>
      <c r="Z10" s="25">
        <v>-11.72</v>
      </c>
      <c r="AA10" s="26">
        <v>1211400</v>
      </c>
    </row>
    <row r="11" spans="1:27" ht="13.5">
      <c r="A11" s="23" t="s">
        <v>38</v>
      </c>
      <c r="B11" s="17"/>
      <c r="C11" s="18">
        <v>925235</v>
      </c>
      <c r="D11" s="18">
        <v>925235</v>
      </c>
      <c r="E11" s="19">
        <v>1432000</v>
      </c>
      <c r="F11" s="20">
        <v>969475</v>
      </c>
      <c r="G11" s="20">
        <v>1155233</v>
      </c>
      <c r="H11" s="20">
        <v>925235</v>
      </c>
      <c r="I11" s="20">
        <v>925235</v>
      </c>
      <c r="J11" s="20">
        <v>925235</v>
      </c>
      <c r="K11" s="20">
        <v>30597</v>
      </c>
      <c r="L11" s="20"/>
      <c r="M11" s="20">
        <v>966901</v>
      </c>
      <c r="N11" s="20">
        <v>966901</v>
      </c>
      <c r="O11" s="20">
        <v>969475</v>
      </c>
      <c r="P11" s="20">
        <v>1021969</v>
      </c>
      <c r="Q11" s="20">
        <v>1043380</v>
      </c>
      <c r="R11" s="20">
        <v>1043380</v>
      </c>
      <c r="S11" s="20"/>
      <c r="T11" s="20"/>
      <c r="U11" s="20"/>
      <c r="V11" s="20"/>
      <c r="W11" s="20">
        <v>1043380</v>
      </c>
      <c r="X11" s="20">
        <v>727106</v>
      </c>
      <c r="Y11" s="20">
        <v>316274</v>
      </c>
      <c r="Z11" s="21">
        <v>43.5</v>
      </c>
      <c r="AA11" s="22">
        <v>969475</v>
      </c>
    </row>
    <row r="12" spans="1:27" ht="13.5">
      <c r="A12" s="27" t="s">
        <v>39</v>
      </c>
      <c r="B12" s="28"/>
      <c r="C12" s="29">
        <f aca="true" t="shared" si="0" ref="C12:Y12">SUM(C6:C11)</f>
        <v>40973290</v>
      </c>
      <c r="D12" s="29">
        <f>SUM(D6:D11)</f>
        <v>40973290</v>
      </c>
      <c r="E12" s="30">
        <f t="shared" si="0"/>
        <v>43810694</v>
      </c>
      <c r="F12" s="31">
        <f t="shared" si="0"/>
        <v>36133442</v>
      </c>
      <c r="G12" s="31">
        <f t="shared" si="0"/>
        <v>65521729</v>
      </c>
      <c r="H12" s="31">
        <f t="shared" si="0"/>
        <v>74933548</v>
      </c>
      <c r="I12" s="31">
        <f t="shared" si="0"/>
        <v>71321440</v>
      </c>
      <c r="J12" s="31">
        <f t="shared" si="0"/>
        <v>71321440</v>
      </c>
      <c r="K12" s="31">
        <f t="shared" si="0"/>
        <v>28300846</v>
      </c>
      <c r="L12" s="31">
        <f t="shared" si="0"/>
        <v>0</v>
      </c>
      <c r="M12" s="31">
        <f t="shared" si="0"/>
        <v>65452037</v>
      </c>
      <c r="N12" s="31">
        <f t="shared" si="0"/>
        <v>65452037</v>
      </c>
      <c r="O12" s="31">
        <f t="shared" si="0"/>
        <v>67561495</v>
      </c>
      <c r="P12" s="31">
        <f t="shared" si="0"/>
        <v>63584482</v>
      </c>
      <c r="Q12" s="31">
        <f t="shared" si="0"/>
        <v>70498553</v>
      </c>
      <c r="R12" s="31">
        <f t="shared" si="0"/>
        <v>70498553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70498553</v>
      </c>
      <c r="X12" s="31">
        <f t="shared" si="0"/>
        <v>27100082</v>
      </c>
      <c r="Y12" s="31">
        <f t="shared" si="0"/>
        <v>43398471</v>
      </c>
      <c r="Z12" s="32">
        <f>+IF(X12&lt;&gt;0,+(Y12/X12)*100,0)</f>
        <v>160.14147484867388</v>
      </c>
      <c r="AA12" s="33">
        <f>SUM(AA6:AA11)</f>
        <v>36133442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529842</v>
      </c>
      <c r="D15" s="18">
        <v>529842</v>
      </c>
      <c r="E15" s="19">
        <v>4870000</v>
      </c>
      <c r="F15" s="20">
        <v>4870000</v>
      </c>
      <c r="G15" s="20">
        <v>9906171</v>
      </c>
      <c r="H15" s="20">
        <v>12317815</v>
      </c>
      <c r="I15" s="20">
        <v>12438206</v>
      </c>
      <c r="J15" s="20">
        <v>12438206</v>
      </c>
      <c r="K15" s="20">
        <v>463779</v>
      </c>
      <c r="L15" s="20"/>
      <c r="M15" s="20"/>
      <c r="N15" s="20"/>
      <c r="O15" s="20"/>
      <c r="P15" s="20"/>
      <c r="Q15" s="20">
        <v>1135594</v>
      </c>
      <c r="R15" s="20">
        <v>1135594</v>
      </c>
      <c r="S15" s="20"/>
      <c r="T15" s="20"/>
      <c r="U15" s="20"/>
      <c r="V15" s="20"/>
      <c r="W15" s="20">
        <v>1135594</v>
      </c>
      <c r="X15" s="20">
        <v>3652500</v>
      </c>
      <c r="Y15" s="20">
        <v>-2516906</v>
      </c>
      <c r="Z15" s="21">
        <v>-68.91</v>
      </c>
      <c r="AA15" s="22">
        <v>4870000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658365</v>
      </c>
      <c r="H16" s="24">
        <v>1142745</v>
      </c>
      <c r="I16" s="24"/>
      <c r="J16" s="20"/>
      <c r="K16" s="24"/>
      <c r="L16" s="24"/>
      <c r="M16" s="20">
        <v>1305608</v>
      </c>
      <c r="N16" s="24">
        <v>1305608</v>
      </c>
      <c r="O16" s="24">
        <v>1288397</v>
      </c>
      <c r="P16" s="24">
        <v>1174958</v>
      </c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1300000</v>
      </c>
      <c r="D17" s="18">
        <v>1300000</v>
      </c>
      <c r="E17" s="19">
        <v>1300000</v>
      </c>
      <c r="F17" s="20">
        <v>1400000</v>
      </c>
      <c r="G17" s="20">
        <v>1200000</v>
      </c>
      <c r="H17" s="20">
        <v>1300000</v>
      </c>
      <c r="I17" s="20">
        <v>1300000</v>
      </c>
      <c r="J17" s="20">
        <v>1300000</v>
      </c>
      <c r="K17" s="20"/>
      <c r="L17" s="20"/>
      <c r="M17" s="20">
        <v>1300000</v>
      </c>
      <c r="N17" s="20">
        <v>1300000</v>
      </c>
      <c r="O17" s="20">
        <v>1300000</v>
      </c>
      <c r="P17" s="20">
        <v>1300000</v>
      </c>
      <c r="Q17" s="20">
        <v>1300000</v>
      </c>
      <c r="R17" s="20">
        <v>1300000</v>
      </c>
      <c r="S17" s="20"/>
      <c r="T17" s="20"/>
      <c r="U17" s="20"/>
      <c r="V17" s="20"/>
      <c r="W17" s="20">
        <v>1300000</v>
      </c>
      <c r="X17" s="20">
        <v>1050000</v>
      </c>
      <c r="Y17" s="20">
        <v>250000</v>
      </c>
      <c r="Z17" s="21">
        <v>23.81</v>
      </c>
      <c r="AA17" s="22">
        <v>1400000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832620395</v>
      </c>
      <c r="D19" s="18">
        <v>832620395</v>
      </c>
      <c r="E19" s="19">
        <v>763042130</v>
      </c>
      <c r="F19" s="20">
        <v>784563126</v>
      </c>
      <c r="G19" s="20">
        <v>833211315</v>
      </c>
      <c r="H19" s="20">
        <v>827866223</v>
      </c>
      <c r="I19" s="20">
        <v>834861989</v>
      </c>
      <c r="J19" s="20">
        <v>834861989</v>
      </c>
      <c r="K19" s="20">
        <v>4449781</v>
      </c>
      <c r="L19" s="20"/>
      <c r="M19" s="20">
        <v>839448371</v>
      </c>
      <c r="N19" s="20">
        <v>839448371</v>
      </c>
      <c r="O19" s="20">
        <v>841136404</v>
      </c>
      <c r="P19" s="20">
        <v>841828563</v>
      </c>
      <c r="Q19" s="20">
        <v>850253607</v>
      </c>
      <c r="R19" s="20">
        <v>850253607</v>
      </c>
      <c r="S19" s="20"/>
      <c r="T19" s="20"/>
      <c r="U19" s="20"/>
      <c r="V19" s="20"/>
      <c r="W19" s="20">
        <v>850253607</v>
      </c>
      <c r="X19" s="20">
        <v>588422345</v>
      </c>
      <c r="Y19" s="20">
        <v>261831262</v>
      </c>
      <c r="Z19" s="21">
        <v>44.5</v>
      </c>
      <c r="AA19" s="22">
        <v>784563126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75427</v>
      </c>
      <c r="D22" s="18">
        <v>75427</v>
      </c>
      <c r="E22" s="19">
        <v>42160</v>
      </c>
      <c r="F22" s="20">
        <v>52160</v>
      </c>
      <c r="G22" s="20">
        <v>100117</v>
      </c>
      <c r="H22" s="20">
        <v>75427</v>
      </c>
      <c r="I22" s="20">
        <v>86160</v>
      </c>
      <c r="J22" s="20">
        <v>86160</v>
      </c>
      <c r="K22" s="20">
        <v>33364</v>
      </c>
      <c r="L22" s="20"/>
      <c r="M22" s="20">
        <v>108791</v>
      </c>
      <c r="N22" s="20">
        <v>108791</v>
      </c>
      <c r="O22" s="20">
        <v>108791</v>
      </c>
      <c r="P22" s="20">
        <v>108791</v>
      </c>
      <c r="Q22" s="20">
        <v>108791</v>
      </c>
      <c r="R22" s="20">
        <v>108791</v>
      </c>
      <c r="S22" s="20"/>
      <c r="T22" s="20"/>
      <c r="U22" s="20"/>
      <c r="V22" s="20"/>
      <c r="W22" s="20">
        <v>108791</v>
      </c>
      <c r="X22" s="20">
        <v>39120</v>
      </c>
      <c r="Y22" s="20">
        <v>69671</v>
      </c>
      <c r="Z22" s="21">
        <v>178.1</v>
      </c>
      <c r="AA22" s="22">
        <v>52160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834525664</v>
      </c>
      <c r="D24" s="29">
        <f>SUM(D15:D23)</f>
        <v>834525664</v>
      </c>
      <c r="E24" s="36">
        <f t="shared" si="1"/>
        <v>769254290</v>
      </c>
      <c r="F24" s="37">
        <f t="shared" si="1"/>
        <v>790885286</v>
      </c>
      <c r="G24" s="37">
        <f t="shared" si="1"/>
        <v>845075968</v>
      </c>
      <c r="H24" s="37">
        <f t="shared" si="1"/>
        <v>842702210</v>
      </c>
      <c r="I24" s="37">
        <f t="shared" si="1"/>
        <v>848686355</v>
      </c>
      <c r="J24" s="37">
        <f t="shared" si="1"/>
        <v>848686355</v>
      </c>
      <c r="K24" s="37">
        <f t="shared" si="1"/>
        <v>4946924</v>
      </c>
      <c r="L24" s="37">
        <f t="shared" si="1"/>
        <v>0</v>
      </c>
      <c r="M24" s="37">
        <f t="shared" si="1"/>
        <v>842162770</v>
      </c>
      <c r="N24" s="37">
        <f t="shared" si="1"/>
        <v>842162770</v>
      </c>
      <c r="O24" s="37">
        <f t="shared" si="1"/>
        <v>843833592</v>
      </c>
      <c r="P24" s="37">
        <f t="shared" si="1"/>
        <v>844412312</v>
      </c>
      <c r="Q24" s="37">
        <f t="shared" si="1"/>
        <v>852797992</v>
      </c>
      <c r="R24" s="37">
        <f t="shared" si="1"/>
        <v>852797992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852797992</v>
      </c>
      <c r="X24" s="37">
        <f t="shared" si="1"/>
        <v>593163965</v>
      </c>
      <c r="Y24" s="37">
        <f t="shared" si="1"/>
        <v>259634027</v>
      </c>
      <c r="Z24" s="38">
        <f>+IF(X24&lt;&gt;0,+(Y24/X24)*100,0)</f>
        <v>43.7710384176827</v>
      </c>
      <c r="AA24" s="39">
        <f>SUM(AA15:AA23)</f>
        <v>790885286</v>
      </c>
    </row>
    <row r="25" spans="1:27" ht="13.5">
      <c r="A25" s="27" t="s">
        <v>51</v>
      </c>
      <c r="B25" s="28"/>
      <c r="C25" s="29">
        <f aca="true" t="shared" si="2" ref="C25:Y25">+C12+C24</f>
        <v>875498954</v>
      </c>
      <c r="D25" s="29">
        <f>+D12+D24</f>
        <v>875498954</v>
      </c>
      <c r="E25" s="30">
        <f t="shared" si="2"/>
        <v>813064984</v>
      </c>
      <c r="F25" s="31">
        <f t="shared" si="2"/>
        <v>827018728</v>
      </c>
      <c r="G25" s="31">
        <f t="shared" si="2"/>
        <v>910597697</v>
      </c>
      <c r="H25" s="31">
        <f t="shared" si="2"/>
        <v>917635758</v>
      </c>
      <c r="I25" s="31">
        <f t="shared" si="2"/>
        <v>920007795</v>
      </c>
      <c r="J25" s="31">
        <f t="shared" si="2"/>
        <v>920007795</v>
      </c>
      <c r="K25" s="31">
        <f t="shared" si="2"/>
        <v>33247770</v>
      </c>
      <c r="L25" s="31">
        <f t="shared" si="2"/>
        <v>0</v>
      </c>
      <c r="M25" s="31">
        <f t="shared" si="2"/>
        <v>907614807</v>
      </c>
      <c r="N25" s="31">
        <f t="shared" si="2"/>
        <v>907614807</v>
      </c>
      <c r="O25" s="31">
        <f t="shared" si="2"/>
        <v>911395087</v>
      </c>
      <c r="P25" s="31">
        <f t="shared" si="2"/>
        <v>907996794</v>
      </c>
      <c r="Q25" s="31">
        <f t="shared" si="2"/>
        <v>923296545</v>
      </c>
      <c r="R25" s="31">
        <f t="shared" si="2"/>
        <v>923296545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923296545</v>
      </c>
      <c r="X25" s="31">
        <f t="shared" si="2"/>
        <v>620264047</v>
      </c>
      <c r="Y25" s="31">
        <f t="shared" si="2"/>
        <v>303032498</v>
      </c>
      <c r="Z25" s="32">
        <f>+IF(X25&lt;&gt;0,+(Y25/X25)*100,0)</f>
        <v>48.85540270561579</v>
      </c>
      <c r="AA25" s="33">
        <f>+AA12+AA24</f>
        <v>827018728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526905</v>
      </c>
      <c r="D29" s="18">
        <v>526905</v>
      </c>
      <c r="E29" s="19"/>
      <c r="F29" s="20"/>
      <c r="G29" s="20">
        <v>8077</v>
      </c>
      <c r="H29" s="20">
        <v>3257410</v>
      </c>
      <c r="I29" s="20">
        <v>5702708</v>
      </c>
      <c r="J29" s="20">
        <v>5702708</v>
      </c>
      <c r="K29" s="20">
        <v>9855564</v>
      </c>
      <c r="L29" s="20"/>
      <c r="M29" s="20">
        <v>4820925</v>
      </c>
      <c r="N29" s="20">
        <v>4820925</v>
      </c>
      <c r="O29" s="20">
        <v>4841091</v>
      </c>
      <c r="P29" s="20">
        <v>4610471</v>
      </c>
      <c r="Q29" s="20">
        <v>4529160</v>
      </c>
      <c r="R29" s="20">
        <v>4529160</v>
      </c>
      <c r="S29" s="20"/>
      <c r="T29" s="20"/>
      <c r="U29" s="20"/>
      <c r="V29" s="20"/>
      <c r="W29" s="20">
        <v>4529160</v>
      </c>
      <c r="X29" s="20"/>
      <c r="Y29" s="20">
        <v>4529160</v>
      </c>
      <c r="Z29" s="21"/>
      <c r="AA29" s="22"/>
    </row>
    <row r="30" spans="1:27" ht="13.5">
      <c r="A30" s="23" t="s">
        <v>55</v>
      </c>
      <c r="B30" s="17"/>
      <c r="C30" s="18">
        <v>4245446</v>
      </c>
      <c r="D30" s="18">
        <v>4245446</v>
      </c>
      <c r="E30" s="19">
        <v>2381965</v>
      </c>
      <c r="F30" s="20">
        <v>3181965</v>
      </c>
      <c r="G30" s="20">
        <v>946463</v>
      </c>
      <c r="H30" s="20">
        <v>4102799</v>
      </c>
      <c r="I30" s="20">
        <v>3960152</v>
      </c>
      <c r="J30" s="20">
        <v>3960152</v>
      </c>
      <c r="K30" s="20">
        <v>-285294</v>
      </c>
      <c r="L30" s="20"/>
      <c r="M30" s="20">
        <v>3960152</v>
      </c>
      <c r="N30" s="20">
        <v>3960152</v>
      </c>
      <c r="O30" s="20">
        <v>3960152</v>
      </c>
      <c r="P30" s="20">
        <v>3960152</v>
      </c>
      <c r="Q30" s="20">
        <v>3960152</v>
      </c>
      <c r="R30" s="20">
        <v>3960152</v>
      </c>
      <c r="S30" s="20"/>
      <c r="T30" s="20"/>
      <c r="U30" s="20"/>
      <c r="V30" s="20"/>
      <c r="W30" s="20">
        <v>3960152</v>
      </c>
      <c r="X30" s="20">
        <v>2386474</v>
      </c>
      <c r="Y30" s="20">
        <v>1573678</v>
      </c>
      <c r="Z30" s="21">
        <v>65.94</v>
      </c>
      <c r="AA30" s="22">
        <v>3181965</v>
      </c>
    </row>
    <row r="31" spans="1:27" ht="13.5">
      <c r="A31" s="23" t="s">
        <v>56</v>
      </c>
      <c r="B31" s="17"/>
      <c r="C31" s="18">
        <v>1628821</v>
      </c>
      <c r="D31" s="18">
        <v>1628821</v>
      </c>
      <c r="E31" s="19">
        <v>1700000</v>
      </c>
      <c r="F31" s="20">
        <v>1689452</v>
      </c>
      <c r="G31" s="20">
        <v>1629085</v>
      </c>
      <c r="H31" s="20">
        <v>1633675</v>
      </c>
      <c r="I31" s="20">
        <v>1645365</v>
      </c>
      <c r="J31" s="20">
        <v>1645365</v>
      </c>
      <c r="K31" s="20">
        <v>21161</v>
      </c>
      <c r="L31" s="20"/>
      <c r="M31" s="20">
        <v>1659165</v>
      </c>
      <c r="N31" s="20">
        <v>1659165</v>
      </c>
      <c r="O31" s="20">
        <v>1663952</v>
      </c>
      <c r="P31" s="20">
        <v>1665839</v>
      </c>
      <c r="Q31" s="20">
        <v>1674436</v>
      </c>
      <c r="R31" s="20">
        <v>1674436</v>
      </c>
      <c r="S31" s="20"/>
      <c r="T31" s="20"/>
      <c r="U31" s="20"/>
      <c r="V31" s="20"/>
      <c r="W31" s="20">
        <v>1674436</v>
      </c>
      <c r="X31" s="20">
        <v>1267089</v>
      </c>
      <c r="Y31" s="20">
        <v>407347</v>
      </c>
      <c r="Z31" s="21">
        <v>32.15</v>
      </c>
      <c r="AA31" s="22">
        <v>1689452</v>
      </c>
    </row>
    <row r="32" spans="1:27" ht="13.5">
      <c r="A32" s="23" t="s">
        <v>57</v>
      </c>
      <c r="B32" s="17"/>
      <c r="C32" s="18">
        <v>117222273</v>
      </c>
      <c r="D32" s="18">
        <v>117222273</v>
      </c>
      <c r="E32" s="19">
        <v>24469383</v>
      </c>
      <c r="F32" s="20">
        <v>86932575</v>
      </c>
      <c r="G32" s="20">
        <v>75404769</v>
      </c>
      <c r="H32" s="20">
        <v>102961785</v>
      </c>
      <c r="I32" s="20">
        <v>119806515</v>
      </c>
      <c r="J32" s="20">
        <v>119806515</v>
      </c>
      <c r="K32" s="20">
        <v>-13243573</v>
      </c>
      <c r="L32" s="20"/>
      <c r="M32" s="20">
        <v>109936524</v>
      </c>
      <c r="N32" s="20">
        <v>109936524</v>
      </c>
      <c r="O32" s="20">
        <v>121920084</v>
      </c>
      <c r="P32" s="20">
        <v>126121186</v>
      </c>
      <c r="Q32" s="20">
        <v>125316840</v>
      </c>
      <c r="R32" s="20">
        <v>125316840</v>
      </c>
      <c r="S32" s="20"/>
      <c r="T32" s="20"/>
      <c r="U32" s="20"/>
      <c r="V32" s="20"/>
      <c r="W32" s="20">
        <v>125316840</v>
      </c>
      <c r="X32" s="20">
        <v>65199431</v>
      </c>
      <c r="Y32" s="20">
        <v>60117409</v>
      </c>
      <c r="Z32" s="21">
        <v>92.21</v>
      </c>
      <c r="AA32" s="22">
        <v>86932575</v>
      </c>
    </row>
    <row r="33" spans="1:27" ht="13.5">
      <c r="A33" s="23" t="s">
        <v>58</v>
      </c>
      <c r="B33" s="17"/>
      <c r="C33" s="18">
        <v>2565597</v>
      </c>
      <c r="D33" s="18">
        <v>2565597</v>
      </c>
      <c r="E33" s="19">
        <v>5777503</v>
      </c>
      <c r="F33" s="20">
        <v>7025503</v>
      </c>
      <c r="G33" s="20">
        <v>5598356</v>
      </c>
      <c r="H33" s="20">
        <v>2442747</v>
      </c>
      <c r="I33" s="20">
        <v>2442747</v>
      </c>
      <c r="J33" s="20">
        <v>2442747</v>
      </c>
      <c r="K33" s="20"/>
      <c r="L33" s="20"/>
      <c r="M33" s="20">
        <v>2565597</v>
      </c>
      <c r="N33" s="20">
        <v>2565597</v>
      </c>
      <c r="O33" s="20">
        <v>2565597</v>
      </c>
      <c r="P33" s="20">
        <v>2565597</v>
      </c>
      <c r="Q33" s="20">
        <v>2565597</v>
      </c>
      <c r="R33" s="20">
        <v>2565597</v>
      </c>
      <c r="S33" s="20"/>
      <c r="T33" s="20"/>
      <c r="U33" s="20"/>
      <c r="V33" s="20"/>
      <c r="W33" s="20">
        <v>2565597</v>
      </c>
      <c r="X33" s="20">
        <v>5269127</v>
      </c>
      <c r="Y33" s="20">
        <v>-2703530</v>
      </c>
      <c r="Z33" s="21">
        <v>-51.31</v>
      </c>
      <c r="AA33" s="22">
        <v>7025503</v>
      </c>
    </row>
    <row r="34" spans="1:27" ht="13.5">
      <c r="A34" s="27" t="s">
        <v>59</v>
      </c>
      <c r="B34" s="28"/>
      <c r="C34" s="29">
        <f aca="true" t="shared" si="3" ref="C34:Y34">SUM(C29:C33)</f>
        <v>126189042</v>
      </c>
      <c r="D34" s="29">
        <f>SUM(D29:D33)</f>
        <v>126189042</v>
      </c>
      <c r="E34" s="30">
        <f t="shared" si="3"/>
        <v>34328851</v>
      </c>
      <c r="F34" s="31">
        <f t="shared" si="3"/>
        <v>98829495</v>
      </c>
      <c r="G34" s="31">
        <f t="shared" si="3"/>
        <v>83586750</v>
      </c>
      <c r="H34" s="31">
        <f t="shared" si="3"/>
        <v>114398416</v>
      </c>
      <c r="I34" s="31">
        <f t="shared" si="3"/>
        <v>133557487</v>
      </c>
      <c r="J34" s="31">
        <f t="shared" si="3"/>
        <v>133557487</v>
      </c>
      <c r="K34" s="31">
        <f t="shared" si="3"/>
        <v>-3652142</v>
      </c>
      <c r="L34" s="31">
        <f t="shared" si="3"/>
        <v>0</v>
      </c>
      <c r="M34" s="31">
        <f t="shared" si="3"/>
        <v>122942363</v>
      </c>
      <c r="N34" s="31">
        <f t="shared" si="3"/>
        <v>122942363</v>
      </c>
      <c r="O34" s="31">
        <f t="shared" si="3"/>
        <v>134950876</v>
      </c>
      <c r="P34" s="31">
        <f t="shared" si="3"/>
        <v>138923245</v>
      </c>
      <c r="Q34" s="31">
        <f t="shared" si="3"/>
        <v>138046185</v>
      </c>
      <c r="R34" s="31">
        <f t="shared" si="3"/>
        <v>138046185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138046185</v>
      </c>
      <c r="X34" s="31">
        <f t="shared" si="3"/>
        <v>74122121</v>
      </c>
      <c r="Y34" s="31">
        <f t="shared" si="3"/>
        <v>63924064</v>
      </c>
      <c r="Z34" s="32">
        <f>+IF(X34&lt;&gt;0,+(Y34/X34)*100,0)</f>
        <v>86.24154724336613</v>
      </c>
      <c r="AA34" s="33">
        <f>SUM(AA29:AA33)</f>
        <v>98829495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6681035</v>
      </c>
      <c r="D37" s="18">
        <v>6681035</v>
      </c>
      <c r="E37" s="19">
        <v>6876102</v>
      </c>
      <c r="F37" s="20">
        <v>6681035</v>
      </c>
      <c r="G37" s="20">
        <v>9684764</v>
      </c>
      <c r="H37" s="20">
        <v>6681035</v>
      </c>
      <c r="I37" s="20">
        <v>6681035</v>
      </c>
      <c r="J37" s="20">
        <v>6681035</v>
      </c>
      <c r="K37" s="20"/>
      <c r="L37" s="20"/>
      <c r="M37" s="20">
        <v>6681035</v>
      </c>
      <c r="N37" s="20">
        <v>6681035</v>
      </c>
      <c r="O37" s="20">
        <v>6681035</v>
      </c>
      <c r="P37" s="20">
        <v>6681035</v>
      </c>
      <c r="Q37" s="20">
        <v>6681035</v>
      </c>
      <c r="R37" s="20">
        <v>6681035</v>
      </c>
      <c r="S37" s="20"/>
      <c r="T37" s="20"/>
      <c r="U37" s="20"/>
      <c r="V37" s="20"/>
      <c r="W37" s="20">
        <v>6681035</v>
      </c>
      <c r="X37" s="20">
        <v>5010776</v>
      </c>
      <c r="Y37" s="20">
        <v>1670259</v>
      </c>
      <c r="Z37" s="21">
        <v>33.33</v>
      </c>
      <c r="AA37" s="22">
        <v>6681035</v>
      </c>
    </row>
    <row r="38" spans="1:27" ht="13.5">
      <c r="A38" s="23" t="s">
        <v>58</v>
      </c>
      <c r="B38" s="17"/>
      <c r="C38" s="18">
        <v>59501288</v>
      </c>
      <c r="D38" s="18">
        <v>59501288</v>
      </c>
      <c r="E38" s="19">
        <v>53775203</v>
      </c>
      <c r="F38" s="20">
        <v>59501288</v>
      </c>
      <c r="G38" s="20">
        <v>52223529</v>
      </c>
      <c r="H38" s="20">
        <v>60644033</v>
      </c>
      <c r="I38" s="20">
        <v>59501288</v>
      </c>
      <c r="J38" s="20">
        <v>59501288</v>
      </c>
      <c r="K38" s="20"/>
      <c r="L38" s="20"/>
      <c r="M38" s="20">
        <v>59501288</v>
      </c>
      <c r="N38" s="20">
        <v>59501288</v>
      </c>
      <c r="O38" s="20">
        <v>59501288</v>
      </c>
      <c r="P38" s="20">
        <v>59501288</v>
      </c>
      <c r="Q38" s="20">
        <v>59501288</v>
      </c>
      <c r="R38" s="20">
        <v>59501288</v>
      </c>
      <c r="S38" s="20"/>
      <c r="T38" s="20"/>
      <c r="U38" s="20"/>
      <c r="V38" s="20"/>
      <c r="W38" s="20">
        <v>59501288</v>
      </c>
      <c r="X38" s="20">
        <v>44625966</v>
      </c>
      <c r="Y38" s="20">
        <v>14875322</v>
      </c>
      <c r="Z38" s="21">
        <v>33.33</v>
      </c>
      <c r="AA38" s="22">
        <v>59501288</v>
      </c>
    </row>
    <row r="39" spans="1:27" ht="13.5">
      <c r="A39" s="27" t="s">
        <v>61</v>
      </c>
      <c r="B39" s="35"/>
      <c r="C39" s="29">
        <f aca="true" t="shared" si="4" ref="C39:Y39">SUM(C37:C38)</f>
        <v>66182323</v>
      </c>
      <c r="D39" s="29">
        <f>SUM(D37:D38)</f>
        <v>66182323</v>
      </c>
      <c r="E39" s="36">
        <f t="shared" si="4"/>
        <v>60651305</v>
      </c>
      <c r="F39" s="37">
        <f t="shared" si="4"/>
        <v>66182323</v>
      </c>
      <c r="G39" s="37">
        <f t="shared" si="4"/>
        <v>61908293</v>
      </c>
      <c r="H39" s="37">
        <f t="shared" si="4"/>
        <v>67325068</v>
      </c>
      <c r="I39" s="37">
        <f t="shared" si="4"/>
        <v>66182323</v>
      </c>
      <c r="J39" s="37">
        <f t="shared" si="4"/>
        <v>66182323</v>
      </c>
      <c r="K39" s="37">
        <f t="shared" si="4"/>
        <v>0</v>
      </c>
      <c r="L39" s="37">
        <f t="shared" si="4"/>
        <v>0</v>
      </c>
      <c r="M39" s="37">
        <f t="shared" si="4"/>
        <v>66182323</v>
      </c>
      <c r="N39" s="37">
        <f t="shared" si="4"/>
        <v>66182323</v>
      </c>
      <c r="O39" s="37">
        <f t="shared" si="4"/>
        <v>66182323</v>
      </c>
      <c r="P39" s="37">
        <f t="shared" si="4"/>
        <v>66182323</v>
      </c>
      <c r="Q39" s="37">
        <f t="shared" si="4"/>
        <v>66182323</v>
      </c>
      <c r="R39" s="37">
        <f t="shared" si="4"/>
        <v>66182323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66182323</v>
      </c>
      <c r="X39" s="37">
        <f t="shared" si="4"/>
        <v>49636742</v>
      </c>
      <c r="Y39" s="37">
        <f t="shared" si="4"/>
        <v>16545581</v>
      </c>
      <c r="Z39" s="38">
        <f>+IF(X39&lt;&gt;0,+(Y39/X39)*100,0)</f>
        <v>33.333334004878886</v>
      </c>
      <c r="AA39" s="39">
        <f>SUM(AA37:AA38)</f>
        <v>66182323</v>
      </c>
    </row>
    <row r="40" spans="1:27" ht="13.5">
      <c r="A40" s="27" t="s">
        <v>62</v>
      </c>
      <c r="B40" s="28"/>
      <c r="C40" s="29">
        <f aca="true" t="shared" si="5" ref="C40:Y40">+C34+C39</f>
        <v>192371365</v>
      </c>
      <c r="D40" s="29">
        <f>+D34+D39</f>
        <v>192371365</v>
      </c>
      <c r="E40" s="30">
        <f t="shared" si="5"/>
        <v>94980156</v>
      </c>
      <c r="F40" s="31">
        <f t="shared" si="5"/>
        <v>165011818</v>
      </c>
      <c r="G40" s="31">
        <f t="shared" si="5"/>
        <v>145495043</v>
      </c>
      <c r="H40" s="31">
        <f t="shared" si="5"/>
        <v>181723484</v>
      </c>
      <c r="I40" s="31">
        <f t="shared" si="5"/>
        <v>199739810</v>
      </c>
      <c r="J40" s="31">
        <f t="shared" si="5"/>
        <v>199739810</v>
      </c>
      <c r="K40" s="31">
        <f t="shared" si="5"/>
        <v>-3652142</v>
      </c>
      <c r="L40" s="31">
        <f t="shared" si="5"/>
        <v>0</v>
      </c>
      <c r="M40" s="31">
        <f t="shared" si="5"/>
        <v>189124686</v>
      </c>
      <c r="N40" s="31">
        <f t="shared" si="5"/>
        <v>189124686</v>
      </c>
      <c r="O40" s="31">
        <f t="shared" si="5"/>
        <v>201133199</v>
      </c>
      <c r="P40" s="31">
        <f t="shared" si="5"/>
        <v>205105568</v>
      </c>
      <c r="Q40" s="31">
        <f t="shared" si="5"/>
        <v>204228508</v>
      </c>
      <c r="R40" s="31">
        <f t="shared" si="5"/>
        <v>204228508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204228508</v>
      </c>
      <c r="X40" s="31">
        <f t="shared" si="5"/>
        <v>123758863</v>
      </c>
      <c r="Y40" s="31">
        <f t="shared" si="5"/>
        <v>80469645</v>
      </c>
      <c r="Z40" s="32">
        <f>+IF(X40&lt;&gt;0,+(Y40/X40)*100,0)</f>
        <v>65.02131891757926</v>
      </c>
      <c r="AA40" s="33">
        <f>+AA34+AA39</f>
        <v>165011818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683127589</v>
      </c>
      <c r="D42" s="43">
        <f>+D25-D40</f>
        <v>683127589</v>
      </c>
      <c r="E42" s="44">
        <f t="shared" si="6"/>
        <v>718084828</v>
      </c>
      <c r="F42" s="45">
        <f t="shared" si="6"/>
        <v>662006910</v>
      </c>
      <c r="G42" s="45">
        <f t="shared" si="6"/>
        <v>765102654</v>
      </c>
      <c r="H42" s="45">
        <f t="shared" si="6"/>
        <v>735912274</v>
      </c>
      <c r="I42" s="45">
        <f t="shared" si="6"/>
        <v>720267985</v>
      </c>
      <c r="J42" s="45">
        <f t="shared" si="6"/>
        <v>720267985</v>
      </c>
      <c r="K42" s="45">
        <f t="shared" si="6"/>
        <v>36899912</v>
      </c>
      <c r="L42" s="45">
        <f t="shared" si="6"/>
        <v>0</v>
      </c>
      <c r="M42" s="45">
        <f t="shared" si="6"/>
        <v>718490121</v>
      </c>
      <c r="N42" s="45">
        <f t="shared" si="6"/>
        <v>718490121</v>
      </c>
      <c r="O42" s="45">
        <f t="shared" si="6"/>
        <v>710261888</v>
      </c>
      <c r="P42" s="45">
        <f t="shared" si="6"/>
        <v>702891226</v>
      </c>
      <c r="Q42" s="45">
        <f t="shared" si="6"/>
        <v>719068037</v>
      </c>
      <c r="R42" s="45">
        <f t="shared" si="6"/>
        <v>719068037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719068037</v>
      </c>
      <c r="X42" s="45">
        <f t="shared" si="6"/>
        <v>496505184</v>
      </c>
      <c r="Y42" s="45">
        <f t="shared" si="6"/>
        <v>222562853</v>
      </c>
      <c r="Z42" s="46">
        <f>+IF(X42&lt;&gt;0,+(Y42/X42)*100,0)</f>
        <v>44.82588705458511</v>
      </c>
      <c r="AA42" s="47">
        <f>+AA25-AA40</f>
        <v>662006910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683127589</v>
      </c>
      <c r="D45" s="18">
        <v>683127589</v>
      </c>
      <c r="E45" s="19">
        <v>718084828</v>
      </c>
      <c r="F45" s="20">
        <v>662006909</v>
      </c>
      <c r="G45" s="20">
        <v>765102654</v>
      </c>
      <c r="H45" s="20">
        <v>735912274</v>
      </c>
      <c r="I45" s="20">
        <v>720267985</v>
      </c>
      <c r="J45" s="20">
        <v>720267985</v>
      </c>
      <c r="K45" s="20">
        <v>36899912</v>
      </c>
      <c r="L45" s="20"/>
      <c r="M45" s="20">
        <v>718490121</v>
      </c>
      <c r="N45" s="20">
        <v>718490121</v>
      </c>
      <c r="O45" s="20">
        <v>710261888</v>
      </c>
      <c r="P45" s="20">
        <v>702891226</v>
      </c>
      <c r="Q45" s="20">
        <v>719068037</v>
      </c>
      <c r="R45" s="20">
        <v>719068037</v>
      </c>
      <c r="S45" s="20"/>
      <c r="T45" s="20"/>
      <c r="U45" s="20"/>
      <c r="V45" s="20"/>
      <c r="W45" s="20">
        <v>719068037</v>
      </c>
      <c r="X45" s="20">
        <v>496505182</v>
      </c>
      <c r="Y45" s="20">
        <v>222562855</v>
      </c>
      <c r="Z45" s="48">
        <v>44.83</v>
      </c>
      <c r="AA45" s="22">
        <v>662006909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683127589</v>
      </c>
      <c r="D48" s="51">
        <f>SUM(D45:D47)</f>
        <v>683127589</v>
      </c>
      <c r="E48" s="52">
        <f t="shared" si="7"/>
        <v>718084828</v>
      </c>
      <c r="F48" s="53">
        <f t="shared" si="7"/>
        <v>662006909</v>
      </c>
      <c r="G48" s="53">
        <f t="shared" si="7"/>
        <v>765102654</v>
      </c>
      <c r="H48" s="53">
        <f t="shared" si="7"/>
        <v>735912274</v>
      </c>
      <c r="I48" s="53">
        <f t="shared" si="7"/>
        <v>720267985</v>
      </c>
      <c r="J48" s="53">
        <f t="shared" si="7"/>
        <v>720267985</v>
      </c>
      <c r="K48" s="53">
        <f t="shared" si="7"/>
        <v>36899912</v>
      </c>
      <c r="L48" s="53">
        <f t="shared" si="7"/>
        <v>0</v>
      </c>
      <c r="M48" s="53">
        <f t="shared" si="7"/>
        <v>718490121</v>
      </c>
      <c r="N48" s="53">
        <f t="shared" si="7"/>
        <v>718490121</v>
      </c>
      <c r="O48" s="53">
        <f t="shared" si="7"/>
        <v>710261888</v>
      </c>
      <c r="P48" s="53">
        <f t="shared" si="7"/>
        <v>702891226</v>
      </c>
      <c r="Q48" s="53">
        <f t="shared" si="7"/>
        <v>719068037</v>
      </c>
      <c r="R48" s="53">
        <f t="shared" si="7"/>
        <v>719068037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719068037</v>
      </c>
      <c r="X48" s="53">
        <f t="shared" si="7"/>
        <v>496505182</v>
      </c>
      <c r="Y48" s="53">
        <f t="shared" si="7"/>
        <v>222562855</v>
      </c>
      <c r="Z48" s="54">
        <f>+IF(X48&lt;&gt;0,+(Y48/X48)*100,0)</f>
        <v>44.82588763796628</v>
      </c>
      <c r="AA48" s="55">
        <f>SUM(AA45:AA47)</f>
        <v>662006909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1441674</v>
      </c>
      <c r="D6" s="18">
        <v>1441674</v>
      </c>
      <c r="E6" s="19">
        <v>9000000</v>
      </c>
      <c r="F6" s="20">
        <v>9000000</v>
      </c>
      <c r="G6" s="20">
        <v>2975953</v>
      </c>
      <c r="H6" s="20">
        <v>6039163</v>
      </c>
      <c r="I6" s="20">
        <v>2013723</v>
      </c>
      <c r="J6" s="20">
        <v>2013723</v>
      </c>
      <c r="K6" s="20">
        <v>2391651</v>
      </c>
      <c r="L6" s="20">
        <v>4862566</v>
      </c>
      <c r="M6" s="20">
        <v>14117607</v>
      </c>
      <c r="N6" s="20">
        <v>14117607</v>
      </c>
      <c r="O6" s="20">
        <v>14172456</v>
      </c>
      <c r="P6" s="20">
        <v>19341895</v>
      </c>
      <c r="Q6" s="20">
        <v>29920513</v>
      </c>
      <c r="R6" s="20">
        <v>29920513</v>
      </c>
      <c r="S6" s="20"/>
      <c r="T6" s="20"/>
      <c r="U6" s="20"/>
      <c r="V6" s="20"/>
      <c r="W6" s="20">
        <v>29920513</v>
      </c>
      <c r="X6" s="20">
        <v>6750000</v>
      </c>
      <c r="Y6" s="20">
        <v>23170513</v>
      </c>
      <c r="Z6" s="21">
        <v>343.27</v>
      </c>
      <c r="AA6" s="22">
        <v>9000000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5345</v>
      </c>
      <c r="H7" s="20"/>
      <c r="I7" s="20"/>
      <c r="J7" s="20"/>
      <c r="K7" s="20"/>
      <c r="L7" s="20"/>
      <c r="M7" s="20"/>
      <c r="N7" s="20"/>
      <c r="O7" s="20"/>
      <c r="P7" s="20"/>
      <c r="Q7" s="20">
        <v>1283691</v>
      </c>
      <c r="R7" s="20">
        <v>1283691</v>
      </c>
      <c r="S7" s="20"/>
      <c r="T7" s="20"/>
      <c r="U7" s="20"/>
      <c r="V7" s="20"/>
      <c r="W7" s="20">
        <v>1283691</v>
      </c>
      <c r="X7" s="20"/>
      <c r="Y7" s="20">
        <v>1283691</v>
      </c>
      <c r="Z7" s="21"/>
      <c r="AA7" s="22"/>
    </row>
    <row r="8" spans="1:27" ht="13.5">
      <c r="A8" s="23" t="s">
        <v>35</v>
      </c>
      <c r="B8" s="17"/>
      <c r="C8" s="18">
        <v>59781442</v>
      </c>
      <c r="D8" s="18">
        <v>59781442</v>
      </c>
      <c r="E8" s="19">
        <v>42375441</v>
      </c>
      <c r="F8" s="20">
        <v>55090235</v>
      </c>
      <c r="G8" s="20">
        <v>79684829</v>
      </c>
      <c r="H8" s="20">
        <v>70742086</v>
      </c>
      <c r="I8" s="20">
        <v>69897493</v>
      </c>
      <c r="J8" s="20">
        <v>69897493</v>
      </c>
      <c r="K8" s="20">
        <v>66235872</v>
      </c>
      <c r="L8" s="20">
        <v>70727668</v>
      </c>
      <c r="M8" s="20">
        <v>75325683</v>
      </c>
      <c r="N8" s="20">
        <v>75325683</v>
      </c>
      <c r="O8" s="20">
        <v>67232638</v>
      </c>
      <c r="P8" s="20">
        <v>65255207</v>
      </c>
      <c r="Q8" s="20">
        <v>67752701</v>
      </c>
      <c r="R8" s="20">
        <v>67752701</v>
      </c>
      <c r="S8" s="20"/>
      <c r="T8" s="20"/>
      <c r="U8" s="20"/>
      <c r="V8" s="20"/>
      <c r="W8" s="20">
        <v>67752701</v>
      </c>
      <c r="X8" s="20">
        <v>41317676</v>
      </c>
      <c r="Y8" s="20">
        <v>26435025</v>
      </c>
      <c r="Z8" s="21">
        <v>63.98</v>
      </c>
      <c r="AA8" s="22">
        <v>55090235</v>
      </c>
    </row>
    <row r="9" spans="1:27" ht="13.5">
      <c r="A9" s="23" t="s">
        <v>36</v>
      </c>
      <c r="B9" s="17"/>
      <c r="C9" s="18">
        <v>3125610</v>
      </c>
      <c r="D9" s="18">
        <v>3125610</v>
      </c>
      <c r="E9" s="19">
        <v>7000000</v>
      </c>
      <c r="F9" s="20">
        <v>7000000</v>
      </c>
      <c r="G9" s="20">
        <v>1794204</v>
      </c>
      <c r="H9" s="20">
        <v>1783871</v>
      </c>
      <c r="I9" s="20">
        <v>1782610</v>
      </c>
      <c r="J9" s="20">
        <v>1782610</v>
      </c>
      <c r="K9" s="20">
        <v>1806938</v>
      </c>
      <c r="L9" s="20">
        <v>1770212</v>
      </c>
      <c r="M9" s="20">
        <v>1861310</v>
      </c>
      <c r="N9" s="20">
        <v>1861310</v>
      </c>
      <c r="O9" s="20">
        <v>1881504</v>
      </c>
      <c r="P9" s="20">
        <v>1881294</v>
      </c>
      <c r="Q9" s="20">
        <v>1863321</v>
      </c>
      <c r="R9" s="20">
        <v>1863321</v>
      </c>
      <c r="S9" s="20"/>
      <c r="T9" s="20"/>
      <c r="U9" s="20"/>
      <c r="V9" s="20"/>
      <c r="W9" s="20">
        <v>1863321</v>
      </c>
      <c r="X9" s="20">
        <v>5250000</v>
      </c>
      <c r="Y9" s="20">
        <v>-3386679</v>
      </c>
      <c r="Z9" s="21">
        <v>-64.51</v>
      </c>
      <c r="AA9" s="22">
        <v>7000000</v>
      </c>
    </row>
    <row r="10" spans="1:27" ht="13.5">
      <c r="A10" s="23" t="s">
        <v>37</v>
      </c>
      <c r="B10" s="17"/>
      <c r="C10" s="18">
        <v>4910</v>
      </c>
      <c r="D10" s="18">
        <v>4910</v>
      </c>
      <c r="E10" s="19">
        <v>6263</v>
      </c>
      <c r="F10" s="20">
        <v>6263</v>
      </c>
      <c r="G10" s="24">
        <v>4910</v>
      </c>
      <c r="H10" s="24">
        <v>4910</v>
      </c>
      <c r="I10" s="24">
        <v>4910</v>
      </c>
      <c r="J10" s="20">
        <v>4910</v>
      </c>
      <c r="K10" s="24">
        <v>4910</v>
      </c>
      <c r="L10" s="24">
        <v>4910</v>
      </c>
      <c r="M10" s="20">
        <v>4910</v>
      </c>
      <c r="N10" s="24">
        <v>4910</v>
      </c>
      <c r="O10" s="24">
        <v>4910</v>
      </c>
      <c r="P10" s="24">
        <v>4910</v>
      </c>
      <c r="Q10" s="20">
        <v>4910</v>
      </c>
      <c r="R10" s="24">
        <v>4910</v>
      </c>
      <c r="S10" s="24"/>
      <c r="T10" s="20"/>
      <c r="U10" s="24"/>
      <c r="V10" s="24"/>
      <c r="W10" s="24">
        <v>4910</v>
      </c>
      <c r="X10" s="20">
        <v>4697</v>
      </c>
      <c r="Y10" s="24">
        <v>213</v>
      </c>
      <c r="Z10" s="25">
        <v>4.53</v>
      </c>
      <c r="AA10" s="26">
        <v>6263</v>
      </c>
    </row>
    <row r="11" spans="1:27" ht="13.5">
      <c r="A11" s="23" t="s">
        <v>38</v>
      </c>
      <c r="B11" s="17"/>
      <c r="C11" s="18">
        <v>5602115</v>
      </c>
      <c r="D11" s="18">
        <v>5602115</v>
      </c>
      <c r="E11" s="19">
        <v>6500000</v>
      </c>
      <c r="F11" s="20">
        <v>6500000</v>
      </c>
      <c r="G11" s="20">
        <v>6154990</v>
      </c>
      <c r="H11" s="20">
        <v>5931549</v>
      </c>
      <c r="I11" s="20">
        <v>6413834</v>
      </c>
      <c r="J11" s="20">
        <v>6413834</v>
      </c>
      <c r="K11" s="20">
        <v>6326751</v>
      </c>
      <c r="L11" s="20">
        <v>6746608</v>
      </c>
      <c r="M11" s="20">
        <v>6248168</v>
      </c>
      <c r="N11" s="20">
        <v>6248168</v>
      </c>
      <c r="O11" s="20">
        <v>10519639</v>
      </c>
      <c r="P11" s="20">
        <v>11017006</v>
      </c>
      <c r="Q11" s="20">
        <v>10987860</v>
      </c>
      <c r="R11" s="20">
        <v>10987860</v>
      </c>
      <c r="S11" s="20"/>
      <c r="T11" s="20"/>
      <c r="U11" s="20"/>
      <c r="V11" s="20"/>
      <c r="W11" s="20">
        <v>10987860</v>
      </c>
      <c r="X11" s="20">
        <v>4875000</v>
      </c>
      <c r="Y11" s="20">
        <v>6112860</v>
      </c>
      <c r="Z11" s="21">
        <v>125.39</v>
      </c>
      <c r="AA11" s="22">
        <v>6500000</v>
      </c>
    </row>
    <row r="12" spans="1:27" ht="13.5">
      <c r="A12" s="27" t="s">
        <v>39</v>
      </c>
      <c r="B12" s="28"/>
      <c r="C12" s="29">
        <f aca="true" t="shared" si="0" ref="C12:Y12">SUM(C6:C11)</f>
        <v>69955751</v>
      </c>
      <c r="D12" s="29">
        <f>SUM(D6:D11)</f>
        <v>69955751</v>
      </c>
      <c r="E12" s="30">
        <f t="shared" si="0"/>
        <v>64881704</v>
      </c>
      <c r="F12" s="31">
        <f t="shared" si="0"/>
        <v>77596498</v>
      </c>
      <c r="G12" s="31">
        <f t="shared" si="0"/>
        <v>90620231</v>
      </c>
      <c r="H12" s="31">
        <f t="shared" si="0"/>
        <v>84501579</v>
      </c>
      <c r="I12" s="31">
        <f t="shared" si="0"/>
        <v>80112570</v>
      </c>
      <c r="J12" s="31">
        <f t="shared" si="0"/>
        <v>80112570</v>
      </c>
      <c r="K12" s="31">
        <f t="shared" si="0"/>
        <v>76766122</v>
      </c>
      <c r="L12" s="31">
        <f t="shared" si="0"/>
        <v>84111964</v>
      </c>
      <c r="M12" s="31">
        <f t="shared" si="0"/>
        <v>97557678</v>
      </c>
      <c r="N12" s="31">
        <f t="shared" si="0"/>
        <v>97557678</v>
      </c>
      <c r="O12" s="31">
        <f t="shared" si="0"/>
        <v>93811147</v>
      </c>
      <c r="P12" s="31">
        <f t="shared" si="0"/>
        <v>97500312</v>
      </c>
      <c r="Q12" s="31">
        <f t="shared" si="0"/>
        <v>111812996</v>
      </c>
      <c r="R12" s="31">
        <f t="shared" si="0"/>
        <v>111812996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111812996</v>
      </c>
      <c r="X12" s="31">
        <f t="shared" si="0"/>
        <v>58197373</v>
      </c>
      <c r="Y12" s="31">
        <f t="shared" si="0"/>
        <v>53615623</v>
      </c>
      <c r="Z12" s="32">
        <f>+IF(X12&lt;&gt;0,+(Y12/X12)*100,0)</f>
        <v>92.12722196240713</v>
      </c>
      <c r="AA12" s="33">
        <f>SUM(AA6:AA11)</f>
        <v>77596498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18398</v>
      </c>
      <c r="D15" s="18">
        <v>18398</v>
      </c>
      <c r="E15" s="19">
        <v>9911</v>
      </c>
      <c r="F15" s="20">
        <v>9911</v>
      </c>
      <c r="G15" s="20">
        <v>20069</v>
      </c>
      <c r="H15" s="20">
        <v>17988</v>
      </c>
      <c r="I15" s="20">
        <v>18842</v>
      </c>
      <c r="J15" s="20">
        <v>18842</v>
      </c>
      <c r="K15" s="20">
        <v>17815</v>
      </c>
      <c r="L15" s="20">
        <v>16169</v>
      </c>
      <c r="M15" s="20">
        <v>14515</v>
      </c>
      <c r="N15" s="20">
        <v>14515</v>
      </c>
      <c r="O15" s="20">
        <v>14742</v>
      </c>
      <c r="P15" s="20">
        <v>14452</v>
      </c>
      <c r="Q15" s="20">
        <v>13942</v>
      </c>
      <c r="R15" s="20">
        <v>13942</v>
      </c>
      <c r="S15" s="20"/>
      <c r="T15" s="20"/>
      <c r="U15" s="20"/>
      <c r="V15" s="20"/>
      <c r="W15" s="20">
        <v>13942</v>
      </c>
      <c r="X15" s="20">
        <v>7433</v>
      </c>
      <c r="Y15" s="20">
        <v>6509</v>
      </c>
      <c r="Z15" s="21">
        <v>87.57</v>
      </c>
      <c r="AA15" s="22">
        <v>9911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217637918</v>
      </c>
      <c r="D17" s="18">
        <v>217637918</v>
      </c>
      <c r="E17" s="19">
        <v>212472908</v>
      </c>
      <c r="F17" s="20">
        <v>219137918</v>
      </c>
      <c r="G17" s="20">
        <v>209076031</v>
      </c>
      <c r="H17" s="20">
        <v>217637918</v>
      </c>
      <c r="I17" s="20">
        <v>217637918</v>
      </c>
      <c r="J17" s="20">
        <v>217637918</v>
      </c>
      <c r="K17" s="20">
        <v>217637918</v>
      </c>
      <c r="L17" s="20">
        <v>217637918</v>
      </c>
      <c r="M17" s="20">
        <v>217637918</v>
      </c>
      <c r="N17" s="20">
        <v>217637918</v>
      </c>
      <c r="O17" s="20">
        <v>217637918</v>
      </c>
      <c r="P17" s="20">
        <v>217637918</v>
      </c>
      <c r="Q17" s="20">
        <v>217637918</v>
      </c>
      <c r="R17" s="20">
        <v>217637918</v>
      </c>
      <c r="S17" s="20"/>
      <c r="T17" s="20"/>
      <c r="U17" s="20"/>
      <c r="V17" s="20"/>
      <c r="W17" s="20">
        <v>217637918</v>
      </c>
      <c r="X17" s="20">
        <v>164353439</v>
      </c>
      <c r="Y17" s="20">
        <v>53284479</v>
      </c>
      <c r="Z17" s="21">
        <v>32.42</v>
      </c>
      <c r="AA17" s="22">
        <v>219137918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1620315846</v>
      </c>
      <c r="D19" s="18">
        <v>1620315846</v>
      </c>
      <c r="E19" s="19">
        <v>1468885280</v>
      </c>
      <c r="F19" s="20">
        <v>1562894812</v>
      </c>
      <c r="G19" s="20">
        <v>1627619629</v>
      </c>
      <c r="H19" s="20">
        <v>1603853426</v>
      </c>
      <c r="I19" s="20">
        <v>1597042492</v>
      </c>
      <c r="J19" s="20">
        <v>1597042492</v>
      </c>
      <c r="K19" s="20">
        <v>1588372524</v>
      </c>
      <c r="L19" s="20">
        <v>1580458275</v>
      </c>
      <c r="M19" s="20">
        <v>1571323169</v>
      </c>
      <c r="N19" s="20">
        <v>1571323169</v>
      </c>
      <c r="O19" s="20">
        <v>1562707197</v>
      </c>
      <c r="P19" s="20">
        <v>1554954664</v>
      </c>
      <c r="Q19" s="20">
        <v>1547357224</v>
      </c>
      <c r="R19" s="20">
        <v>1547357224</v>
      </c>
      <c r="S19" s="20"/>
      <c r="T19" s="20"/>
      <c r="U19" s="20"/>
      <c r="V19" s="20"/>
      <c r="W19" s="20">
        <v>1547357224</v>
      </c>
      <c r="X19" s="20">
        <v>1172171109</v>
      </c>
      <c r="Y19" s="20">
        <v>375186115</v>
      </c>
      <c r="Z19" s="21">
        <v>32.01</v>
      </c>
      <c r="AA19" s="22">
        <v>1562894812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3372322</v>
      </c>
      <c r="D22" s="18">
        <v>3372322</v>
      </c>
      <c r="E22" s="19">
        <v>306949</v>
      </c>
      <c r="F22" s="20">
        <v>3372322</v>
      </c>
      <c r="G22" s="20">
        <v>306950</v>
      </c>
      <c r="H22" s="20">
        <v>785662</v>
      </c>
      <c r="I22" s="20">
        <v>785662</v>
      </c>
      <c r="J22" s="20">
        <v>785662</v>
      </c>
      <c r="K22" s="20">
        <v>785662</v>
      </c>
      <c r="L22" s="20">
        <v>785662</v>
      </c>
      <c r="M22" s="20">
        <v>3372323</v>
      </c>
      <c r="N22" s="20">
        <v>3372323</v>
      </c>
      <c r="O22" s="20">
        <v>3372323</v>
      </c>
      <c r="P22" s="20">
        <v>3372323</v>
      </c>
      <c r="Q22" s="20">
        <v>3372323</v>
      </c>
      <c r="R22" s="20">
        <v>3372323</v>
      </c>
      <c r="S22" s="20"/>
      <c r="T22" s="20"/>
      <c r="U22" s="20"/>
      <c r="V22" s="20"/>
      <c r="W22" s="20">
        <v>3372323</v>
      </c>
      <c r="X22" s="20">
        <v>2529242</v>
      </c>
      <c r="Y22" s="20">
        <v>843081</v>
      </c>
      <c r="Z22" s="21">
        <v>33.33</v>
      </c>
      <c r="AA22" s="22">
        <v>3372322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1841344484</v>
      </c>
      <c r="D24" s="29">
        <f>SUM(D15:D23)</f>
        <v>1841344484</v>
      </c>
      <c r="E24" s="36">
        <f t="shared" si="1"/>
        <v>1681675048</v>
      </c>
      <c r="F24" s="37">
        <f t="shared" si="1"/>
        <v>1785414963</v>
      </c>
      <c r="G24" s="37">
        <f t="shared" si="1"/>
        <v>1837022679</v>
      </c>
      <c r="H24" s="37">
        <f t="shared" si="1"/>
        <v>1822294994</v>
      </c>
      <c r="I24" s="37">
        <f t="shared" si="1"/>
        <v>1815484914</v>
      </c>
      <c r="J24" s="37">
        <f t="shared" si="1"/>
        <v>1815484914</v>
      </c>
      <c r="K24" s="37">
        <f t="shared" si="1"/>
        <v>1806813919</v>
      </c>
      <c r="L24" s="37">
        <f t="shared" si="1"/>
        <v>1798898024</v>
      </c>
      <c r="M24" s="37">
        <f t="shared" si="1"/>
        <v>1792347925</v>
      </c>
      <c r="N24" s="37">
        <f t="shared" si="1"/>
        <v>1792347925</v>
      </c>
      <c r="O24" s="37">
        <f t="shared" si="1"/>
        <v>1783732180</v>
      </c>
      <c r="P24" s="37">
        <f t="shared" si="1"/>
        <v>1775979357</v>
      </c>
      <c r="Q24" s="37">
        <f t="shared" si="1"/>
        <v>1768381407</v>
      </c>
      <c r="R24" s="37">
        <f t="shared" si="1"/>
        <v>1768381407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1768381407</v>
      </c>
      <c r="X24" s="37">
        <f t="shared" si="1"/>
        <v>1339061223</v>
      </c>
      <c r="Y24" s="37">
        <f t="shared" si="1"/>
        <v>429320184</v>
      </c>
      <c r="Z24" s="38">
        <f>+IF(X24&lt;&gt;0,+(Y24/X24)*100,0)</f>
        <v>32.06128118908272</v>
      </c>
      <c r="AA24" s="39">
        <f>SUM(AA15:AA23)</f>
        <v>1785414963</v>
      </c>
    </row>
    <row r="25" spans="1:27" ht="13.5">
      <c r="A25" s="27" t="s">
        <v>51</v>
      </c>
      <c r="B25" s="28"/>
      <c r="C25" s="29">
        <f aca="true" t="shared" si="2" ref="C25:Y25">+C12+C24</f>
        <v>1911300235</v>
      </c>
      <c r="D25" s="29">
        <f>+D12+D24</f>
        <v>1911300235</v>
      </c>
      <c r="E25" s="30">
        <f t="shared" si="2"/>
        <v>1746556752</v>
      </c>
      <c r="F25" s="31">
        <f t="shared" si="2"/>
        <v>1863011461</v>
      </c>
      <c r="G25" s="31">
        <f t="shared" si="2"/>
        <v>1927642910</v>
      </c>
      <c r="H25" s="31">
        <f t="shared" si="2"/>
        <v>1906796573</v>
      </c>
      <c r="I25" s="31">
        <f t="shared" si="2"/>
        <v>1895597484</v>
      </c>
      <c r="J25" s="31">
        <f t="shared" si="2"/>
        <v>1895597484</v>
      </c>
      <c r="K25" s="31">
        <f t="shared" si="2"/>
        <v>1883580041</v>
      </c>
      <c r="L25" s="31">
        <f t="shared" si="2"/>
        <v>1883009988</v>
      </c>
      <c r="M25" s="31">
        <f t="shared" si="2"/>
        <v>1889905603</v>
      </c>
      <c r="N25" s="31">
        <f t="shared" si="2"/>
        <v>1889905603</v>
      </c>
      <c r="O25" s="31">
        <f t="shared" si="2"/>
        <v>1877543327</v>
      </c>
      <c r="P25" s="31">
        <f t="shared" si="2"/>
        <v>1873479669</v>
      </c>
      <c r="Q25" s="31">
        <f t="shared" si="2"/>
        <v>1880194403</v>
      </c>
      <c r="R25" s="31">
        <f t="shared" si="2"/>
        <v>1880194403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1880194403</v>
      </c>
      <c r="X25" s="31">
        <f t="shared" si="2"/>
        <v>1397258596</v>
      </c>
      <c r="Y25" s="31">
        <f t="shared" si="2"/>
        <v>482935807</v>
      </c>
      <c r="Z25" s="32">
        <f>+IF(X25&lt;&gt;0,+(Y25/X25)*100,0)</f>
        <v>34.56309436080936</v>
      </c>
      <c r="AA25" s="33">
        <f>+AA12+AA24</f>
        <v>1863011461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6338965</v>
      </c>
      <c r="D29" s="18">
        <v>6338965</v>
      </c>
      <c r="E29" s="19">
        <v>2000000</v>
      </c>
      <c r="F29" s="20">
        <v>4000000</v>
      </c>
      <c r="G29" s="20"/>
      <c r="H29" s="20">
        <v>13777497</v>
      </c>
      <c r="I29" s="20">
        <v>9719164</v>
      </c>
      <c r="J29" s="20">
        <v>9719164</v>
      </c>
      <c r="K29" s="20">
        <v>6161484</v>
      </c>
      <c r="L29" s="20">
        <v>546944</v>
      </c>
      <c r="M29" s="20">
        <v>7290893</v>
      </c>
      <c r="N29" s="20">
        <v>7290893</v>
      </c>
      <c r="O29" s="20">
        <v>4199629</v>
      </c>
      <c r="P29" s="20">
        <v>2359043</v>
      </c>
      <c r="Q29" s="20"/>
      <c r="R29" s="20"/>
      <c r="S29" s="20"/>
      <c r="T29" s="20"/>
      <c r="U29" s="20"/>
      <c r="V29" s="20"/>
      <c r="W29" s="20"/>
      <c r="X29" s="20">
        <v>3000000</v>
      </c>
      <c r="Y29" s="20">
        <v>-3000000</v>
      </c>
      <c r="Z29" s="21">
        <v>-100</v>
      </c>
      <c r="AA29" s="22">
        <v>4000000</v>
      </c>
    </row>
    <row r="30" spans="1:27" ht="13.5">
      <c r="A30" s="23" t="s">
        <v>55</v>
      </c>
      <c r="B30" s="17"/>
      <c r="C30" s="18">
        <v>17060136</v>
      </c>
      <c r="D30" s="18">
        <v>17060136</v>
      </c>
      <c r="E30" s="19">
        <v>10837277</v>
      </c>
      <c r="F30" s="20">
        <v>10837277</v>
      </c>
      <c r="G30" s="20">
        <v>17060136</v>
      </c>
      <c r="H30" s="20">
        <v>17060136</v>
      </c>
      <c r="I30" s="20">
        <v>17060136</v>
      </c>
      <c r="J30" s="20">
        <v>17060136</v>
      </c>
      <c r="K30" s="20">
        <v>17060136</v>
      </c>
      <c r="L30" s="20">
        <v>17060136</v>
      </c>
      <c r="M30" s="20">
        <v>17060136</v>
      </c>
      <c r="N30" s="20">
        <v>17060136</v>
      </c>
      <c r="O30" s="20">
        <v>17060136</v>
      </c>
      <c r="P30" s="20">
        <v>17060136</v>
      </c>
      <c r="Q30" s="20">
        <v>17060136</v>
      </c>
      <c r="R30" s="20">
        <v>17060136</v>
      </c>
      <c r="S30" s="20"/>
      <c r="T30" s="20"/>
      <c r="U30" s="20"/>
      <c r="V30" s="20"/>
      <c r="W30" s="20">
        <v>17060136</v>
      </c>
      <c r="X30" s="20">
        <v>8127958</v>
      </c>
      <c r="Y30" s="20">
        <v>8932178</v>
      </c>
      <c r="Z30" s="21">
        <v>109.89</v>
      </c>
      <c r="AA30" s="22">
        <v>10837277</v>
      </c>
    </row>
    <row r="31" spans="1:27" ht="13.5">
      <c r="A31" s="23" t="s">
        <v>56</v>
      </c>
      <c r="B31" s="17"/>
      <c r="C31" s="18">
        <v>8999947</v>
      </c>
      <c r="D31" s="18">
        <v>8999947</v>
      </c>
      <c r="E31" s="19">
        <v>11000000</v>
      </c>
      <c r="F31" s="20">
        <v>11000000</v>
      </c>
      <c r="G31" s="20">
        <v>9101770</v>
      </c>
      <c r="H31" s="20">
        <v>9255084</v>
      </c>
      <c r="I31" s="20">
        <v>9446711</v>
      </c>
      <c r="J31" s="20">
        <v>9446711</v>
      </c>
      <c r="K31" s="20">
        <v>9738077</v>
      </c>
      <c r="L31" s="20">
        <v>10943718</v>
      </c>
      <c r="M31" s="20">
        <v>12599864</v>
      </c>
      <c r="N31" s="20">
        <v>12599864</v>
      </c>
      <c r="O31" s="20">
        <v>13609913</v>
      </c>
      <c r="P31" s="20">
        <v>13563927</v>
      </c>
      <c r="Q31" s="20">
        <v>13658786</v>
      </c>
      <c r="R31" s="20">
        <v>13658786</v>
      </c>
      <c r="S31" s="20"/>
      <c r="T31" s="20"/>
      <c r="U31" s="20"/>
      <c r="V31" s="20"/>
      <c r="W31" s="20">
        <v>13658786</v>
      </c>
      <c r="X31" s="20">
        <v>8250000</v>
      </c>
      <c r="Y31" s="20">
        <v>5408786</v>
      </c>
      <c r="Z31" s="21">
        <v>65.56</v>
      </c>
      <c r="AA31" s="22">
        <v>11000000</v>
      </c>
    </row>
    <row r="32" spans="1:27" ht="13.5">
      <c r="A32" s="23" t="s">
        <v>57</v>
      </c>
      <c r="B32" s="17"/>
      <c r="C32" s="18">
        <v>126619575</v>
      </c>
      <c r="D32" s="18">
        <v>126619575</v>
      </c>
      <c r="E32" s="19">
        <v>59400033</v>
      </c>
      <c r="F32" s="20">
        <v>59400033</v>
      </c>
      <c r="G32" s="20">
        <v>91718930</v>
      </c>
      <c r="H32" s="20">
        <v>83929321</v>
      </c>
      <c r="I32" s="20">
        <v>92860328</v>
      </c>
      <c r="J32" s="20">
        <v>92860328</v>
      </c>
      <c r="K32" s="20">
        <v>90368388</v>
      </c>
      <c r="L32" s="20">
        <v>91285761</v>
      </c>
      <c r="M32" s="20">
        <v>92570426</v>
      </c>
      <c r="N32" s="20">
        <v>92570426</v>
      </c>
      <c r="O32" s="20">
        <v>88224858</v>
      </c>
      <c r="P32" s="20">
        <v>92295990</v>
      </c>
      <c r="Q32" s="20">
        <v>90732821</v>
      </c>
      <c r="R32" s="20">
        <v>90732821</v>
      </c>
      <c r="S32" s="20"/>
      <c r="T32" s="20"/>
      <c r="U32" s="20"/>
      <c r="V32" s="20"/>
      <c r="W32" s="20">
        <v>90732821</v>
      </c>
      <c r="X32" s="20">
        <v>44550025</v>
      </c>
      <c r="Y32" s="20">
        <v>46182796</v>
      </c>
      <c r="Z32" s="21">
        <v>103.67</v>
      </c>
      <c r="AA32" s="22">
        <v>59400033</v>
      </c>
    </row>
    <row r="33" spans="1:27" ht="13.5">
      <c r="A33" s="23" t="s">
        <v>58</v>
      </c>
      <c r="B33" s="17"/>
      <c r="C33" s="18">
        <v>4630869</v>
      </c>
      <c r="D33" s="18">
        <v>4630869</v>
      </c>
      <c r="E33" s="19">
        <v>9000000</v>
      </c>
      <c r="F33" s="20">
        <v>9000000</v>
      </c>
      <c r="G33" s="20">
        <v>5022610</v>
      </c>
      <c r="H33" s="20">
        <v>4443535</v>
      </c>
      <c r="I33" s="20">
        <v>4443535</v>
      </c>
      <c r="J33" s="20">
        <v>4443535</v>
      </c>
      <c r="K33" s="20">
        <v>4443535</v>
      </c>
      <c r="L33" s="20">
        <v>4443535</v>
      </c>
      <c r="M33" s="20">
        <v>4443535</v>
      </c>
      <c r="N33" s="20">
        <v>4443535</v>
      </c>
      <c r="O33" s="20">
        <v>4443535</v>
      </c>
      <c r="P33" s="20">
        <v>4443535</v>
      </c>
      <c r="Q33" s="20">
        <v>4443535</v>
      </c>
      <c r="R33" s="20">
        <v>4443535</v>
      </c>
      <c r="S33" s="20"/>
      <c r="T33" s="20"/>
      <c r="U33" s="20"/>
      <c r="V33" s="20"/>
      <c r="W33" s="20">
        <v>4443535</v>
      </c>
      <c r="X33" s="20">
        <v>6750000</v>
      </c>
      <c r="Y33" s="20">
        <v>-2306465</v>
      </c>
      <c r="Z33" s="21">
        <v>-34.17</v>
      </c>
      <c r="AA33" s="22">
        <v>9000000</v>
      </c>
    </row>
    <row r="34" spans="1:27" ht="13.5">
      <c r="A34" s="27" t="s">
        <v>59</v>
      </c>
      <c r="B34" s="28"/>
      <c r="C34" s="29">
        <f aca="true" t="shared" si="3" ref="C34:Y34">SUM(C29:C33)</f>
        <v>163649492</v>
      </c>
      <c r="D34" s="29">
        <f>SUM(D29:D33)</f>
        <v>163649492</v>
      </c>
      <c r="E34" s="30">
        <f t="shared" si="3"/>
        <v>92237310</v>
      </c>
      <c r="F34" s="31">
        <f t="shared" si="3"/>
        <v>94237310</v>
      </c>
      <c r="G34" s="31">
        <f t="shared" si="3"/>
        <v>122903446</v>
      </c>
      <c r="H34" s="31">
        <f t="shared" si="3"/>
        <v>128465573</v>
      </c>
      <c r="I34" s="31">
        <f t="shared" si="3"/>
        <v>133529874</v>
      </c>
      <c r="J34" s="31">
        <f t="shared" si="3"/>
        <v>133529874</v>
      </c>
      <c r="K34" s="31">
        <f t="shared" si="3"/>
        <v>127771620</v>
      </c>
      <c r="L34" s="31">
        <f t="shared" si="3"/>
        <v>124280094</v>
      </c>
      <c r="M34" s="31">
        <f t="shared" si="3"/>
        <v>133964854</v>
      </c>
      <c r="N34" s="31">
        <f t="shared" si="3"/>
        <v>133964854</v>
      </c>
      <c r="O34" s="31">
        <f t="shared" si="3"/>
        <v>127538071</v>
      </c>
      <c r="P34" s="31">
        <f t="shared" si="3"/>
        <v>129722631</v>
      </c>
      <c r="Q34" s="31">
        <f t="shared" si="3"/>
        <v>125895278</v>
      </c>
      <c r="R34" s="31">
        <f t="shared" si="3"/>
        <v>125895278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125895278</v>
      </c>
      <c r="X34" s="31">
        <f t="shared" si="3"/>
        <v>70677983</v>
      </c>
      <c r="Y34" s="31">
        <f t="shared" si="3"/>
        <v>55217295</v>
      </c>
      <c r="Z34" s="32">
        <f>+IF(X34&lt;&gt;0,+(Y34/X34)*100,0)</f>
        <v>78.12517088949751</v>
      </c>
      <c r="AA34" s="33">
        <f>SUM(AA29:AA33)</f>
        <v>94237310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106009059</v>
      </c>
      <c r="D37" s="18">
        <v>106009059</v>
      </c>
      <c r="E37" s="19">
        <v>94719796</v>
      </c>
      <c r="F37" s="20">
        <v>95802180</v>
      </c>
      <c r="G37" s="20">
        <v>105597875</v>
      </c>
      <c r="H37" s="20">
        <v>104220052</v>
      </c>
      <c r="I37" s="20">
        <v>102414569</v>
      </c>
      <c r="J37" s="20">
        <v>102414569</v>
      </c>
      <c r="K37" s="20">
        <v>101871615</v>
      </c>
      <c r="L37" s="20">
        <v>101669729</v>
      </c>
      <c r="M37" s="20">
        <v>100733352</v>
      </c>
      <c r="N37" s="20">
        <v>100733352</v>
      </c>
      <c r="O37" s="20">
        <v>99371147</v>
      </c>
      <c r="P37" s="20">
        <v>97508848</v>
      </c>
      <c r="Q37" s="20">
        <v>96431047</v>
      </c>
      <c r="R37" s="20">
        <v>96431047</v>
      </c>
      <c r="S37" s="20"/>
      <c r="T37" s="20"/>
      <c r="U37" s="20"/>
      <c r="V37" s="20"/>
      <c r="W37" s="20">
        <v>96431047</v>
      </c>
      <c r="X37" s="20">
        <v>71851635</v>
      </c>
      <c r="Y37" s="20">
        <v>24579412</v>
      </c>
      <c r="Z37" s="21">
        <v>34.21</v>
      </c>
      <c r="AA37" s="22">
        <v>95802180</v>
      </c>
    </row>
    <row r="38" spans="1:27" ht="13.5">
      <c r="A38" s="23" t="s">
        <v>58</v>
      </c>
      <c r="B38" s="17"/>
      <c r="C38" s="18">
        <v>82391425</v>
      </c>
      <c r="D38" s="18">
        <v>82391425</v>
      </c>
      <c r="E38" s="19">
        <v>107826067</v>
      </c>
      <c r="F38" s="20">
        <v>94354319</v>
      </c>
      <c r="G38" s="20">
        <v>82355045</v>
      </c>
      <c r="H38" s="20">
        <v>82543639</v>
      </c>
      <c r="I38" s="20">
        <v>82344863</v>
      </c>
      <c r="J38" s="20">
        <v>82344863</v>
      </c>
      <c r="K38" s="20">
        <v>82140934</v>
      </c>
      <c r="L38" s="20">
        <v>81939821</v>
      </c>
      <c r="M38" s="20">
        <v>81356943</v>
      </c>
      <c r="N38" s="20">
        <v>81356943</v>
      </c>
      <c r="O38" s="20">
        <v>81141804</v>
      </c>
      <c r="P38" s="20">
        <v>80860093</v>
      </c>
      <c r="Q38" s="20">
        <v>80539155</v>
      </c>
      <c r="R38" s="20">
        <v>80539155</v>
      </c>
      <c r="S38" s="20"/>
      <c r="T38" s="20"/>
      <c r="U38" s="20"/>
      <c r="V38" s="20"/>
      <c r="W38" s="20">
        <v>80539155</v>
      </c>
      <c r="X38" s="20">
        <v>70765739</v>
      </c>
      <c r="Y38" s="20">
        <v>9773416</v>
      </c>
      <c r="Z38" s="21">
        <v>13.81</v>
      </c>
      <c r="AA38" s="22">
        <v>94354319</v>
      </c>
    </row>
    <row r="39" spans="1:27" ht="13.5">
      <c r="A39" s="27" t="s">
        <v>61</v>
      </c>
      <c r="B39" s="35"/>
      <c r="C39" s="29">
        <f aca="true" t="shared" si="4" ref="C39:Y39">SUM(C37:C38)</f>
        <v>188400484</v>
      </c>
      <c r="D39" s="29">
        <f>SUM(D37:D38)</f>
        <v>188400484</v>
      </c>
      <c r="E39" s="36">
        <f t="shared" si="4"/>
        <v>202545863</v>
      </c>
      <c r="F39" s="37">
        <f t="shared" si="4"/>
        <v>190156499</v>
      </c>
      <c r="G39" s="37">
        <f t="shared" si="4"/>
        <v>187952920</v>
      </c>
      <c r="H39" s="37">
        <f t="shared" si="4"/>
        <v>186763691</v>
      </c>
      <c r="I39" s="37">
        <f t="shared" si="4"/>
        <v>184759432</v>
      </c>
      <c r="J39" s="37">
        <f t="shared" si="4"/>
        <v>184759432</v>
      </c>
      <c r="K39" s="37">
        <f t="shared" si="4"/>
        <v>184012549</v>
      </c>
      <c r="L39" s="37">
        <f t="shared" si="4"/>
        <v>183609550</v>
      </c>
      <c r="M39" s="37">
        <f t="shared" si="4"/>
        <v>182090295</v>
      </c>
      <c r="N39" s="37">
        <f t="shared" si="4"/>
        <v>182090295</v>
      </c>
      <c r="O39" s="37">
        <f t="shared" si="4"/>
        <v>180512951</v>
      </c>
      <c r="P39" s="37">
        <f t="shared" si="4"/>
        <v>178368941</v>
      </c>
      <c r="Q39" s="37">
        <f t="shared" si="4"/>
        <v>176970202</v>
      </c>
      <c r="R39" s="37">
        <f t="shared" si="4"/>
        <v>176970202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176970202</v>
      </c>
      <c r="X39" s="37">
        <f t="shared" si="4"/>
        <v>142617374</v>
      </c>
      <c r="Y39" s="37">
        <f t="shared" si="4"/>
        <v>34352828</v>
      </c>
      <c r="Z39" s="38">
        <f>+IF(X39&lt;&gt;0,+(Y39/X39)*100,0)</f>
        <v>24.087407471126205</v>
      </c>
      <c r="AA39" s="39">
        <f>SUM(AA37:AA38)</f>
        <v>190156499</v>
      </c>
    </row>
    <row r="40" spans="1:27" ht="13.5">
      <c r="A40" s="27" t="s">
        <v>62</v>
      </c>
      <c r="B40" s="28"/>
      <c r="C40" s="29">
        <f aca="true" t="shared" si="5" ref="C40:Y40">+C34+C39</f>
        <v>352049976</v>
      </c>
      <c r="D40" s="29">
        <f>+D34+D39</f>
        <v>352049976</v>
      </c>
      <c r="E40" s="30">
        <f t="shared" si="5"/>
        <v>294783173</v>
      </c>
      <c r="F40" s="31">
        <f t="shared" si="5"/>
        <v>284393809</v>
      </c>
      <c r="G40" s="31">
        <f t="shared" si="5"/>
        <v>310856366</v>
      </c>
      <c r="H40" s="31">
        <f t="shared" si="5"/>
        <v>315229264</v>
      </c>
      <c r="I40" s="31">
        <f t="shared" si="5"/>
        <v>318289306</v>
      </c>
      <c r="J40" s="31">
        <f t="shared" si="5"/>
        <v>318289306</v>
      </c>
      <c r="K40" s="31">
        <f t="shared" si="5"/>
        <v>311784169</v>
      </c>
      <c r="L40" s="31">
        <f t="shared" si="5"/>
        <v>307889644</v>
      </c>
      <c r="M40" s="31">
        <f t="shared" si="5"/>
        <v>316055149</v>
      </c>
      <c r="N40" s="31">
        <f t="shared" si="5"/>
        <v>316055149</v>
      </c>
      <c r="O40" s="31">
        <f t="shared" si="5"/>
        <v>308051022</v>
      </c>
      <c r="P40" s="31">
        <f t="shared" si="5"/>
        <v>308091572</v>
      </c>
      <c r="Q40" s="31">
        <f t="shared" si="5"/>
        <v>302865480</v>
      </c>
      <c r="R40" s="31">
        <f t="shared" si="5"/>
        <v>302865480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302865480</v>
      </c>
      <c r="X40" s="31">
        <f t="shared" si="5"/>
        <v>213295357</v>
      </c>
      <c r="Y40" s="31">
        <f t="shared" si="5"/>
        <v>89570123</v>
      </c>
      <c r="Z40" s="32">
        <f>+IF(X40&lt;&gt;0,+(Y40/X40)*100,0)</f>
        <v>41.99347058454723</v>
      </c>
      <c r="AA40" s="33">
        <f>+AA34+AA39</f>
        <v>284393809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1559250259</v>
      </c>
      <c r="D42" s="43">
        <f>+D25-D40</f>
        <v>1559250259</v>
      </c>
      <c r="E42" s="44">
        <f t="shared" si="6"/>
        <v>1451773579</v>
      </c>
      <c r="F42" s="45">
        <f t="shared" si="6"/>
        <v>1578617652</v>
      </c>
      <c r="G42" s="45">
        <f t="shared" si="6"/>
        <v>1616786544</v>
      </c>
      <c r="H42" s="45">
        <f t="shared" si="6"/>
        <v>1591567309</v>
      </c>
      <c r="I42" s="45">
        <f t="shared" si="6"/>
        <v>1577308178</v>
      </c>
      <c r="J42" s="45">
        <f t="shared" si="6"/>
        <v>1577308178</v>
      </c>
      <c r="K42" s="45">
        <f t="shared" si="6"/>
        <v>1571795872</v>
      </c>
      <c r="L42" s="45">
        <f t="shared" si="6"/>
        <v>1575120344</v>
      </c>
      <c r="M42" s="45">
        <f t="shared" si="6"/>
        <v>1573850454</v>
      </c>
      <c r="N42" s="45">
        <f t="shared" si="6"/>
        <v>1573850454</v>
      </c>
      <c r="O42" s="45">
        <f t="shared" si="6"/>
        <v>1569492305</v>
      </c>
      <c r="P42" s="45">
        <f t="shared" si="6"/>
        <v>1565388097</v>
      </c>
      <c r="Q42" s="45">
        <f t="shared" si="6"/>
        <v>1577328923</v>
      </c>
      <c r="R42" s="45">
        <f t="shared" si="6"/>
        <v>1577328923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1577328923</v>
      </c>
      <c r="X42" s="45">
        <f t="shared" si="6"/>
        <v>1183963239</v>
      </c>
      <c r="Y42" s="45">
        <f t="shared" si="6"/>
        <v>393365684</v>
      </c>
      <c r="Z42" s="46">
        <f>+IF(X42&lt;&gt;0,+(Y42/X42)*100,0)</f>
        <v>33.22448459905266</v>
      </c>
      <c r="AA42" s="47">
        <f>+AA25-AA40</f>
        <v>1578617652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1559250259</v>
      </c>
      <c r="D45" s="18">
        <v>1559250259</v>
      </c>
      <c r="E45" s="19">
        <v>1451773579</v>
      </c>
      <c r="F45" s="20">
        <v>1578617652</v>
      </c>
      <c r="G45" s="20">
        <v>1616786545</v>
      </c>
      <c r="H45" s="20">
        <v>1591567307</v>
      </c>
      <c r="I45" s="20">
        <v>1577308177</v>
      </c>
      <c r="J45" s="20">
        <v>1577308177</v>
      </c>
      <c r="K45" s="20">
        <v>1571795872</v>
      </c>
      <c r="L45" s="20">
        <v>1575120345</v>
      </c>
      <c r="M45" s="20">
        <v>1573850454</v>
      </c>
      <c r="N45" s="20">
        <v>1573850454</v>
      </c>
      <c r="O45" s="20">
        <v>1569492307</v>
      </c>
      <c r="P45" s="20">
        <v>1565388097</v>
      </c>
      <c r="Q45" s="20">
        <v>1577328923</v>
      </c>
      <c r="R45" s="20">
        <v>1577328923</v>
      </c>
      <c r="S45" s="20"/>
      <c r="T45" s="20"/>
      <c r="U45" s="20"/>
      <c r="V45" s="20"/>
      <c r="W45" s="20">
        <v>1577328923</v>
      </c>
      <c r="X45" s="20">
        <v>1183963239</v>
      </c>
      <c r="Y45" s="20">
        <v>393365684</v>
      </c>
      <c r="Z45" s="48">
        <v>33.22</v>
      </c>
      <c r="AA45" s="22">
        <v>1578617652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1559250259</v>
      </c>
      <c r="D48" s="51">
        <f>SUM(D45:D47)</f>
        <v>1559250259</v>
      </c>
      <c r="E48" s="52">
        <f t="shared" si="7"/>
        <v>1451773579</v>
      </c>
      <c r="F48" s="53">
        <f t="shared" si="7"/>
        <v>1578617652</v>
      </c>
      <c r="G48" s="53">
        <f t="shared" si="7"/>
        <v>1616786545</v>
      </c>
      <c r="H48" s="53">
        <f t="shared" si="7"/>
        <v>1591567307</v>
      </c>
      <c r="I48" s="53">
        <f t="shared" si="7"/>
        <v>1577308177</v>
      </c>
      <c r="J48" s="53">
        <f t="shared" si="7"/>
        <v>1577308177</v>
      </c>
      <c r="K48" s="53">
        <f t="shared" si="7"/>
        <v>1571795872</v>
      </c>
      <c r="L48" s="53">
        <f t="shared" si="7"/>
        <v>1575120345</v>
      </c>
      <c r="M48" s="53">
        <f t="shared" si="7"/>
        <v>1573850454</v>
      </c>
      <c r="N48" s="53">
        <f t="shared" si="7"/>
        <v>1573850454</v>
      </c>
      <c r="O48" s="53">
        <f t="shared" si="7"/>
        <v>1569492307</v>
      </c>
      <c r="P48" s="53">
        <f t="shared" si="7"/>
        <v>1565388097</v>
      </c>
      <c r="Q48" s="53">
        <f t="shared" si="7"/>
        <v>1577328923</v>
      </c>
      <c r="R48" s="53">
        <f t="shared" si="7"/>
        <v>1577328923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1577328923</v>
      </c>
      <c r="X48" s="53">
        <f t="shared" si="7"/>
        <v>1183963239</v>
      </c>
      <c r="Y48" s="53">
        <f t="shared" si="7"/>
        <v>393365684</v>
      </c>
      <c r="Z48" s="54">
        <f>+IF(X48&lt;&gt;0,+(Y48/X48)*100,0)</f>
        <v>33.22448459905266</v>
      </c>
      <c r="AA48" s="55">
        <f>SUM(AA45:AA47)</f>
        <v>1578617652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435377</v>
      </c>
      <c r="D6" s="18">
        <v>435377</v>
      </c>
      <c r="E6" s="19"/>
      <c r="F6" s="20"/>
      <c r="G6" s="20">
        <v>8654818</v>
      </c>
      <c r="H6" s="20">
        <v>2379423</v>
      </c>
      <c r="I6" s="20">
        <v>1903803</v>
      </c>
      <c r="J6" s="20">
        <v>1903803</v>
      </c>
      <c r="K6" s="20">
        <v>4939866</v>
      </c>
      <c r="L6" s="20">
        <v>5052382</v>
      </c>
      <c r="M6" s="20">
        <v>5883478</v>
      </c>
      <c r="N6" s="20">
        <v>5883478</v>
      </c>
      <c r="O6" s="20">
        <v>1098989</v>
      </c>
      <c r="P6" s="20">
        <v>542298</v>
      </c>
      <c r="Q6" s="20"/>
      <c r="R6" s="20">
        <v>542298</v>
      </c>
      <c r="S6" s="20"/>
      <c r="T6" s="20"/>
      <c r="U6" s="20"/>
      <c r="V6" s="20"/>
      <c r="W6" s="20">
        <v>542298</v>
      </c>
      <c r="X6" s="20"/>
      <c r="Y6" s="20">
        <v>542298</v>
      </c>
      <c r="Z6" s="21"/>
      <c r="AA6" s="22"/>
    </row>
    <row r="7" spans="1:27" ht="13.5">
      <c r="A7" s="23" t="s">
        <v>34</v>
      </c>
      <c r="B7" s="17"/>
      <c r="C7" s="18">
        <v>685654</v>
      </c>
      <c r="D7" s="18">
        <v>685654</v>
      </c>
      <c r="E7" s="19">
        <v>660000</v>
      </c>
      <c r="F7" s="20">
        <v>660000</v>
      </c>
      <c r="G7" s="20">
        <v>685854</v>
      </c>
      <c r="H7" s="20"/>
      <c r="I7" s="20"/>
      <c r="J7" s="20"/>
      <c r="K7" s="20"/>
      <c r="L7" s="20"/>
      <c r="M7" s="20"/>
      <c r="N7" s="20"/>
      <c r="O7" s="20">
        <v>5175806</v>
      </c>
      <c r="P7" s="20">
        <v>16634</v>
      </c>
      <c r="Q7" s="20"/>
      <c r="R7" s="20">
        <v>16634</v>
      </c>
      <c r="S7" s="20"/>
      <c r="T7" s="20"/>
      <c r="U7" s="20"/>
      <c r="V7" s="20"/>
      <c r="W7" s="20">
        <v>16634</v>
      </c>
      <c r="X7" s="20">
        <v>495000</v>
      </c>
      <c r="Y7" s="20">
        <v>-478366</v>
      </c>
      <c r="Z7" s="21">
        <v>-96.64</v>
      </c>
      <c r="AA7" s="22">
        <v>660000</v>
      </c>
    </row>
    <row r="8" spans="1:27" ht="13.5">
      <c r="A8" s="23" t="s">
        <v>35</v>
      </c>
      <c r="B8" s="17"/>
      <c r="C8" s="18">
        <v>13008750</v>
      </c>
      <c r="D8" s="18">
        <v>13008750</v>
      </c>
      <c r="E8" s="19">
        <v>27880445</v>
      </c>
      <c r="F8" s="20">
        <v>27880445</v>
      </c>
      <c r="G8" s="20">
        <v>4000810</v>
      </c>
      <c r="H8" s="20">
        <v>4464121</v>
      </c>
      <c r="I8" s="20">
        <v>4899833</v>
      </c>
      <c r="J8" s="20">
        <v>4899833</v>
      </c>
      <c r="K8" s="20">
        <v>5254474</v>
      </c>
      <c r="L8" s="20">
        <v>5622061</v>
      </c>
      <c r="M8" s="20">
        <v>8735788</v>
      </c>
      <c r="N8" s="20">
        <v>8735788</v>
      </c>
      <c r="O8" s="20">
        <v>9894726</v>
      </c>
      <c r="P8" s="20">
        <v>1508403</v>
      </c>
      <c r="Q8" s="20"/>
      <c r="R8" s="20">
        <v>1508403</v>
      </c>
      <c r="S8" s="20"/>
      <c r="T8" s="20"/>
      <c r="U8" s="20"/>
      <c r="V8" s="20"/>
      <c r="W8" s="20">
        <v>1508403</v>
      </c>
      <c r="X8" s="20">
        <v>20910334</v>
      </c>
      <c r="Y8" s="20">
        <v>-19401931</v>
      </c>
      <c r="Z8" s="21">
        <v>-92.79</v>
      </c>
      <c r="AA8" s="22">
        <v>27880445</v>
      </c>
    </row>
    <row r="9" spans="1:27" ht="13.5">
      <c r="A9" s="23" t="s">
        <v>36</v>
      </c>
      <c r="B9" s="17"/>
      <c r="C9" s="18">
        <v>2092176</v>
      </c>
      <c r="D9" s="18">
        <v>2092176</v>
      </c>
      <c r="E9" s="19"/>
      <c r="F9" s="20"/>
      <c r="G9" s="20">
        <v>456307</v>
      </c>
      <c r="H9" s="20">
        <v>252304</v>
      </c>
      <c r="I9" s="20">
        <v>169152</v>
      </c>
      <c r="J9" s="20">
        <v>169152</v>
      </c>
      <c r="K9" s="20">
        <v>130319</v>
      </c>
      <c r="L9" s="20">
        <v>60987</v>
      </c>
      <c r="M9" s="20">
        <v>679086</v>
      </c>
      <c r="N9" s="20">
        <v>679086</v>
      </c>
      <c r="O9" s="20">
        <v>900800</v>
      </c>
      <c r="P9" s="20">
        <v>10499736</v>
      </c>
      <c r="Q9" s="20"/>
      <c r="R9" s="20">
        <v>10499736</v>
      </c>
      <c r="S9" s="20"/>
      <c r="T9" s="20"/>
      <c r="U9" s="20"/>
      <c r="V9" s="20"/>
      <c r="W9" s="20">
        <v>10499736</v>
      </c>
      <c r="X9" s="20"/>
      <c r="Y9" s="20">
        <v>10499736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120043</v>
      </c>
      <c r="D11" s="18">
        <v>120043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16342000</v>
      </c>
      <c r="D12" s="29">
        <f>SUM(D6:D11)</f>
        <v>16342000</v>
      </c>
      <c r="E12" s="30">
        <f t="shared" si="0"/>
        <v>28540445</v>
      </c>
      <c r="F12" s="31">
        <f t="shared" si="0"/>
        <v>28540445</v>
      </c>
      <c r="G12" s="31">
        <f t="shared" si="0"/>
        <v>13797789</v>
      </c>
      <c r="H12" s="31">
        <f t="shared" si="0"/>
        <v>7095848</v>
      </c>
      <c r="I12" s="31">
        <f t="shared" si="0"/>
        <v>6972788</v>
      </c>
      <c r="J12" s="31">
        <f t="shared" si="0"/>
        <v>6972788</v>
      </c>
      <c r="K12" s="31">
        <f t="shared" si="0"/>
        <v>10324659</v>
      </c>
      <c r="L12" s="31">
        <f t="shared" si="0"/>
        <v>10735430</v>
      </c>
      <c r="M12" s="31">
        <f t="shared" si="0"/>
        <v>15298352</v>
      </c>
      <c r="N12" s="31">
        <f t="shared" si="0"/>
        <v>15298352</v>
      </c>
      <c r="O12" s="31">
        <f t="shared" si="0"/>
        <v>17070321</v>
      </c>
      <c r="P12" s="31">
        <f t="shared" si="0"/>
        <v>12567071</v>
      </c>
      <c r="Q12" s="31">
        <f t="shared" si="0"/>
        <v>0</v>
      </c>
      <c r="R12" s="31">
        <f t="shared" si="0"/>
        <v>12567071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12567071</v>
      </c>
      <c r="X12" s="31">
        <f t="shared" si="0"/>
        <v>21405334</v>
      </c>
      <c r="Y12" s="31">
        <f t="shared" si="0"/>
        <v>-8838263</v>
      </c>
      <c r="Z12" s="32">
        <f>+IF(X12&lt;&gt;0,+(Y12/X12)*100,0)</f>
        <v>-41.290002762862756</v>
      </c>
      <c r="AA12" s="33">
        <f>SUM(AA6:AA11)</f>
        <v>28540445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>
        <v>685654</v>
      </c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151836154</v>
      </c>
      <c r="D19" s="18">
        <v>151836154</v>
      </c>
      <c r="E19" s="19">
        <v>146598860</v>
      </c>
      <c r="F19" s="20">
        <v>146598860</v>
      </c>
      <c r="G19" s="20">
        <v>1716805</v>
      </c>
      <c r="H19" s="20">
        <v>6404652</v>
      </c>
      <c r="I19" s="20">
        <v>5371317</v>
      </c>
      <c r="J19" s="20">
        <v>5371317</v>
      </c>
      <c r="K19" s="20">
        <v>4935426</v>
      </c>
      <c r="L19" s="20">
        <v>8724453</v>
      </c>
      <c r="M19" s="20">
        <v>4612691</v>
      </c>
      <c r="N19" s="20">
        <v>4612691</v>
      </c>
      <c r="O19" s="20">
        <v>8537449</v>
      </c>
      <c r="P19" s="20">
        <v>10362066</v>
      </c>
      <c r="Q19" s="20"/>
      <c r="R19" s="20">
        <v>10362066</v>
      </c>
      <c r="S19" s="20"/>
      <c r="T19" s="20"/>
      <c r="U19" s="20"/>
      <c r="V19" s="20"/>
      <c r="W19" s="20">
        <v>10362066</v>
      </c>
      <c r="X19" s="20">
        <v>109949145</v>
      </c>
      <c r="Y19" s="20">
        <v>-99587079</v>
      </c>
      <c r="Z19" s="21">
        <v>-90.58</v>
      </c>
      <c r="AA19" s="22">
        <v>146598860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151836154</v>
      </c>
      <c r="D24" s="29">
        <f>SUM(D15:D23)</f>
        <v>151836154</v>
      </c>
      <c r="E24" s="36">
        <f t="shared" si="1"/>
        <v>146598860</v>
      </c>
      <c r="F24" s="37">
        <f t="shared" si="1"/>
        <v>146598860</v>
      </c>
      <c r="G24" s="37">
        <f t="shared" si="1"/>
        <v>1716805</v>
      </c>
      <c r="H24" s="37">
        <f t="shared" si="1"/>
        <v>6404652</v>
      </c>
      <c r="I24" s="37">
        <f t="shared" si="1"/>
        <v>5371317</v>
      </c>
      <c r="J24" s="37">
        <f t="shared" si="1"/>
        <v>5371317</v>
      </c>
      <c r="K24" s="37">
        <f t="shared" si="1"/>
        <v>4935426</v>
      </c>
      <c r="L24" s="37">
        <f t="shared" si="1"/>
        <v>8724453</v>
      </c>
      <c r="M24" s="37">
        <f t="shared" si="1"/>
        <v>4612691</v>
      </c>
      <c r="N24" s="37">
        <f t="shared" si="1"/>
        <v>4612691</v>
      </c>
      <c r="O24" s="37">
        <f t="shared" si="1"/>
        <v>9223103</v>
      </c>
      <c r="P24" s="37">
        <f t="shared" si="1"/>
        <v>10362066</v>
      </c>
      <c r="Q24" s="37">
        <f t="shared" si="1"/>
        <v>0</v>
      </c>
      <c r="R24" s="37">
        <f t="shared" si="1"/>
        <v>10362066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10362066</v>
      </c>
      <c r="X24" s="37">
        <f t="shared" si="1"/>
        <v>109949145</v>
      </c>
      <c r="Y24" s="37">
        <f t="shared" si="1"/>
        <v>-99587079</v>
      </c>
      <c r="Z24" s="38">
        <f>+IF(X24&lt;&gt;0,+(Y24/X24)*100,0)</f>
        <v>-90.57558292063118</v>
      </c>
      <c r="AA24" s="39">
        <f>SUM(AA15:AA23)</f>
        <v>146598860</v>
      </c>
    </row>
    <row r="25" spans="1:27" ht="13.5">
      <c r="A25" s="27" t="s">
        <v>51</v>
      </c>
      <c r="B25" s="28"/>
      <c r="C25" s="29">
        <f aca="true" t="shared" si="2" ref="C25:Y25">+C12+C24</f>
        <v>168178154</v>
      </c>
      <c r="D25" s="29">
        <f>+D12+D24</f>
        <v>168178154</v>
      </c>
      <c r="E25" s="30">
        <f t="shared" si="2"/>
        <v>175139305</v>
      </c>
      <c r="F25" s="31">
        <f t="shared" si="2"/>
        <v>175139305</v>
      </c>
      <c r="G25" s="31">
        <f t="shared" si="2"/>
        <v>15514594</v>
      </c>
      <c r="H25" s="31">
        <f t="shared" si="2"/>
        <v>13500500</v>
      </c>
      <c r="I25" s="31">
        <f t="shared" si="2"/>
        <v>12344105</v>
      </c>
      <c r="J25" s="31">
        <f t="shared" si="2"/>
        <v>12344105</v>
      </c>
      <c r="K25" s="31">
        <f t="shared" si="2"/>
        <v>15260085</v>
      </c>
      <c r="L25" s="31">
        <f t="shared" si="2"/>
        <v>19459883</v>
      </c>
      <c r="M25" s="31">
        <f t="shared" si="2"/>
        <v>19911043</v>
      </c>
      <c r="N25" s="31">
        <f t="shared" si="2"/>
        <v>19911043</v>
      </c>
      <c r="O25" s="31">
        <f t="shared" si="2"/>
        <v>26293424</v>
      </c>
      <c r="P25" s="31">
        <f t="shared" si="2"/>
        <v>22929137</v>
      </c>
      <c r="Q25" s="31">
        <f t="shared" si="2"/>
        <v>0</v>
      </c>
      <c r="R25" s="31">
        <f t="shared" si="2"/>
        <v>22929137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22929137</v>
      </c>
      <c r="X25" s="31">
        <f t="shared" si="2"/>
        <v>131354479</v>
      </c>
      <c r="Y25" s="31">
        <f t="shared" si="2"/>
        <v>-108425342</v>
      </c>
      <c r="Z25" s="32">
        <f>+IF(X25&lt;&gt;0,+(Y25/X25)*100,0)</f>
        <v>-82.54407678020634</v>
      </c>
      <c r="AA25" s="33">
        <f>+AA12+AA24</f>
        <v>175139305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1937335</v>
      </c>
      <c r="D30" s="18">
        <v>1937335</v>
      </c>
      <c r="E30" s="19">
        <v>521000</v>
      </c>
      <c r="F30" s="20">
        <v>521000</v>
      </c>
      <c r="G30" s="20"/>
      <c r="H30" s="20"/>
      <c r="I30" s="20"/>
      <c r="J30" s="20"/>
      <c r="K30" s="20"/>
      <c r="L30" s="20">
        <v>231589</v>
      </c>
      <c r="M30" s="20">
        <v>231589</v>
      </c>
      <c r="N30" s="20">
        <v>231589</v>
      </c>
      <c r="O30" s="20">
        <v>231589</v>
      </c>
      <c r="P30" s="20"/>
      <c r="Q30" s="20"/>
      <c r="R30" s="20"/>
      <c r="S30" s="20"/>
      <c r="T30" s="20"/>
      <c r="U30" s="20"/>
      <c r="V30" s="20"/>
      <c r="W30" s="20"/>
      <c r="X30" s="20">
        <v>390750</v>
      </c>
      <c r="Y30" s="20">
        <v>-390750</v>
      </c>
      <c r="Z30" s="21">
        <v>-100</v>
      </c>
      <c r="AA30" s="22">
        <v>521000</v>
      </c>
    </row>
    <row r="31" spans="1:27" ht="13.5">
      <c r="A31" s="23" t="s">
        <v>56</v>
      </c>
      <c r="B31" s="17"/>
      <c r="C31" s="18">
        <v>69387</v>
      </c>
      <c r="D31" s="18">
        <v>69387</v>
      </c>
      <c r="E31" s="19"/>
      <c r="F31" s="20"/>
      <c r="G31" s="20"/>
      <c r="H31" s="20">
        <v>2805</v>
      </c>
      <c r="I31" s="20">
        <v>4861</v>
      </c>
      <c r="J31" s="20">
        <v>4861</v>
      </c>
      <c r="K31" s="20">
        <v>4861</v>
      </c>
      <c r="L31" s="20">
        <v>6917</v>
      </c>
      <c r="M31" s="20">
        <v>6917</v>
      </c>
      <c r="N31" s="20">
        <v>6917</v>
      </c>
      <c r="O31" s="20">
        <v>6917</v>
      </c>
      <c r="P31" s="20">
        <v>6917</v>
      </c>
      <c r="Q31" s="20"/>
      <c r="R31" s="20">
        <v>6917</v>
      </c>
      <c r="S31" s="20"/>
      <c r="T31" s="20"/>
      <c r="U31" s="20"/>
      <c r="V31" s="20"/>
      <c r="W31" s="20">
        <v>6917</v>
      </c>
      <c r="X31" s="20"/>
      <c r="Y31" s="20">
        <v>6917</v>
      </c>
      <c r="Z31" s="21"/>
      <c r="AA31" s="22"/>
    </row>
    <row r="32" spans="1:27" ht="13.5">
      <c r="A32" s="23" t="s">
        <v>57</v>
      </c>
      <c r="B32" s="17"/>
      <c r="C32" s="18">
        <v>19241761</v>
      </c>
      <c r="D32" s="18">
        <v>19241761</v>
      </c>
      <c r="E32" s="19">
        <v>8174143</v>
      </c>
      <c r="F32" s="20">
        <v>8174143</v>
      </c>
      <c r="G32" s="20">
        <v>-411884</v>
      </c>
      <c r="H32" s="20">
        <v>48604</v>
      </c>
      <c r="I32" s="20">
        <v>39958</v>
      </c>
      <c r="J32" s="20">
        <v>39958</v>
      </c>
      <c r="K32" s="20">
        <v>53534</v>
      </c>
      <c r="L32" s="20">
        <v>242568</v>
      </c>
      <c r="M32" s="20">
        <v>250257</v>
      </c>
      <c r="N32" s="20">
        <v>250257</v>
      </c>
      <c r="O32" s="20">
        <v>1065962</v>
      </c>
      <c r="P32" s="20">
        <v>709998</v>
      </c>
      <c r="Q32" s="20"/>
      <c r="R32" s="20">
        <v>709998</v>
      </c>
      <c r="S32" s="20"/>
      <c r="T32" s="20"/>
      <c r="U32" s="20"/>
      <c r="V32" s="20"/>
      <c r="W32" s="20">
        <v>709998</v>
      </c>
      <c r="X32" s="20">
        <v>6130607</v>
      </c>
      <c r="Y32" s="20">
        <v>-5420609</v>
      </c>
      <c r="Z32" s="21">
        <v>-88.42</v>
      </c>
      <c r="AA32" s="22">
        <v>8174143</v>
      </c>
    </row>
    <row r="33" spans="1:27" ht="13.5">
      <c r="A33" s="23" t="s">
        <v>58</v>
      </c>
      <c r="B33" s="17"/>
      <c r="C33" s="18">
        <v>2866629</v>
      </c>
      <c r="D33" s="18">
        <v>2866629</v>
      </c>
      <c r="E33" s="19"/>
      <c r="F33" s="20"/>
      <c r="G33" s="20"/>
      <c r="H33" s="20"/>
      <c r="I33" s="20"/>
      <c r="J33" s="20"/>
      <c r="K33" s="20">
        <v>231589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24115112</v>
      </c>
      <c r="D34" s="29">
        <f>SUM(D29:D33)</f>
        <v>24115112</v>
      </c>
      <c r="E34" s="30">
        <f t="shared" si="3"/>
        <v>8695143</v>
      </c>
      <c r="F34" s="31">
        <f t="shared" si="3"/>
        <v>8695143</v>
      </c>
      <c r="G34" s="31">
        <f t="shared" si="3"/>
        <v>-411884</v>
      </c>
      <c r="H34" s="31">
        <f t="shared" si="3"/>
        <v>51409</v>
      </c>
      <c r="I34" s="31">
        <f t="shared" si="3"/>
        <v>44819</v>
      </c>
      <c r="J34" s="31">
        <f t="shared" si="3"/>
        <v>44819</v>
      </c>
      <c r="K34" s="31">
        <f t="shared" si="3"/>
        <v>289984</v>
      </c>
      <c r="L34" s="31">
        <f t="shared" si="3"/>
        <v>481074</v>
      </c>
      <c r="M34" s="31">
        <f t="shared" si="3"/>
        <v>488763</v>
      </c>
      <c r="N34" s="31">
        <f t="shared" si="3"/>
        <v>488763</v>
      </c>
      <c r="O34" s="31">
        <f t="shared" si="3"/>
        <v>1304468</v>
      </c>
      <c r="P34" s="31">
        <f t="shared" si="3"/>
        <v>716915</v>
      </c>
      <c r="Q34" s="31">
        <f t="shared" si="3"/>
        <v>0</v>
      </c>
      <c r="R34" s="31">
        <f t="shared" si="3"/>
        <v>716915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716915</v>
      </c>
      <c r="X34" s="31">
        <f t="shared" si="3"/>
        <v>6521357</v>
      </c>
      <c r="Y34" s="31">
        <f t="shared" si="3"/>
        <v>-5804442</v>
      </c>
      <c r="Z34" s="32">
        <f>+IF(X34&lt;&gt;0,+(Y34/X34)*100,0)</f>
        <v>-89.00665919685122</v>
      </c>
      <c r="AA34" s="33">
        <f>SUM(AA29:AA33)</f>
        <v>8695143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1849368</v>
      </c>
      <c r="D37" s="18">
        <v>1849368</v>
      </c>
      <c r="E37" s="19"/>
      <c r="F37" s="20"/>
      <c r="G37" s="20">
        <v>345598</v>
      </c>
      <c r="H37" s="20">
        <v>1022320</v>
      </c>
      <c r="I37" s="20">
        <v>1197154</v>
      </c>
      <c r="J37" s="20">
        <v>1197154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1849368</v>
      </c>
      <c r="D39" s="29">
        <f>SUM(D37:D38)</f>
        <v>1849368</v>
      </c>
      <c r="E39" s="36">
        <f t="shared" si="4"/>
        <v>0</v>
      </c>
      <c r="F39" s="37">
        <f t="shared" si="4"/>
        <v>0</v>
      </c>
      <c r="G39" s="37">
        <f t="shared" si="4"/>
        <v>345598</v>
      </c>
      <c r="H39" s="37">
        <f t="shared" si="4"/>
        <v>1022320</v>
      </c>
      <c r="I39" s="37">
        <f t="shared" si="4"/>
        <v>1197154</v>
      </c>
      <c r="J39" s="37">
        <f t="shared" si="4"/>
        <v>1197154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25964480</v>
      </c>
      <c r="D40" s="29">
        <f>+D34+D39</f>
        <v>25964480</v>
      </c>
      <c r="E40" s="30">
        <f t="shared" si="5"/>
        <v>8695143</v>
      </c>
      <c r="F40" s="31">
        <f t="shared" si="5"/>
        <v>8695143</v>
      </c>
      <c r="G40" s="31">
        <f t="shared" si="5"/>
        <v>-66286</v>
      </c>
      <c r="H40" s="31">
        <f t="shared" si="5"/>
        <v>1073729</v>
      </c>
      <c r="I40" s="31">
        <f t="shared" si="5"/>
        <v>1241973</v>
      </c>
      <c r="J40" s="31">
        <f t="shared" si="5"/>
        <v>1241973</v>
      </c>
      <c r="K40" s="31">
        <f t="shared" si="5"/>
        <v>289984</v>
      </c>
      <c r="L40" s="31">
        <f t="shared" si="5"/>
        <v>481074</v>
      </c>
      <c r="M40" s="31">
        <f t="shared" si="5"/>
        <v>488763</v>
      </c>
      <c r="N40" s="31">
        <f t="shared" si="5"/>
        <v>488763</v>
      </c>
      <c r="O40" s="31">
        <f t="shared" si="5"/>
        <v>1304468</v>
      </c>
      <c r="P40" s="31">
        <f t="shared" si="5"/>
        <v>716915</v>
      </c>
      <c r="Q40" s="31">
        <f t="shared" si="5"/>
        <v>0</v>
      </c>
      <c r="R40" s="31">
        <f t="shared" si="5"/>
        <v>716915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716915</v>
      </c>
      <c r="X40" s="31">
        <f t="shared" si="5"/>
        <v>6521357</v>
      </c>
      <c r="Y40" s="31">
        <f t="shared" si="5"/>
        <v>-5804442</v>
      </c>
      <c r="Z40" s="32">
        <f>+IF(X40&lt;&gt;0,+(Y40/X40)*100,0)</f>
        <v>-89.00665919685122</v>
      </c>
      <c r="AA40" s="33">
        <f>+AA34+AA39</f>
        <v>8695143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142213674</v>
      </c>
      <c r="D42" s="43">
        <f>+D25-D40</f>
        <v>142213674</v>
      </c>
      <c r="E42" s="44">
        <f t="shared" si="6"/>
        <v>166444162</v>
      </c>
      <c r="F42" s="45">
        <f t="shared" si="6"/>
        <v>166444162</v>
      </c>
      <c r="G42" s="45">
        <f t="shared" si="6"/>
        <v>15580880</v>
      </c>
      <c r="H42" s="45">
        <f t="shared" si="6"/>
        <v>12426771</v>
      </c>
      <c r="I42" s="45">
        <f t="shared" si="6"/>
        <v>11102132</v>
      </c>
      <c r="J42" s="45">
        <f t="shared" si="6"/>
        <v>11102132</v>
      </c>
      <c r="K42" s="45">
        <f t="shared" si="6"/>
        <v>14970101</v>
      </c>
      <c r="L42" s="45">
        <f t="shared" si="6"/>
        <v>18978809</v>
      </c>
      <c r="M42" s="45">
        <f t="shared" si="6"/>
        <v>19422280</v>
      </c>
      <c r="N42" s="45">
        <f t="shared" si="6"/>
        <v>19422280</v>
      </c>
      <c r="O42" s="45">
        <f t="shared" si="6"/>
        <v>24988956</v>
      </c>
      <c r="P42" s="45">
        <f t="shared" si="6"/>
        <v>22212222</v>
      </c>
      <c r="Q42" s="45">
        <f t="shared" si="6"/>
        <v>0</v>
      </c>
      <c r="R42" s="45">
        <f t="shared" si="6"/>
        <v>22212222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22212222</v>
      </c>
      <c r="X42" s="45">
        <f t="shared" si="6"/>
        <v>124833122</v>
      </c>
      <c r="Y42" s="45">
        <f t="shared" si="6"/>
        <v>-102620900</v>
      </c>
      <c r="Z42" s="46">
        <f>+IF(X42&lt;&gt;0,+(Y42/X42)*100,0)</f>
        <v>-82.20646760721085</v>
      </c>
      <c r="AA42" s="47">
        <f>+AA25-AA40</f>
        <v>166444162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142213674</v>
      </c>
      <c r="D45" s="18">
        <v>142213674</v>
      </c>
      <c r="E45" s="19">
        <v>166444162</v>
      </c>
      <c r="F45" s="20">
        <v>166444162</v>
      </c>
      <c r="G45" s="20">
        <v>16478630</v>
      </c>
      <c r="H45" s="20">
        <v>10539233</v>
      </c>
      <c r="I45" s="20">
        <v>6129960</v>
      </c>
      <c r="J45" s="20">
        <v>6129960</v>
      </c>
      <c r="K45" s="20">
        <v>8283454</v>
      </c>
      <c r="L45" s="20">
        <v>11544667</v>
      </c>
      <c r="M45" s="20">
        <v>8455585</v>
      </c>
      <c r="N45" s="20">
        <v>8455585</v>
      </c>
      <c r="O45" s="20">
        <v>630027</v>
      </c>
      <c r="P45" s="20">
        <v>7345532</v>
      </c>
      <c r="Q45" s="20"/>
      <c r="R45" s="20">
        <v>7345532</v>
      </c>
      <c r="S45" s="20"/>
      <c r="T45" s="20"/>
      <c r="U45" s="20"/>
      <c r="V45" s="20"/>
      <c r="W45" s="20">
        <v>7345532</v>
      </c>
      <c r="X45" s="20">
        <v>124833122</v>
      </c>
      <c r="Y45" s="20">
        <v>-117487590</v>
      </c>
      <c r="Z45" s="48">
        <v>-94.12</v>
      </c>
      <c r="AA45" s="22">
        <v>166444162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-897750</v>
      </c>
      <c r="H46" s="20">
        <v>1887538</v>
      </c>
      <c r="I46" s="20">
        <v>4972172</v>
      </c>
      <c r="J46" s="20">
        <v>4972172</v>
      </c>
      <c r="K46" s="20">
        <v>6686647</v>
      </c>
      <c r="L46" s="20">
        <v>7434142</v>
      </c>
      <c r="M46" s="20">
        <v>10966695</v>
      </c>
      <c r="N46" s="20">
        <v>10966695</v>
      </c>
      <c r="O46" s="20">
        <v>24358929</v>
      </c>
      <c r="P46" s="20">
        <v>14866690</v>
      </c>
      <c r="Q46" s="20"/>
      <c r="R46" s="20">
        <v>14866690</v>
      </c>
      <c r="S46" s="20"/>
      <c r="T46" s="20"/>
      <c r="U46" s="20"/>
      <c r="V46" s="20"/>
      <c r="W46" s="20">
        <v>14866690</v>
      </c>
      <c r="X46" s="20"/>
      <c r="Y46" s="20">
        <v>14866690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142213674</v>
      </c>
      <c r="D48" s="51">
        <f>SUM(D45:D47)</f>
        <v>142213674</v>
      </c>
      <c r="E48" s="52">
        <f t="shared" si="7"/>
        <v>166444162</v>
      </c>
      <c r="F48" s="53">
        <f t="shared" si="7"/>
        <v>166444162</v>
      </c>
      <c r="G48" s="53">
        <f t="shared" si="7"/>
        <v>15580880</v>
      </c>
      <c r="H48" s="53">
        <f t="shared" si="7"/>
        <v>12426771</v>
      </c>
      <c r="I48" s="53">
        <f t="shared" si="7"/>
        <v>11102132</v>
      </c>
      <c r="J48" s="53">
        <f t="shared" si="7"/>
        <v>11102132</v>
      </c>
      <c r="K48" s="53">
        <f t="shared" si="7"/>
        <v>14970101</v>
      </c>
      <c r="L48" s="53">
        <f t="shared" si="7"/>
        <v>18978809</v>
      </c>
      <c r="M48" s="53">
        <f t="shared" si="7"/>
        <v>19422280</v>
      </c>
      <c r="N48" s="53">
        <f t="shared" si="7"/>
        <v>19422280</v>
      </c>
      <c r="O48" s="53">
        <f t="shared" si="7"/>
        <v>24988956</v>
      </c>
      <c r="P48" s="53">
        <f t="shared" si="7"/>
        <v>22212222</v>
      </c>
      <c r="Q48" s="53">
        <f t="shared" si="7"/>
        <v>0</v>
      </c>
      <c r="R48" s="53">
        <f t="shared" si="7"/>
        <v>22212222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22212222</v>
      </c>
      <c r="X48" s="53">
        <f t="shared" si="7"/>
        <v>124833122</v>
      </c>
      <c r="Y48" s="53">
        <f t="shared" si="7"/>
        <v>-102620900</v>
      </c>
      <c r="Z48" s="54">
        <f>+IF(X48&lt;&gt;0,+(Y48/X48)*100,0)</f>
        <v>-82.20646760721085</v>
      </c>
      <c r="AA48" s="55">
        <f>SUM(AA45:AA47)</f>
        <v>166444162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10372442</v>
      </c>
      <c r="D6" s="18">
        <v>10372442</v>
      </c>
      <c r="E6" s="19"/>
      <c r="F6" s="20">
        <v>10372000</v>
      </c>
      <c r="G6" s="20">
        <v>15198017</v>
      </c>
      <c r="H6" s="20"/>
      <c r="I6" s="20">
        <v>2621219</v>
      </c>
      <c r="J6" s="20">
        <v>2621219</v>
      </c>
      <c r="K6" s="20"/>
      <c r="L6" s="20">
        <v>2621219</v>
      </c>
      <c r="M6" s="20">
        <v>2621219</v>
      </c>
      <c r="N6" s="20">
        <v>2621219</v>
      </c>
      <c r="O6" s="20">
        <v>2621219</v>
      </c>
      <c r="P6" s="20"/>
      <c r="Q6" s="20"/>
      <c r="R6" s="20">
        <v>2621219</v>
      </c>
      <c r="S6" s="20"/>
      <c r="T6" s="20"/>
      <c r="U6" s="20"/>
      <c r="V6" s="20"/>
      <c r="W6" s="20">
        <v>2621219</v>
      </c>
      <c r="X6" s="20">
        <v>7779000</v>
      </c>
      <c r="Y6" s="20">
        <v>-5157781</v>
      </c>
      <c r="Z6" s="21">
        <v>-66.3</v>
      </c>
      <c r="AA6" s="22">
        <v>10372000</v>
      </c>
    </row>
    <row r="7" spans="1:27" ht="13.5">
      <c r="A7" s="23" t="s">
        <v>34</v>
      </c>
      <c r="B7" s="17"/>
      <c r="C7" s="18"/>
      <c r="D7" s="18"/>
      <c r="E7" s="19">
        <v>32000000</v>
      </c>
      <c r="F7" s="20"/>
      <c r="G7" s="20"/>
      <c r="H7" s="20"/>
      <c r="I7" s="20">
        <v>13479916</v>
      </c>
      <c r="J7" s="20">
        <v>13479916</v>
      </c>
      <c r="K7" s="20"/>
      <c r="L7" s="20">
        <v>13479916</v>
      </c>
      <c r="M7" s="20">
        <v>13479916</v>
      </c>
      <c r="N7" s="20">
        <v>13479916</v>
      </c>
      <c r="O7" s="20">
        <v>13479916</v>
      </c>
      <c r="P7" s="20"/>
      <c r="Q7" s="20"/>
      <c r="R7" s="20">
        <v>13479916</v>
      </c>
      <c r="S7" s="20"/>
      <c r="T7" s="20"/>
      <c r="U7" s="20"/>
      <c r="V7" s="20"/>
      <c r="W7" s="20">
        <v>13479916</v>
      </c>
      <c r="X7" s="20"/>
      <c r="Y7" s="20">
        <v>13479916</v>
      </c>
      <c r="Z7" s="21"/>
      <c r="AA7" s="22"/>
    </row>
    <row r="8" spans="1:27" ht="13.5">
      <c r="A8" s="23" t="s">
        <v>35</v>
      </c>
      <c r="B8" s="17"/>
      <c r="C8" s="18">
        <v>58342204</v>
      </c>
      <c r="D8" s="18">
        <v>58342204</v>
      </c>
      <c r="E8" s="19">
        <v>32000000</v>
      </c>
      <c r="F8" s="20">
        <v>4131000</v>
      </c>
      <c r="G8" s="20">
        <v>29410842</v>
      </c>
      <c r="H8" s="20"/>
      <c r="I8" s="20">
        <v>32185819</v>
      </c>
      <c r="J8" s="20">
        <v>32185819</v>
      </c>
      <c r="K8" s="20"/>
      <c r="L8" s="20">
        <v>32185819</v>
      </c>
      <c r="M8" s="20">
        <v>32185819</v>
      </c>
      <c r="N8" s="20">
        <v>32185819</v>
      </c>
      <c r="O8" s="20">
        <v>32185819</v>
      </c>
      <c r="P8" s="20"/>
      <c r="Q8" s="20"/>
      <c r="R8" s="20">
        <v>32185819</v>
      </c>
      <c r="S8" s="20"/>
      <c r="T8" s="20"/>
      <c r="U8" s="20"/>
      <c r="V8" s="20"/>
      <c r="W8" s="20">
        <v>32185819</v>
      </c>
      <c r="X8" s="20">
        <v>3098250</v>
      </c>
      <c r="Y8" s="20">
        <v>29087569</v>
      </c>
      <c r="Z8" s="21">
        <v>938.84</v>
      </c>
      <c r="AA8" s="22">
        <v>4131000</v>
      </c>
    </row>
    <row r="9" spans="1:27" ht="13.5">
      <c r="A9" s="23" t="s">
        <v>36</v>
      </c>
      <c r="B9" s="17"/>
      <c r="C9" s="18">
        <v>74648</v>
      </c>
      <c r="D9" s="18">
        <v>74648</v>
      </c>
      <c r="E9" s="19"/>
      <c r="F9" s="20">
        <v>54211000</v>
      </c>
      <c r="G9" s="20">
        <v>28153549</v>
      </c>
      <c r="H9" s="20"/>
      <c r="I9" s="20">
        <v>22025510</v>
      </c>
      <c r="J9" s="20">
        <v>22025510</v>
      </c>
      <c r="K9" s="20"/>
      <c r="L9" s="20">
        <v>22025510</v>
      </c>
      <c r="M9" s="20">
        <v>22025510</v>
      </c>
      <c r="N9" s="20">
        <v>22025510</v>
      </c>
      <c r="O9" s="20">
        <v>22025510</v>
      </c>
      <c r="P9" s="20"/>
      <c r="Q9" s="20"/>
      <c r="R9" s="20">
        <v>22025510</v>
      </c>
      <c r="S9" s="20"/>
      <c r="T9" s="20"/>
      <c r="U9" s="20"/>
      <c r="V9" s="20"/>
      <c r="W9" s="20">
        <v>22025510</v>
      </c>
      <c r="X9" s="20">
        <v>40658250</v>
      </c>
      <c r="Y9" s="20">
        <v>-18632740</v>
      </c>
      <c r="Z9" s="21">
        <v>-45.83</v>
      </c>
      <c r="AA9" s="22">
        <v>54211000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>
        <v>10372442</v>
      </c>
      <c r="J10" s="20">
        <v>10372442</v>
      </c>
      <c r="K10" s="24"/>
      <c r="L10" s="24">
        <v>10372442</v>
      </c>
      <c r="M10" s="20">
        <v>10372442</v>
      </c>
      <c r="N10" s="24">
        <v>10372442</v>
      </c>
      <c r="O10" s="24">
        <v>10372442</v>
      </c>
      <c r="P10" s="24"/>
      <c r="Q10" s="20"/>
      <c r="R10" s="24">
        <v>10372442</v>
      </c>
      <c r="S10" s="24"/>
      <c r="T10" s="20"/>
      <c r="U10" s="24"/>
      <c r="V10" s="24"/>
      <c r="W10" s="24">
        <v>10372442</v>
      </c>
      <c r="X10" s="20"/>
      <c r="Y10" s="24">
        <v>10372442</v>
      </c>
      <c r="Z10" s="25"/>
      <c r="AA10" s="26"/>
    </row>
    <row r="11" spans="1:27" ht="13.5">
      <c r="A11" s="23" t="s">
        <v>38</v>
      </c>
      <c r="B11" s="17"/>
      <c r="C11" s="18">
        <v>865281</v>
      </c>
      <c r="D11" s="18">
        <v>865281</v>
      </c>
      <c r="E11" s="19"/>
      <c r="F11" s="20">
        <v>865000</v>
      </c>
      <c r="G11" s="20">
        <v>2087916</v>
      </c>
      <c r="H11" s="20"/>
      <c r="I11" s="20">
        <v>74648</v>
      </c>
      <c r="J11" s="20">
        <v>74648</v>
      </c>
      <c r="K11" s="20"/>
      <c r="L11" s="20">
        <v>74648</v>
      </c>
      <c r="M11" s="20">
        <v>74648</v>
      </c>
      <c r="N11" s="20">
        <v>74648</v>
      </c>
      <c r="O11" s="20">
        <v>74648</v>
      </c>
      <c r="P11" s="20"/>
      <c r="Q11" s="20"/>
      <c r="R11" s="20">
        <v>74648</v>
      </c>
      <c r="S11" s="20"/>
      <c r="T11" s="20"/>
      <c r="U11" s="20"/>
      <c r="V11" s="20"/>
      <c r="W11" s="20">
        <v>74648</v>
      </c>
      <c r="X11" s="20">
        <v>648750</v>
      </c>
      <c r="Y11" s="20">
        <v>-574102</v>
      </c>
      <c r="Z11" s="21">
        <v>-88.49</v>
      </c>
      <c r="AA11" s="22">
        <v>865000</v>
      </c>
    </row>
    <row r="12" spans="1:27" ht="13.5">
      <c r="A12" s="27" t="s">
        <v>39</v>
      </c>
      <c r="B12" s="28"/>
      <c r="C12" s="29">
        <f aca="true" t="shared" si="0" ref="C12:Y12">SUM(C6:C11)</f>
        <v>69654575</v>
      </c>
      <c r="D12" s="29">
        <f>SUM(D6:D11)</f>
        <v>69654575</v>
      </c>
      <c r="E12" s="30">
        <f t="shared" si="0"/>
        <v>64000000</v>
      </c>
      <c r="F12" s="31">
        <f t="shared" si="0"/>
        <v>69579000</v>
      </c>
      <c r="G12" s="31">
        <f t="shared" si="0"/>
        <v>74850324</v>
      </c>
      <c r="H12" s="31">
        <f t="shared" si="0"/>
        <v>0</v>
      </c>
      <c r="I12" s="31">
        <f t="shared" si="0"/>
        <v>80759554</v>
      </c>
      <c r="J12" s="31">
        <f t="shared" si="0"/>
        <v>80759554</v>
      </c>
      <c r="K12" s="31">
        <f t="shared" si="0"/>
        <v>0</v>
      </c>
      <c r="L12" s="31">
        <f t="shared" si="0"/>
        <v>80759554</v>
      </c>
      <c r="M12" s="31">
        <f t="shared" si="0"/>
        <v>80759554</v>
      </c>
      <c r="N12" s="31">
        <f t="shared" si="0"/>
        <v>80759554</v>
      </c>
      <c r="O12" s="31">
        <f t="shared" si="0"/>
        <v>80759554</v>
      </c>
      <c r="P12" s="31">
        <f t="shared" si="0"/>
        <v>0</v>
      </c>
      <c r="Q12" s="31">
        <f t="shared" si="0"/>
        <v>0</v>
      </c>
      <c r="R12" s="31">
        <f t="shared" si="0"/>
        <v>80759554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80759554</v>
      </c>
      <c r="X12" s="31">
        <f t="shared" si="0"/>
        <v>52184250</v>
      </c>
      <c r="Y12" s="31">
        <f t="shared" si="0"/>
        <v>28575304</v>
      </c>
      <c r="Z12" s="32">
        <f>+IF(X12&lt;&gt;0,+(Y12/X12)*100,0)</f>
        <v>54.75848364209508</v>
      </c>
      <c r="AA12" s="33">
        <f>SUM(AA6:AA11)</f>
        <v>69579000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3302846</v>
      </c>
      <c r="J16" s="20">
        <v>3302846</v>
      </c>
      <c r="K16" s="24"/>
      <c r="L16" s="24">
        <v>3302846</v>
      </c>
      <c r="M16" s="20">
        <v>3302846</v>
      </c>
      <c r="N16" s="24">
        <v>3302846</v>
      </c>
      <c r="O16" s="24">
        <v>3302846</v>
      </c>
      <c r="P16" s="24"/>
      <c r="Q16" s="20"/>
      <c r="R16" s="24">
        <v>3302846</v>
      </c>
      <c r="S16" s="24"/>
      <c r="T16" s="20"/>
      <c r="U16" s="24"/>
      <c r="V16" s="24"/>
      <c r="W16" s="24">
        <v>3302846</v>
      </c>
      <c r="X16" s="20"/>
      <c r="Y16" s="24">
        <v>3302846</v>
      </c>
      <c r="Z16" s="25"/>
      <c r="AA16" s="26"/>
    </row>
    <row r="17" spans="1:27" ht="13.5">
      <c r="A17" s="23" t="s">
        <v>43</v>
      </c>
      <c r="B17" s="17"/>
      <c r="C17" s="18">
        <v>3302846</v>
      </c>
      <c r="D17" s="18">
        <v>3302846</v>
      </c>
      <c r="E17" s="19">
        <v>12500000</v>
      </c>
      <c r="F17" s="20">
        <v>3303000</v>
      </c>
      <c r="G17" s="20">
        <v>6086514</v>
      </c>
      <c r="H17" s="20"/>
      <c r="I17" s="20">
        <v>3302846</v>
      </c>
      <c r="J17" s="20">
        <v>3302846</v>
      </c>
      <c r="K17" s="20"/>
      <c r="L17" s="20">
        <v>3302846</v>
      </c>
      <c r="M17" s="20">
        <v>3302846</v>
      </c>
      <c r="N17" s="20">
        <v>3302846</v>
      </c>
      <c r="O17" s="20">
        <v>3302846</v>
      </c>
      <c r="P17" s="20"/>
      <c r="Q17" s="20"/>
      <c r="R17" s="20">
        <v>3302846</v>
      </c>
      <c r="S17" s="20"/>
      <c r="T17" s="20"/>
      <c r="U17" s="20"/>
      <c r="V17" s="20"/>
      <c r="W17" s="20">
        <v>3302846</v>
      </c>
      <c r="X17" s="20">
        <v>2477250</v>
      </c>
      <c r="Y17" s="20">
        <v>825596</v>
      </c>
      <c r="Z17" s="21">
        <v>33.33</v>
      </c>
      <c r="AA17" s="22">
        <v>3303000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868903050</v>
      </c>
      <c r="D19" s="18">
        <v>868903050</v>
      </c>
      <c r="E19" s="19">
        <v>600000000</v>
      </c>
      <c r="F19" s="20">
        <v>868903000</v>
      </c>
      <c r="G19" s="20">
        <v>841788367</v>
      </c>
      <c r="H19" s="20"/>
      <c r="I19" s="20">
        <v>868903050</v>
      </c>
      <c r="J19" s="20">
        <v>868903050</v>
      </c>
      <c r="K19" s="20"/>
      <c r="L19" s="20">
        <v>868903050</v>
      </c>
      <c r="M19" s="20">
        <v>868903050</v>
      </c>
      <c r="N19" s="20">
        <v>868903050</v>
      </c>
      <c r="O19" s="20">
        <v>868903050</v>
      </c>
      <c r="P19" s="20"/>
      <c r="Q19" s="20"/>
      <c r="R19" s="20">
        <v>868903050</v>
      </c>
      <c r="S19" s="20"/>
      <c r="T19" s="20"/>
      <c r="U19" s="20"/>
      <c r="V19" s="20"/>
      <c r="W19" s="20">
        <v>868903050</v>
      </c>
      <c r="X19" s="20">
        <v>651677250</v>
      </c>
      <c r="Y19" s="20">
        <v>217225800</v>
      </c>
      <c r="Z19" s="21">
        <v>33.33</v>
      </c>
      <c r="AA19" s="22">
        <v>868903000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350736</v>
      </c>
      <c r="D22" s="18">
        <v>350736</v>
      </c>
      <c r="E22" s="19">
        <v>70000</v>
      </c>
      <c r="F22" s="20">
        <v>351000</v>
      </c>
      <c r="G22" s="20">
        <v>350736</v>
      </c>
      <c r="H22" s="20"/>
      <c r="I22" s="20">
        <v>350736</v>
      </c>
      <c r="J22" s="20">
        <v>350736</v>
      </c>
      <c r="K22" s="20"/>
      <c r="L22" s="20">
        <v>350736</v>
      </c>
      <c r="M22" s="20">
        <v>350736</v>
      </c>
      <c r="N22" s="20">
        <v>350736</v>
      </c>
      <c r="O22" s="20">
        <v>350736</v>
      </c>
      <c r="P22" s="20"/>
      <c r="Q22" s="20"/>
      <c r="R22" s="20">
        <v>350736</v>
      </c>
      <c r="S22" s="20"/>
      <c r="T22" s="20"/>
      <c r="U22" s="20"/>
      <c r="V22" s="20"/>
      <c r="W22" s="20">
        <v>350736</v>
      </c>
      <c r="X22" s="20">
        <v>263250</v>
      </c>
      <c r="Y22" s="20">
        <v>87486</v>
      </c>
      <c r="Z22" s="21">
        <v>33.23</v>
      </c>
      <c r="AA22" s="22">
        <v>351000</v>
      </c>
    </row>
    <row r="23" spans="1:27" ht="13.5">
      <c r="A23" s="23" t="s">
        <v>49</v>
      </c>
      <c r="B23" s="17"/>
      <c r="C23" s="18"/>
      <c r="D23" s="18"/>
      <c r="E23" s="19"/>
      <c r="F23" s="20">
        <v>75000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56250</v>
      </c>
      <c r="Y23" s="24">
        <v>-56250</v>
      </c>
      <c r="Z23" s="25">
        <v>-100</v>
      </c>
      <c r="AA23" s="26">
        <v>75000</v>
      </c>
    </row>
    <row r="24" spans="1:27" ht="13.5">
      <c r="A24" s="27" t="s">
        <v>50</v>
      </c>
      <c r="B24" s="35"/>
      <c r="C24" s="29">
        <f aca="true" t="shared" si="1" ref="C24:Y24">SUM(C15:C23)</f>
        <v>872556632</v>
      </c>
      <c r="D24" s="29">
        <f>SUM(D15:D23)</f>
        <v>872556632</v>
      </c>
      <c r="E24" s="36">
        <f t="shared" si="1"/>
        <v>612570000</v>
      </c>
      <c r="F24" s="37">
        <f t="shared" si="1"/>
        <v>872632000</v>
      </c>
      <c r="G24" s="37">
        <f t="shared" si="1"/>
        <v>848225617</v>
      </c>
      <c r="H24" s="37">
        <f t="shared" si="1"/>
        <v>0</v>
      </c>
      <c r="I24" s="37">
        <f t="shared" si="1"/>
        <v>875859478</v>
      </c>
      <c r="J24" s="37">
        <f t="shared" si="1"/>
        <v>875859478</v>
      </c>
      <c r="K24" s="37">
        <f t="shared" si="1"/>
        <v>0</v>
      </c>
      <c r="L24" s="37">
        <f t="shared" si="1"/>
        <v>875859478</v>
      </c>
      <c r="M24" s="37">
        <f t="shared" si="1"/>
        <v>875859478</v>
      </c>
      <c r="N24" s="37">
        <f t="shared" si="1"/>
        <v>875859478</v>
      </c>
      <c r="O24" s="37">
        <f t="shared" si="1"/>
        <v>875859478</v>
      </c>
      <c r="P24" s="37">
        <f t="shared" si="1"/>
        <v>0</v>
      </c>
      <c r="Q24" s="37">
        <f t="shared" si="1"/>
        <v>0</v>
      </c>
      <c r="R24" s="37">
        <f t="shared" si="1"/>
        <v>875859478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875859478</v>
      </c>
      <c r="X24" s="37">
        <f t="shared" si="1"/>
        <v>654474000</v>
      </c>
      <c r="Y24" s="37">
        <f t="shared" si="1"/>
        <v>221385478</v>
      </c>
      <c r="Z24" s="38">
        <f>+IF(X24&lt;&gt;0,+(Y24/X24)*100,0)</f>
        <v>33.826474084532</v>
      </c>
      <c r="AA24" s="39">
        <f>SUM(AA15:AA23)</f>
        <v>872632000</v>
      </c>
    </row>
    <row r="25" spans="1:27" ht="13.5">
      <c r="A25" s="27" t="s">
        <v>51</v>
      </c>
      <c r="B25" s="28"/>
      <c r="C25" s="29">
        <f aca="true" t="shared" si="2" ref="C25:Y25">+C12+C24</f>
        <v>942211207</v>
      </c>
      <c r="D25" s="29">
        <f>+D12+D24</f>
        <v>942211207</v>
      </c>
      <c r="E25" s="30">
        <f t="shared" si="2"/>
        <v>676570000</v>
      </c>
      <c r="F25" s="31">
        <f t="shared" si="2"/>
        <v>942211000</v>
      </c>
      <c r="G25" s="31">
        <f t="shared" si="2"/>
        <v>923075941</v>
      </c>
      <c r="H25" s="31">
        <f t="shared" si="2"/>
        <v>0</v>
      </c>
      <c r="I25" s="31">
        <f t="shared" si="2"/>
        <v>956619032</v>
      </c>
      <c r="J25" s="31">
        <f t="shared" si="2"/>
        <v>956619032</v>
      </c>
      <c r="K25" s="31">
        <f t="shared" si="2"/>
        <v>0</v>
      </c>
      <c r="L25" s="31">
        <f t="shared" si="2"/>
        <v>956619032</v>
      </c>
      <c r="M25" s="31">
        <f t="shared" si="2"/>
        <v>956619032</v>
      </c>
      <c r="N25" s="31">
        <f t="shared" si="2"/>
        <v>956619032</v>
      </c>
      <c r="O25" s="31">
        <f t="shared" si="2"/>
        <v>956619032</v>
      </c>
      <c r="P25" s="31">
        <f t="shared" si="2"/>
        <v>0</v>
      </c>
      <c r="Q25" s="31">
        <f t="shared" si="2"/>
        <v>0</v>
      </c>
      <c r="R25" s="31">
        <f t="shared" si="2"/>
        <v>956619032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956619032</v>
      </c>
      <c r="X25" s="31">
        <f t="shared" si="2"/>
        <v>706658250</v>
      </c>
      <c r="Y25" s="31">
        <f t="shared" si="2"/>
        <v>249960782</v>
      </c>
      <c r="Z25" s="32">
        <f>+IF(X25&lt;&gt;0,+(Y25/X25)*100,0)</f>
        <v>35.37223007019305</v>
      </c>
      <c r="AA25" s="33">
        <f>+AA12+AA24</f>
        <v>942211000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639993</v>
      </c>
      <c r="D29" s="18">
        <v>639993</v>
      </c>
      <c r="E29" s="19">
        <v>10000000</v>
      </c>
      <c r="F29" s="20">
        <v>640000</v>
      </c>
      <c r="G29" s="20">
        <v>12269483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480000</v>
      </c>
      <c r="Y29" s="20">
        <v>-480000</v>
      </c>
      <c r="Z29" s="21">
        <v>-100</v>
      </c>
      <c r="AA29" s="22">
        <v>640000</v>
      </c>
    </row>
    <row r="30" spans="1:27" ht="13.5">
      <c r="A30" s="23" t="s">
        <v>55</v>
      </c>
      <c r="B30" s="17"/>
      <c r="C30" s="18">
        <v>559882</v>
      </c>
      <c r="D30" s="18">
        <v>559882</v>
      </c>
      <c r="E30" s="19">
        <v>1000000</v>
      </c>
      <c r="F30" s="20">
        <v>559000</v>
      </c>
      <c r="G30" s="20">
        <v>711916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419250</v>
      </c>
      <c r="Y30" s="20">
        <v>-419250</v>
      </c>
      <c r="Z30" s="21">
        <v>-100</v>
      </c>
      <c r="AA30" s="22">
        <v>559000</v>
      </c>
    </row>
    <row r="31" spans="1:27" ht="13.5">
      <c r="A31" s="23" t="s">
        <v>56</v>
      </c>
      <c r="B31" s="17"/>
      <c r="C31" s="18">
        <v>1959533</v>
      </c>
      <c r="D31" s="18">
        <v>1959533</v>
      </c>
      <c r="E31" s="19">
        <v>1880000</v>
      </c>
      <c r="F31" s="20">
        <v>1960000</v>
      </c>
      <c r="G31" s="20">
        <v>1916080</v>
      </c>
      <c r="H31" s="20"/>
      <c r="I31" s="20">
        <v>1959533</v>
      </c>
      <c r="J31" s="20">
        <v>1959533</v>
      </c>
      <c r="K31" s="20"/>
      <c r="L31" s="20">
        <v>1959533</v>
      </c>
      <c r="M31" s="20">
        <v>1959533</v>
      </c>
      <c r="N31" s="20">
        <v>1959533</v>
      </c>
      <c r="O31" s="20">
        <v>1959533</v>
      </c>
      <c r="P31" s="20"/>
      <c r="Q31" s="20"/>
      <c r="R31" s="20">
        <v>1959533</v>
      </c>
      <c r="S31" s="20"/>
      <c r="T31" s="20"/>
      <c r="U31" s="20"/>
      <c r="V31" s="20"/>
      <c r="W31" s="20">
        <v>1959533</v>
      </c>
      <c r="X31" s="20">
        <v>1470000</v>
      </c>
      <c r="Y31" s="20">
        <v>489533</v>
      </c>
      <c r="Z31" s="21">
        <v>33.3</v>
      </c>
      <c r="AA31" s="22">
        <v>1960000</v>
      </c>
    </row>
    <row r="32" spans="1:27" ht="13.5">
      <c r="A32" s="23" t="s">
        <v>57</v>
      </c>
      <c r="B32" s="17"/>
      <c r="C32" s="18">
        <v>102347239</v>
      </c>
      <c r="D32" s="18">
        <v>102347239</v>
      </c>
      <c r="E32" s="19">
        <v>26800000</v>
      </c>
      <c r="F32" s="20">
        <v>102347000</v>
      </c>
      <c r="G32" s="20">
        <v>82947917</v>
      </c>
      <c r="H32" s="20"/>
      <c r="I32" s="20">
        <v>45099522</v>
      </c>
      <c r="J32" s="20">
        <v>45099522</v>
      </c>
      <c r="K32" s="20"/>
      <c r="L32" s="20">
        <v>45099522</v>
      </c>
      <c r="M32" s="20">
        <v>45099522</v>
      </c>
      <c r="N32" s="20">
        <v>45099522</v>
      </c>
      <c r="O32" s="20">
        <v>45099522</v>
      </c>
      <c r="P32" s="20"/>
      <c r="Q32" s="20"/>
      <c r="R32" s="20">
        <v>45099522</v>
      </c>
      <c r="S32" s="20"/>
      <c r="T32" s="20"/>
      <c r="U32" s="20"/>
      <c r="V32" s="20"/>
      <c r="W32" s="20">
        <v>45099522</v>
      </c>
      <c r="X32" s="20">
        <v>76760250</v>
      </c>
      <c r="Y32" s="20">
        <v>-31660728</v>
      </c>
      <c r="Z32" s="21">
        <v>-41.25</v>
      </c>
      <c r="AA32" s="22">
        <v>102347000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>
        <v>10541110</v>
      </c>
      <c r="J33" s="20">
        <v>10541110</v>
      </c>
      <c r="K33" s="20"/>
      <c r="L33" s="20">
        <v>10541110</v>
      </c>
      <c r="M33" s="20">
        <v>10541110</v>
      </c>
      <c r="N33" s="20">
        <v>10541110</v>
      </c>
      <c r="O33" s="20">
        <v>10541110</v>
      </c>
      <c r="P33" s="20"/>
      <c r="Q33" s="20"/>
      <c r="R33" s="20">
        <v>10541110</v>
      </c>
      <c r="S33" s="20"/>
      <c r="T33" s="20"/>
      <c r="U33" s="20"/>
      <c r="V33" s="20"/>
      <c r="W33" s="20">
        <v>10541110</v>
      </c>
      <c r="X33" s="20"/>
      <c r="Y33" s="20">
        <v>10541110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105506647</v>
      </c>
      <c r="D34" s="29">
        <f>SUM(D29:D33)</f>
        <v>105506647</v>
      </c>
      <c r="E34" s="30">
        <f t="shared" si="3"/>
        <v>39680000</v>
      </c>
      <c r="F34" s="31">
        <f t="shared" si="3"/>
        <v>105506000</v>
      </c>
      <c r="G34" s="31">
        <f t="shared" si="3"/>
        <v>97845396</v>
      </c>
      <c r="H34" s="31">
        <f t="shared" si="3"/>
        <v>0</v>
      </c>
      <c r="I34" s="31">
        <f t="shared" si="3"/>
        <v>57600165</v>
      </c>
      <c r="J34" s="31">
        <f t="shared" si="3"/>
        <v>57600165</v>
      </c>
      <c r="K34" s="31">
        <f t="shared" si="3"/>
        <v>0</v>
      </c>
      <c r="L34" s="31">
        <f t="shared" si="3"/>
        <v>57600165</v>
      </c>
      <c r="M34" s="31">
        <f t="shared" si="3"/>
        <v>57600165</v>
      </c>
      <c r="N34" s="31">
        <f t="shared" si="3"/>
        <v>57600165</v>
      </c>
      <c r="O34" s="31">
        <f t="shared" si="3"/>
        <v>57600165</v>
      </c>
      <c r="P34" s="31">
        <f t="shared" si="3"/>
        <v>0</v>
      </c>
      <c r="Q34" s="31">
        <f t="shared" si="3"/>
        <v>0</v>
      </c>
      <c r="R34" s="31">
        <f t="shared" si="3"/>
        <v>57600165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57600165</v>
      </c>
      <c r="X34" s="31">
        <f t="shared" si="3"/>
        <v>79129500</v>
      </c>
      <c r="Y34" s="31">
        <f t="shared" si="3"/>
        <v>-21529335</v>
      </c>
      <c r="Z34" s="32">
        <f>+IF(X34&lt;&gt;0,+(Y34/X34)*100,0)</f>
        <v>-27.20772278353838</v>
      </c>
      <c r="AA34" s="33">
        <f>SUM(AA29:AA33)</f>
        <v>105506000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136480</v>
      </c>
      <c r="D37" s="18">
        <v>136480</v>
      </c>
      <c r="E37" s="19">
        <v>10500000</v>
      </c>
      <c r="F37" s="20">
        <v>6321000</v>
      </c>
      <c r="G37" s="20">
        <v>730598</v>
      </c>
      <c r="H37" s="20"/>
      <c r="I37" s="20">
        <v>1078875</v>
      </c>
      <c r="J37" s="20">
        <v>1078875</v>
      </c>
      <c r="K37" s="20"/>
      <c r="L37" s="20">
        <v>1078875</v>
      </c>
      <c r="M37" s="20">
        <v>1078875</v>
      </c>
      <c r="N37" s="20">
        <v>1078875</v>
      </c>
      <c r="O37" s="20">
        <v>1078875</v>
      </c>
      <c r="P37" s="20"/>
      <c r="Q37" s="20"/>
      <c r="R37" s="20">
        <v>1078875</v>
      </c>
      <c r="S37" s="20"/>
      <c r="T37" s="20"/>
      <c r="U37" s="20"/>
      <c r="V37" s="20"/>
      <c r="W37" s="20">
        <v>1078875</v>
      </c>
      <c r="X37" s="20">
        <v>4740750</v>
      </c>
      <c r="Y37" s="20">
        <v>-3661875</v>
      </c>
      <c r="Z37" s="21">
        <v>-77.24</v>
      </c>
      <c r="AA37" s="22">
        <v>6321000</v>
      </c>
    </row>
    <row r="38" spans="1:27" ht="13.5">
      <c r="A38" s="23" t="s">
        <v>58</v>
      </c>
      <c r="B38" s="17"/>
      <c r="C38" s="18">
        <v>24325482</v>
      </c>
      <c r="D38" s="18">
        <v>24325482</v>
      </c>
      <c r="E38" s="19">
        <v>3950000</v>
      </c>
      <c r="F38" s="20">
        <v>18141000</v>
      </c>
      <c r="G38" s="20">
        <v>21806246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13605750</v>
      </c>
      <c r="Y38" s="20">
        <v>-13605750</v>
      </c>
      <c r="Z38" s="21">
        <v>-100</v>
      </c>
      <c r="AA38" s="22">
        <v>18141000</v>
      </c>
    </row>
    <row r="39" spans="1:27" ht="13.5">
      <c r="A39" s="27" t="s">
        <v>61</v>
      </c>
      <c r="B39" s="35"/>
      <c r="C39" s="29">
        <f aca="true" t="shared" si="4" ref="C39:Y39">SUM(C37:C38)</f>
        <v>24461962</v>
      </c>
      <c r="D39" s="29">
        <f>SUM(D37:D38)</f>
        <v>24461962</v>
      </c>
      <c r="E39" s="36">
        <f t="shared" si="4"/>
        <v>14450000</v>
      </c>
      <c r="F39" s="37">
        <f t="shared" si="4"/>
        <v>24462000</v>
      </c>
      <c r="G39" s="37">
        <f t="shared" si="4"/>
        <v>22536844</v>
      </c>
      <c r="H39" s="37">
        <f t="shared" si="4"/>
        <v>0</v>
      </c>
      <c r="I39" s="37">
        <f t="shared" si="4"/>
        <v>1078875</v>
      </c>
      <c r="J39" s="37">
        <f t="shared" si="4"/>
        <v>1078875</v>
      </c>
      <c r="K39" s="37">
        <f t="shared" si="4"/>
        <v>0</v>
      </c>
      <c r="L39" s="37">
        <f t="shared" si="4"/>
        <v>1078875</v>
      </c>
      <c r="M39" s="37">
        <f t="shared" si="4"/>
        <v>1078875</v>
      </c>
      <c r="N39" s="37">
        <f t="shared" si="4"/>
        <v>1078875</v>
      </c>
      <c r="O39" s="37">
        <f t="shared" si="4"/>
        <v>1078875</v>
      </c>
      <c r="P39" s="37">
        <f t="shared" si="4"/>
        <v>0</v>
      </c>
      <c r="Q39" s="37">
        <f t="shared" si="4"/>
        <v>0</v>
      </c>
      <c r="R39" s="37">
        <f t="shared" si="4"/>
        <v>1078875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1078875</v>
      </c>
      <c r="X39" s="37">
        <f t="shared" si="4"/>
        <v>18346500</v>
      </c>
      <c r="Y39" s="37">
        <f t="shared" si="4"/>
        <v>-17267625</v>
      </c>
      <c r="Z39" s="38">
        <f>+IF(X39&lt;&gt;0,+(Y39/X39)*100,0)</f>
        <v>-94.11945057640422</v>
      </c>
      <c r="AA39" s="39">
        <f>SUM(AA37:AA38)</f>
        <v>24462000</v>
      </c>
    </row>
    <row r="40" spans="1:27" ht="13.5">
      <c r="A40" s="27" t="s">
        <v>62</v>
      </c>
      <c r="B40" s="28"/>
      <c r="C40" s="29">
        <f aca="true" t="shared" si="5" ref="C40:Y40">+C34+C39</f>
        <v>129968609</v>
      </c>
      <c r="D40" s="29">
        <f>+D34+D39</f>
        <v>129968609</v>
      </c>
      <c r="E40" s="30">
        <f t="shared" si="5"/>
        <v>54130000</v>
      </c>
      <c r="F40" s="31">
        <f t="shared" si="5"/>
        <v>129968000</v>
      </c>
      <c r="G40" s="31">
        <f t="shared" si="5"/>
        <v>120382240</v>
      </c>
      <c r="H40" s="31">
        <f t="shared" si="5"/>
        <v>0</v>
      </c>
      <c r="I40" s="31">
        <f t="shared" si="5"/>
        <v>58679040</v>
      </c>
      <c r="J40" s="31">
        <f t="shared" si="5"/>
        <v>58679040</v>
      </c>
      <c r="K40" s="31">
        <f t="shared" si="5"/>
        <v>0</v>
      </c>
      <c r="L40" s="31">
        <f t="shared" si="5"/>
        <v>58679040</v>
      </c>
      <c r="M40" s="31">
        <f t="shared" si="5"/>
        <v>58679040</v>
      </c>
      <c r="N40" s="31">
        <f t="shared" si="5"/>
        <v>58679040</v>
      </c>
      <c r="O40" s="31">
        <f t="shared" si="5"/>
        <v>58679040</v>
      </c>
      <c r="P40" s="31">
        <f t="shared" si="5"/>
        <v>0</v>
      </c>
      <c r="Q40" s="31">
        <f t="shared" si="5"/>
        <v>0</v>
      </c>
      <c r="R40" s="31">
        <f t="shared" si="5"/>
        <v>58679040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58679040</v>
      </c>
      <c r="X40" s="31">
        <f t="shared" si="5"/>
        <v>97476000</v>
      </c>
      <c r="Y40" s="31">
        <f t="shared" si="5"/>
        <v>-38796960</v>
      </c>
      <c r="Z40" s="32">
        <f>+IF(X40&lt;&gt;0,+(Y40/X40)*100,0)</f>
        <v>-39.801551151052564</v>
      </c>
      <c r="AA40" s="33">
        <f>+AA34+AA39</f>
        <v>129968000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812242598</v>
      </c>
      <c r="D42" s="43">
        <f>+D25-D40</f>
        <v>812242598</v>
      </c>
      <c r="E42" s="44">
        <f t="shared" si="6"/>
        <v>622440000</v>
      </c>
      <c r="F42" s="45">
        <f t="shared" si="6"/>
        <v>812243000</v>
      </c>
      <c r="G42" s="45">
        <f t="shared" si="6"/>
        <v>802693701</v>
      </c>
      <c r="H42" s="45">
        <f t="shared" si="6"/>
        <v>0</v>
      </c>
      <c r="I42" s="45">
        <f t="shared" si="6"/>
        <v>897939992</v>
      </c>
      <c r="J42" s="45">
        <f t="shared" si="6"/>
        <v>897939992</v>
      </c>
      <c r="K42" s="45">
        <f t="shared" si="6"/>
        <v>0</v>
      </c>
      <c r="L42" s="45">
        <f t="shared" si="6"/>
        <v>897939992</v>
      </c>
      <c r="M42" s="45">
        <f t="shared" si="6"/>
        <v>897939992</v>
      </c>
      <c r="N42" s="45">
        <f t="shared" si="6"/>
        <v>897939992</v>
      </c>
      <c r="O42" s="45">
        <f t="shared" si="6"/>
        <v>897939992</v>
      </c>
      <c r="P42" s="45">
        <f t="shared" si="6"/>
        <v>0</v>
      </c>
      <c r="Q42" s="45">
        <f t="shared" si="6"/>
        <v>0</v>
      </c>
      <c r="R42" s="45">
        <f t="shared" si="6"/>
        <v>897939992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897939992</v>
      </c>
      <c r="X42" s="45">
        <f t="shared" si="6"/>
        <v>609182250</v>
      </c>
      <c r="Y42" s="45">
        <f t="shared" si="6"/>
        <v>288757742</v>
      </c>
      <c r="Z42" s="46">
        <f>+IF(X42&lt;&gt;0,+(Y42/X42)*100,0)</f>
        <v>47.400879129357435</v>
      </c>
      <c r="AA42" s="47">
        <f>+AA25-AA40</f>
        <v>812243000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812242598</v>
      </c>
      <c r="D45" s="18">
        <v>812242598</v>
      </c>
      <c r="E45" s="19">
        <v>622440000</v>
      </c>
      <c r="F45" s="20">
        <v>812243000</v>
      </c>
      <c r="G45" s="20">
        <v>802693701</v>
      </c>
      <c r="H45" s="20"/>
      <c r="I45" s="20">
        <v>897939992</v>
      </c>
      <c r="J45" s="20">
        <v>897939992</v>
      </c>
      <c r="K45" s="20"/>
      <c r="L45" s="20">
        <v>897939992</v>
      </c>
      <c r="M45" s="20">
        <v>897939992</v>
      </c>
      <c r="N45" s="20">
        <v>897939992</v>
      </c>
      <c r="O45" s="20">
        <v>897939992</v>
      </c>
      <c r="P45" s="20"/>
      <c r="Q45" s="20"/>
      <c r="R45" s="20">
        <v>897939992</v>
      </c>
      <c r="S45" s="20"/>
      <c r="T45" s="20"/>
      <c r="U45" s="20"/>
      <c r="V45" s="20"/>
      <c r="W45" s="20">
        <v>897939992</v>
      </c>
      <c r="X45" s="20">
        <v>609182250</v>
      </c>
      <c r="Y45" s="20">
        <v>288757742</v>
      </c>
      <c r="Z45" s="48">
        <v>47.4</v>
      </c>
      <c r="AA45" s="22">
        <v>812243000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812242598</v>
      </c>
      <c r="D48" s="51">
        <f>SUM(D45:D47)</f>
        <v>812242598</v>
      </c>
      <c r="E48" s="52">
        <f t="shared" si="7"/>
        <v>622440000</v>
      </c>
      <c r="F48" s="53">
        <f t="shared" si="7"/>
        <v>812243000</v>
      </c>
      <c r="G48" s="53">
        <f t="shared" si="7"/>
        <v>802693701</v>
      </c>
      <c r="H48" s="53">
        <f t="shared" si="7"/>
        <v>0</v>
      </c>
      <c r="I48" s="53">
        <f t="shared" si="7"/>
        <v>897939992</v>
      </c>
      <c r="J48" s="53">
        <f t="shared" si="7"/>
        <v>897939992</v>
      </c>
      <c r="K48" s="53">
        <f t="shared" si="7"/>
        <v>0</v>
      </c>
      <c r="L48" s="53">
        <f t="shared" si="7"/>
        <v>897939992</v>
      </c>
      <c r="M48" s="53">
        <f t="shared" si="7"/>
        <v>897939992</v>
      </c>
      <c r="N48" s="53">
        <f t="shared" si="7"/>
        <v>897939992</v>
      </c>
      <c r="O48" s="53">
        <f t="shared" si="7"/>
        <v>897939992</v>
      </c>
      <c r="P48" s="53">
        <f t="shared" si="7"/>
        <v>0</v>
      </c>
      <c r="Q48" s="53">
        <f t="shared" si="7"/>
        <v>0</v>
      </c>
      <c r="R48" s="53">
        <f t="shared" si="7"/>
        <v>897939992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897939992</v>
      </c>
      <c r="X48" s="53">
        <f t="shared" si="7"/>
        <v>609182250</v>
      </c>
      <c r="Y48" s="53">
        <f t="shared" si="7"/>
        <v>288757742</v>
      </c>
      <c r="Z48" s="54">
        <f>+IF(X48&lt;&gt;0,+(Y48/X48)*100,0)</f>
        <v>47.400879129357435</v>
      </c>
      <c r="AA48" s="55">
        <f>SUM(AA45:AA47)</f>
        <v>812243000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314060</v>
      </c>
      <c r="D6" s="18">
        <v>314060</v>
      </c>
      <c r="E6" s="19">
        <v>500000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9192411</v>
      </c>
      <c r="D8" s="18">
        <v>9192411</v>
      </c>
      <c r="E8" s="19">
        <v>32370000</v>
      </c>
      <c r="F8" s="20">
        <v>32370000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24277500</v>
      </c>
      <c r="Y8" s="20">
        <v>-24277500</v>
      </c>
      <c r="Z8" s="21">
        <v>-100</v>
      </c>
      <c r="AA8" s="22">
        <v>32370000</v>
      </c>
    </row>
    <row r="9" spans="1:27" ht="13.5">
      <c r="A9" s="23" t="s">
        <v>36</v>
      </c>
      <c r="B9" s="17"/>
      <c r="C9" s="18">
        <v>3930606</v>
      </c>
      <c r="D9" s="18">
        <v>3930606</v>
      </c>
      <c r="E9" s="19">
        <v>27494000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545743</v>
      </c>
      <c r="D11" s="18">
        <v>545743</v>
      </c>
      <c r="E11" s="19">
        <v>650000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13982820</v>
      </c>
      <c r="D12" s="29">
        <f>SUM(D6:D11)</f>
        <v>13982820</v>
      </c>
      <c r="E12" s="30">
        <f t="shared" si="0"/>
        <v>61014000</v>
      </c>
      <c r="F12" s="31">
        <f t="shared" si="0"/>
        <v>32370000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24277500</v>
      </c>
      <c r="Y12" s="31">
        <f t="shared" si="0"/>
        <v>-24277500</v>
      </c>
      <c r="Z12" s="32">
        <f>+IF(X12&lt;&gt;0,+(Y12/X12)*100,0)</f>
        <v>-100</v>
      </c>
      <c r="AA12" s="33">
        <f>SUM(AA6:AA11)</f>
        <v>32370000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6192220</v>
      </c>
      <c r="D17" s="18">
        <v>6192220</v>
      </c>
      <c r="E17" s="19">
        <v>5426000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189928997</v>
      </c>
      <c r="D19" s="18">
        <v>189928997</v>
      </c>
      <c r="E19" s="19">
        <v>176660000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53070</v>
      </c>
      <c r="D22" s="18">
        <v>53070</v>
      </c>
      <c r="E22" s="19">
        <v>108000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260000</v>
      </c>
      <c r="D23" s="18">
        <v>260000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196434287</v>
      </c>
      <c r="D24" s="29">
        <f>SUM(D15:D23)</f>
        <v>196434287</v>
      </c>
      <c r="E24" s="36">
        <f t="shared" si="1"/>
        <v>182194000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0</v>
      </c>
      <c r="Y24" s="37">
        <f t="shared" si="1"/>
        <v>0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210417107</v>
      </c>
      <c r="D25" s="29">
        <f>+D12+D24</f>
        <v>210417107</v>
      </c>
      <c r="E25" s="30">
        <f t="shared" si="2"/>
        <v>243208000</v>
      </c>
      <c r="F25" s="31">
        <f t="shared" si="2"/>
        <v>32370000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24277500</v>
      </c>
      <c r="Y25" s="31">
        <f t="shared" si="2"/>
        <v>-24277500</v>
      </c>
      <c r="Z25" s="32">
        <f>+IF(X25&lt;&gt;0,+(Y25/X25)*100,0)</f>
        <v>-100</v>
      </c>
      <c r="AA25" s="33">
        <f>+AA12+AA24</f>
        <v>32370000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1034000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1322146</v>
      </c>
      <c r="D31" s="18">
        <v>1322146</v>
      </c>
      <c r="E31" s="19">
        <v>261000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21580807</v>
      </c>
      <c r="D32" s="18">
        <v>21580807</v>
      </c>
      <c r="E32" s="19">
        <v>7800000</v>
      </c>
      <c r="F32" s="20">
        <v>7800000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5850000</v>
      </c>
      <c r="Y32" s="20">
        <v>-5850000</v>
      </c>
      <c r="Z32" s="21">
        <v>-100</v>
      </c>
      <c r="AA32" s="22">
        <v>7800000</v>
      </c>
    </row>
    <row r="33" spans="1:27" ht="13.5">
      <c r="A33" s="23" t="s">
        <v>58</v>
      </c>
      <c r="B33" s="17"/>
      <c r="C33" s="18">
        <v>254717</v>
      </c>
      <c r="D33" s="18">
        <v>254717</v>
      </c>
      <c r="E33" s="19">
        <v>5020000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23157670</v>
      </c>
      <c r="D34" s="29">
        <f>SUM(D29:D33)</f>
        <v>23157670</v>
      </c>
      <c r="E34" s="30">
        <f t="shared" si="3"/>
        <v>14115000</v>
      </c>
      <c r="F34" s="31">
        <f t="shared" si="3"/>
        <v>7800000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5850000</v>
      </c>
      <c r="Y34" s="31">
        <f t="shared" si="3"/>
        <v>-5850000</v>
      </c>
      <c r="Z34" s="32">
        <f>+IF(X34&lt;&gt;0,+(Y34/X34)*100,0)</f>
        <v>-100</v>
      </c>
      <c r="AA34" s="33">
        <f>SUM(AA29:AA33)</f>
        <v>7800000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637172</v>
      </c>
      <c r="D37" s="18">
        <v>637172</v>
      </c>
      <c r="E37" s="19">
        <v>144000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5957086</v>
      </c>
      <c r="D38" s="18">
        <v>5957086</v>
      </c>
      <c r="E38" s="19">
        <v>2071000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6594258</v>
      </c>
      <c r="D39" s="29">
        <f>SUM(D37:D38)</f>
        <v>6594258</v>
      </c>
      <c r="E39" s="36">
        <f t="shared" si="4"/>
        <v>2215000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29751928</v>
      </c>
      <c r="D40" s="29">
        <f>+D34+D39</f>
        <v>29751928</v>
      </c>
      <c r="E40" s="30">
        <f t="shared" si="5"/>
        <v>16330000</v>
      </c>
      <c r="F40" s="31">
        <f t="shared" si="5"/>
        <v>7800000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5850000</v>
      </c>
      <c r="Y40" s="31">
        <f t="shared" si="5"/>
        <v>-5850000</v>
      </c>
      <c r="Z40" s="32">
        <f>+IF(X40&lt;&gt;0,+(Y40/X40)*100,0)</f>
        <v>-100</v>
      </c>
      <c r="AA40" s="33">
        <f>+AA34+AA39</f>
        <v>7800000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180665179</v>
      </c>
      <c r="D42" s="43">
        <f>+D25-D40</f>
        <v>180665179</v>
      </c>
      <c r="E42" s="44">
        <f t="shared" si="6"/>
        <v>226878000</v>
      </c>
      <c r="F42" s="45">
        <f t="shared" si="6"/>
        <v>24570000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18427500</v>
      </c>
      <c r="Y42" s="45">
        <f t="shared" si="6"/>
        <v>-18427500</v>
      </c>
      <c r="Z42" s="46">
        <f>+IF(X42&lt;&gt;0,+(Y42/X42)*100,0)</f>
        <v>-100</v>
      </c>
      <c r="AA42" s="47">
        <f>+AA25-AA40</f>
        <v>24570000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129605114</v>
      </c>
      <c r="D45" s="18">
        <v>129605114</v>
      </c>
      <c r="E45" s="19">
        <v>226878000</v>
      </c>
      <c r="F45" s="20">
        <v>24570000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18427500</v>
      </c>
      <c r="Y45" s="20">
        <v>-18427500</v>
      </c>
      <c r="Z45" s="48">
        <v>-100</v>
      </c>
      <c r="AA45" s="22">
        <v>24570000</v>
      </c>
    </row>
    <row r="46" spans="1:27" ht="13.5">
      <c r="A46" s="23" t="s">
        <v>67</v>
      </c>
      <c r="B46" s="17"/>
      <c r="C46" s="18">
        <v>51060065</v>
      </c>
      <c r="D46" s="18">
        <v>51060065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180665179</v>
      </c>
      <c r="D48" s="51">
        <f>SUM(D45:D47)</f>
        <v>180665179</v>
      </c>
      <c r="E48" s="52">
        <f t="shared" si="7"/>
        <v>226878000</v>
      </c>
      <c r="F48" s="53">
        <f t="shared" si="7"/>
        <v>24570000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18427500</v>
      </c>
      <c r="Y48" s="53">
        <f t="shared" si="7"/>
        <v>-18427500</v>
      </c>
      <c r="Z48" s="54">
        <f>+IF(X48&lt;&gt;0,+(Y48/X48)*100,0)</f>
        <v>-100</v>
      </c>
      <c r="AA48" s="55">
        <f>SUM(AA45:AA47)</f>
        <v>24570000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104995</v>
      </c>
      <c r="D6" s="18">
        <v>104995</v>
      </c>
      <c r="E6" s="19">
        <v>2080000</v>
      </c>
      <c r="F6" s="20">
        <v>2080000</v>
      </c>
      <c r="G6" s="20">
        <v>8939530</v>
      </c>
      <c r="H6" s="20"/>
      <c r="I6" s="20">
        <v>10041108</v>
      </c>
      <c r="J6" s="20">
        <v>10041108</v>
      </c>
      <c r="K6" s="20">
        <v>2855689</v>
      </c>
      <c r="L6" s="20">
        <v>16625615</v>
      </c>
      <c r="M6" s="20">
        <v>7509027</v>
      </c>
      <c r="N6" s="20">
        <v>7509027</v>
      </c>
      <c r="O6" s="20">
        <v>2964971</v>
      </c>
      <c r="P6" s="20">
        <v>8953407</v>
      </c>
      <c r="Q6" s="20">
        <v>12131140</v>
      </c>
      <c r="R6" s="20">
        <v>12131140</v>
      </c>
      <c r="S6" s="20"/>
      <c r="T6" s="20"/>
      <c r="U6" s="20"/>
      <c r="V6" s="20"/>
      <c r="W6" s="20">
        <v>12131140</v>
      </c>
      <c r="X6" s="20">
        <v>1560000</v>
      </c>
      <c r="Y6" s="20">
        <v>10571140</v>
      </c>
      <c r="Z6" s="21">
        <v>677.64</v>
      </c>
      <c r="AA6" s="22">
        <v>2080000</v>
      </c>
    </row>
    <row r="7" spans="1:27" ht="13.5">
      <c r="A7" s="23" t="s">
        <v>34</v>
      </c>
      <c r="B7" s="17"/>
      <c r="C7" s="18">
        <v>482384</v>
      </c>
      <c r="D7" s="18">
        <v>482384</v>
      </c>
      <c r="E7" s="19">
        <v>2100000</v>
      </c>
      <c r="F7" s="20">
        <v>2100000</v>
      </c>
      <c r="G7" s="20">
        <v>10500000</v>
      </c>
      <c r="H7" s="20"/>
      <c r="I7" s="20">
        <v>-3500000</v>
      </c>
      <c r="J7" s="20">
        <v>-3500000</v>
      </c>
      <c r="K7" s="20">
        <v>-4490000</v>
      </c>
      <c r="L7" s="20">
        <v>2315</v>
      </c>
      <c r="M7" s="20">
        <v>-4057555</v>
      </c>
      <c r="N7" s="20">
        <v>-4057555</v>
      </c>
      <c r="O7" s="20">
        <v>4621005</v>
      </c>
      <c r="P7" s="20">
        <v>1070126</v>
      </c>
      <c r="Q7" s="20">
        <v>4644638</v>
      </c>
      <c r="R7" s="20">
        <v>4644638</v>
      </c>
      <c r="S7" s="20"/>
      <c r="T7" s="20"/>
      <c r="U7" s="20"/>
      <c r="V7" s="20"/>
      <c r="W7" s="20">
        <v>4644638</v>
      </c>
      <c r="X7" s="20">
        <v>1575000</v>
      </c>
      <c r="Y7" s="20">
        <v>3069638</v>
      </c>
      <c r="Z7" s="21">
        <v>194.9</v>
      </c>
      <c r="AA7" s="22">
        <v>2100000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323915</v>
      </c>
      <c r="D9" s="18">
        <v>323915</v>
      </c>
      <c r="E9" s="19"/>
      <c r="F9" s="20"/>
      <c r="G9" s="20">
        <v>178479</v>
      </c>
      <c r="H9" s="20"/>
      <c r="I9" s="20">
        <v>181704</v>
      </c>
      <c r="J9" s="20">
        <v>181704</v>
      </c>
      <c r="K9" s="20">
        <v>181704</v>
      </c>
      <c r="L9" s="20">
        <v>181704</v>
      </c>
      <c r="M9" s="20">
        <v>184804</v>
      </c>
      <c r="N9" s="20">
        <v>184804</v>
      </c>
      <c r="O9" s="20">
        <v>-2548481</v>
      </c>
      <c r="P9" s="20">
        <v>161273</v>
      </c>
      <c r="Q9" s="20">
        <v>188160</v>
      </c>
      <c r="R9" s="20">
        <v>188160</v>
      </c>
      <c r="S9" s="20"/>
      <c r="T9" s="20"/>
      <c r="U9" s="20"/>
      <c r="V9" s="20"/>
      <c r="W9" s="20">
        <v>188160</v>
      </c>
      <c r="X9" s="20"/>
      <c r="Y9" s="20">
        <v>188160</v>
      </c>
      <c r="Z9" s="21"/>
      <c r="AA9" s="22"/>
    </row>
    <row r="10" spans="1:27" ht="13.5">
      <c r="A10" s="23" t="s">
        <v>37</v>
      </c>
      <c r="B10" s="17"/>
      <c r="C10" s="18">
        <v>4482</v>
      </c>
      <c r="D10" s="18">
        <v>4482</v>
      </c>
      <c r="E10" s="19">
        <v>9276</v>
      </c>
      <c r="F10" s="20">
        <v>9276</v>
      </c>
      <c r="G10" s="24"/>
      <c r="H10" s="24"/>
      <c r="I10" s="24"/>
      <c r="J10" s="20"/>
      <c r="K10" s="24"/>
      <c r="L10" s="24"/>
      <c r="M10" s="20"/>
      <c r="N10" s="24"/>
      <c r="O10" s="24"/>
      <c r="P10" s="24">
        <v>4482</v>
      </c>
      <c r="Q10" s="20"/>
      <c r="R10" s="24"/>
      <c r="S10" s="24"/>
      <c r="T10" s="20"/>
      <c r="U10" s="24"/>
      <c r="V10" s="24"/>
      <c r="W10" s="24"/>
      <c r="X10" s="20">
        <v>6957</v>
      </c>
      <c r="Y10" s="24">
        <v>-6957</v>
      </c>
      <c r="Z10" s="25">
        <v>-100</v>
      </c>
      <c r="AA10" s="26">
        <v>9276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915776</v>
      </c>
      <c r="D12" s="29">
        <f>SUM(D6:D11)</f>
        <v>915776</v>
      </c>
      <c r="E12" s="30">
        <f t="shared" si="0"/>
        <v>4189276</v>
      </c>
      <c r="F12" s="31">
        <f t="shared" si="0"/>
        <v>4189276</v>
      </c>
      <c r="G12" s="31">
        <f t="shared" si="0"/>
        <v>19618009</v>
      </c>
      <c r="H12" s="31">
        <f t="shared" si="0"/>
        <v>0</v>
      </c>
      <c r="I12" s="31">
        <f t="shared" si="0"/>
        <v>6722812</v>
      </c>
      <c r="J12" s="31">
        <f t="shared" si="0"/>
        <v>6722812</v>
      </c>
      <c r="K12" s="31">
        <f t="shared" si="0"/>
        <v>-1452607</v>
      </c>
      <c r="L12" s="31">
        <f t="shared" si="0"/>
        <v>16809634</v>
      </c>
      <c r="M12" s="31">
        <f t="shared" si="0"/>
        <v>3636276</v>
      </c>
      <c r="N12" s="31">
        <f t="shared" si="0"/>
        <v>3636276</v>
      </c>
      <c r="O12" s="31">
        <f t="shared" si="0"/>
        <v>5037495</v>
      </c>
      <c r="P12" s="31">
        <f t="shared" si="0"/>
        <v>10189288</v>
      </c>
      <c r="Q12" s="31">
        <f t="shared" si="0"/>
        <v>16963938</v>
      </c>
      <c r="R12" s="31">
        <f t="shared" si="0"/>
        <v>16963938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16963938</v>
      </c>
      <c r="X12" s="31">
        <f t="shared" si="0"/>
        <v>3141957</v>
      </c>
      <c r="Y12" s="31">
        <f t="shared" si="0"/>
        <v>13821981</v>
      </c>
      <c r="Z12" s="32">
        <f>+IF(X12&lt;&gt;0,+(Y12/X12)*100,0)</f>
        <v>439.9163005731778</v>
      </c>
      <c r="AA12" s="33">
        <f>SUM(AA6:AA11)</f>
        <v>4189276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80489</v>
      </c>
      <c r="D15" s="18">
        <v>80489</v>
      </c>
      <c r="E15" s="19">
        <v>65000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v>80489</v>
      </c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23905945</v>
      </c>
      <c r="D19" s="18">
        <v>23905945</v>
      </c>
      <c r="E19" s="19">
        <v>22012254</v>
      </c>
      <c r="F19" s="20">
        <v>22012254</v>
      </c>
      <c r="G19" s="20"/>
      <c r="H19" s="20"/>
      <c r="I19" s="20">
        <v>9423</v>
      </c>
      <c r="J19" s="20">
        <v>9423</v>
      </c>
      <c r="K19" s="20">
        <v>34921</v>
      </c>
      <c r="L19" s="20">
        <v>11901</v>
      </c>
      <c r="M19" s="20"/>
      <c r="N19" s="20"/>
      <c r="O19" s="20"/>
      <c r="P19" s="20">
        <v>23507900</v>
      </c>
      <c r="Q19" s="20">
        <v>-2250000</v>
      </c>
      <c r="R19" s="20">
        <v>-2250000</v>
      </c>
      <c r="S19" s="20"/>
      <c r="T19" s="20"/>
      <c r="U19" s="20"/>
      <c r="V19" s="20"/>
      <c r="W19" s="20">
        <v>-2250000</v>
      </c>
      <c r="X19" s="20">
        <v>16509191</v>
      </c>
      <c r="Y19" s="20">
        <v>-18759191</v>
      </c>
      <c r="Z19" s="21">
        <v>-113.63</v>
      </c>
      <c r="AA19" s="22">
        <v>22012254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132757</v>
      </c>
      <c r="D22" s="18">
        <v>132757</v>
      </c>
      <c r="E22" s="19">
        <v>150000</v>
      </c>
      <c r="F22" s="20">
        <v>150000</v>
      </c>
      <c r="G22" s="20"/>
      <c r="H22" s="20"/>
      <c r="I22" s="20"/>
      <c r="J22" s="20"/>
      <c r="K22" s="20"/>
      <c r="L22" s="20"/>
      <c r="M22" s="20"/>
      <c r="N22" s="20"/>
      <c r="O22" s="20"/>
      <c r="P22" s="20">
        <v>96818</v>
      </c>
      <c r="Q22" s="20"/>
      <c r="R22" s="20"/>
      <c r="S22" s="20"/>
      <c r="T22" s="20"/>
      <c r="U22" s="20"/>
      <c r="V22" s="20"/>
      <c r="W22" s="20"/>
      <c r="X22" s="20">
        <v>112500</v>
      </c>
      <c r="Y22" s="20">
        <v>-112500</v>
      </c>
      <c r="Z22" s="21">
        <v>-100</v>
      </c>
      <c r="AA22" s="22">
        <v>150000</v>
      </c>
    </row>
    <row r="23" spans="1:27" ht="13.5">
      <c r="A23" s="23" t="s">
        <v>49</v>
      </c>
      <c r="B23" s="17"/>
      <c r="C23" s="18"/>
      <c r="D23" s="18"/>
      <c r="E23" s="19"/>
      <c r="F23" s="20">
        <v>65000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48750</v>
      </c>
      <c r="Y23" s="24">
        <v>-48750</v>
      </c>
      <c r="Z23" s="25">
        <v>-100</v>
      </c>
      <c r="AA23" s="26">
        <v>65000</v>
      </c>
    </row>
    <row r="24" spans="1:27" ht="13.5">
      <c r="A24" s="27" t="s">
        <v>50</v>
      </c>
      <c r="B24" s="35"/>
      <c r="C24" s="29">
        <f aca="true" t="shared" si="1" ref="C24:Y24">SUM(C15:C23)</f>
        <v>24119191</v>
      </c>
      <c r="D24" s="29">
        <f>SUM(D15:D23)</f>
        <v>24119191</v>
      </c>
      <c r="E24" s="36">
        <f t="shared" si="1"/>
        <v>22227254</v>
      </c>
      <c r="F24" s="37">
        <f t="shared" si="1"/>
        <v>22227254</v>
      </c>
      <c r="G24" s="37">
        <f t="shared" si="1"/>
        <v>0</v>
      </c>
      <c r="H24" s="37">
        <f t="shared" si="1"/>
        <v>0</v>
      </c>
      <c r="I24" s="37">
        <f t="shared" si="1"/>
        <v>9423</v>
      </c>
      <c r="J24" s="37">
        <f t="shared" si="1"/>
        <v>9423</v>
      </c>
      <c r="K24" s="37">
        <f t="shared" si="1"/>
        <v>34921</v>
      </c>
      <c r="L24" s="37">
        <f t="shared" si="1"/>
        <v>11901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23685207</v>
      </c>
      <c r="Q24" s="37">
        <f t="shared" si="1"/>
        <v>-2250000</v>
      </c>
      <c r="R24" s="37">
        <f t="shared" si="1"/>
        <v>-2250000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-2250000</v>
      </c>
      <c r="X24" s="37">
        <f t="shared" si="1"/>
        <v>16670441</v>
      </c>
      <c r="Y24" s="37">
        <f t="shared" si="1"/>
        <v>-18920441</v>
      </c>
      <c r="Z24" s="38">
        <f>+IF(X24&lt;&gt;0,+(Y24/X24)*100,0)</f>
        <v>-113.49694348217902</v>
      </c>
      <c r="AA24" s="39">
        <f>SUM(AA15:AA23)</f>
        <v>22227254</v>
      </c>
    </row>
    <row r="25" spans="1:27" ht="13.5">
      <c r="A25" s="27" t="s">
        <v>51</v>
      </c>
      <c r="B25" s="28"/>
      <c r="C25" s="29">
        <f aca="true" t="shared" si="2" ref="C25:Y25">+C12+C24</f>
        <v>25034967</v>
      </c>
      <c r="D25" s="29">
        <f>+D12+D24</f>
        <v>25034967</v>
      </c>
      <c r="E25" s="30">
        <f t="shared" si="2"/>
        <v>26416530</v>
      </c>
      <c r="F25" s="31">
        <f t="shared" si="2"/>
        <v>26416530</v>
      </c>
      <c r="G25" s="31">
        <f t="shared" si="2"/>
        <v>19618009</v>
      </c>
      <c r="H25" s="31">
        <f t="shared" si="2"/>
        <v>0</v>
      </c>
      <c r="I25" s="31">
        <f t="shared" si="2"/>
        <v>6732235</v>
      </c>
      <c r="J25" s="31">
        <f t="shared" si="2"/>
        <v>6732235</v>
      </c>
      <c r="K25" s="31">
        <f t="shared" si="2"/>
        <v>-1417686</v>
      </c>
      <c r="L25" s="31">
        <f t="shared" si="2"/>
        <v>16821535</v>
      </c>
      <c r="M25" s="31">
        <f t="shared" si="2"/>
        <v>3636276</v>
      </c>
      <c r="N25" s="31">
        <f t="shared" si="2"/>
        <v>3636276</v>
      </c>
      <c r="O25" s="31">
        <f t="shared" si="2"/>
        <v>5037495</v>
      </c>
      <c r="P25" s="31">
        <f t="shared" si="2"/>
        <v>33874495</v>
      </c>
      <c r="Q25" s="31">
        <f t="shared" si="2"/>
        <v>14713938</v>
      </c>
      <c r="R25" s="31">
        <f t="shared" si="2"/>
        <v>14713938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14713938</v>
      </c>
      <c r="X25" s="31">
        <f t="shared" si="2"/>
        <v>19812398</v>
      </c>
      <c r="Y25" s="31">
        <f t="shared" si="2"/>
        <v>-5098460</v>
      </c>
      <c r="Z25" s="32">
        <f>+IF(X25&lt;&gt;0,+(Y25/X25)*100,0)</f>
        <v>-25.73368453430019</v>
      </c>
      <c r="AA25" s="33">
        <f>+AA12+AA24</f>
        <v>26416530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2200000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474901</v>
      </c>
      <c r="D30" s="18">
        <v>474901</v>
      </c>
      <c r="E30" s="19">
        <v>180000</v>
      </c>
      <c r="F30" s="20">
        <v>180000</v>
      </c>
      <c r="G30" s="20"/>
      <c r="H30" s="20"/>
      <c r="I30" s="20"/>
      <c r="J30" s="20"/>
      <c r="K30" s="20"/>
      <c r="L30" s="20"/>
      <c r="M30" s="20">
        <v>-430961</v>
      </c>
      <c r="N30" s="20">
        <v>-430961</v>
      </c>
      <c r="O30" s="20"/>
      <c r="P30" s="20">
        <v>3623935</v>
      </c>
      <c r="Q30" s="20"/>
      <c r="R30" s="20"/>
      <c r="S30" s="20"/>
      <c r="T30" s="20"/>
      <c r="U30" s="20"/>
      <c r="V30" s="20"/>
      <c r="W30" s="20"/>
      <c r="X30" s="20">
        <v>135000</v>
      </c>
      <c r="Y30" s="20">
        <v>-135000</v>
      </c>
      <c r="Z30" s="21">
        <v>-100</v>
      </c>
      <c r="AA30" s="22">
        <v>180000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10453365</v>
      </c>
      <c r="D32" s="18">
        <v>10453365</v>
      </c>
      <c r="E32" s="19">
        <v>2526078</v>
      </c>
      <c r="F32" s="20">
        <v>2526078</v>
      </c>
      <c r="G32" s="20">
        <v>1673004</v>
      </c>
      <c r="H32" s="20"/>
      <c r="I32" s="20">
        <v>733738</v>
      </c>
      <c r="J32" s="20">
        <v>733738</v>
      </c>
      <c r="K32" s="20">
        <v>596558</v>
      </c>
      <c r="L32" s="20">
        <v>1013865</v>
      </c>
      <c r="M32" s="20">
        <v>6881809</v>
      </c>
      <c r="N32" s="20">
        <v>6881809</v>
      </c>
      <c r="O32" s="20">
        <v>8930388</v>
      </c>
      <c r="P32" s="20">
        <v>6175438</v>
      </c>
      <c r="Q32" s="20">
        <v>3635014</v>
      </c>
      <c r="R32" s="20">
        <v>3635014</v>
      </c>
      <c r="S32" s="20"/>
      <c r="T32" s="20"/>
      <c r="U32" s="20"/>
      <c r="V32" s="20"/>
      <c r="W32" s="20">
        <v>3635014</v>
      </c>
      <c r="X32" s="20">
        <v>1894559</v>
      </c>
      <c r="Y32" s="20">
        <v>1740455</v>
      </c>
      <c r="Z32" s="21">
        <v>91.87</v>
      </c>
      <c r="AA32" s="22">
        <v>2526078</v>
      </c>
    </row>
    <row r="33" spans="1:27" ht="13.5">
      <c r="A33" s="23" t="s">
        <v>58</v>
      </c>
      <c r="B33" s="17"/>
      <c r="C33" s="18">
        <v>1991097</v>
      </c>
      <c r="D33" s="18">
        <v>1991097</v>
      </c>
      <c r="E33" s="19">
        <v>1750000</v>
      </c>
      <c r="F33" s="20">
        <v>1750000</v>
      </c>
      <c r="G33" s="20"/>
      <c r="H33" s="20"/>
      <c r="I33" s="20">
        <v>1476526</v>
      </c>
      <c r="J33" s="20">
        <v>1476526</v>
      </c>
      <c r="K33" s="20">
        <v>1592575</v>
      </c>
      <c r="L33" s="20">
        <v>2465837</v>
      </c>
      <c r="M33" s="20"/>
      <c r="N33" s="20"/>
      <c r="O33" s="20"/>
      <c r="P33" s="20">
        <v>1332408</v>
      </c>
      <c r="Q33" s="20"/>
      <c r="R33" s="20"/>
      <c r="S33" s="20"/>
      <c r="T33" s="20"/>
      <c r="U33" s="20"/>
      <c r="V33" s="20"/>
      <c r="W33" s="20"/>
      <c r="X33" s="20">
        <v>1312500</v>
      </c>
      <c r="Y33" s="20">
        <v>-1312500</v>
      </c>
      <c r="Z33" s="21">
        <v>-100</v>
      </c>
      <c r="AA33" s="22">
        <v>1750000</v>
      </c>
    </row>
    <row r="34" spans="1:27" ht="13.5">
      <c r="A34" s="27" t="s">
        <v>59</v>
      </c>
      <c r="B34" s="28"/>
      <c r="C34" s="29">
        <f aca="true" t="shared" si="3" ref="C34:Y34">SUM(C29:C33)</f>
        <v>12919363</v>
      </c>
      <c r="D34" s="29">
        <f>SUM(D29:D33)</f>
        <v>12919363</v>
      </c>
      <c r="E34" s="30">
        <f t="shared" si="3"/>
        <v>4456078</v>
      </c>
      <c r="F34" s="31">
        <f t="shared" si="3"/>
        <v>4456078</v>
      </c>
      <c r="G34" s="31">
        <f t="shared" si="3"/>
        <v>1673004</v>
      </c>
      <c r="H34" s="31">
        <f t="shared" si="3"/>
        <v>0</v>
      </c>
      <c r="I34" s="31">
        <f t="shared" si="3"/>
        <v>2210264</v>
      </c>
      <c r="J34" s="31">
        <f t="shared" si="3"/>
        <v>2210264</v>
      </c>
      <c r="K34" s="31">
        <f t="shared" si="3"/>
        <v>2189133</v>
      </c>
      <c r="L34" s="31">
        <f t="shared" si="3"/>
        <v>5679702</v>
      </c>
      <c r="M34" s="31">
        <f t="shared" si="3"/>
        <v>6450848</v>
      </c>
      <c r="N34" s="31">
        <f t="shared" si="3"/>
        <v>6450848</v>
      </c>
      <c r="O34" s="31">
        <f t="shared" si="3"/>
        <v>8930388</v>
      </c>
      <c r="P34" s="31">
        <f t="shared" si="3"/>
        <v>11131781</v>
      </c>
      <c r="Q34" s="31">
        <f t="shared" si="3"/>
        <v>3635014</v>
      </c>
      <c r="R34" s="31">
        <f t="shared" si="3"/>
        <v>3635014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3635014</v>
      </c>
      <c r="X34" s="31">
        <f t="shared" si="3"/>
        <v>3342059</v>
      </c>
      <c r="Y34" s="31">
        <f t="shared" si="3"/>
        <v>292955</v>
      </c>
      <c r="Z34" s="32">
        <f>+IF(X34&lt;&gt;0,+(Y34/X34)*100,0)</f>
        <v>8.765704016595757</v>
      </c>
      <c r="AA34" s="33">
        <f>SUM(AA29:AA33)</f>
        <v>4456078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104410</v>
      </c>
      <c r="D37" s="18">
        <v>104410</v>
      </c>
      <c r="E37" s="19">
        <v>400000</v>
      </c>
      <c r="F37" s="20">
        <v>400000</v>
      </c>
      <c r="G37" s="20"/>
      <c r="H37" s="20"/>
      <c r="I37" s="20"/>
      <c r="J37" s="20"/>
      <c r="K37" s="20"/>
      <c r="L37" s="20"/>
      <c r="M37" s="20"/>
      <c r="N37" s="20"/>
      <c r="O37" s="20"/>
      <c r="P37" s="20">
        <v>104410</v>
      </c>
      <c r="Q37" s="20"/>
      <c r="R37" s="20"/>
      <c r="S37" s="20"/>
      <c r="T37" s="20"/>
      <c r="U37" s="20"/>
      <c r="V37" s="20"/>
      <c r="W37" s="20"/>
      <c r="X37" s="20">
        <v>300000</v>
      </c>
      <c r="Y37" s="20">
        <v>-300000</v>
      </c>
      <c r="Z37" s="21">
        <v>-100</v>
      </c>
      <c r="AA37" s="22">
        <v>400000</v>
      </c>
    </row>
    <row r="38" spans="1:27" ht="13.5">
      <c r="A38" s="23" t="s">
        <v>58</v>
      </c>
      <c r="B38" s="17"/>
      <c r="C38" s="18">
        <v>20361374</v>
      </c>
      <c r="D38" s="18">
        <v>20361374</v>
      </c>
      <c r="E38" s="19">
        <v>20366514</v>
      </c>
      <c r="F38" s="20">
        <v>20366514</v>
      </c>
      <c r="G38" s="20"/>
      <c r="H38" s="20"/>
      <c r="I38" s="20"/>
      <c r="J38" s="20"/>
      <c r="K38" s="20"/>
      <c r="L38" s="20"/>
      <c r="M38" s="20"/>
      <c r="N38" s="20"/>
      <c r="O38" s="20"/>
      <c r="P38" s="20">
        <v>19917154</v>
      </c>
      <c r="Q38" s="20">
        <v>2209865</v>
      </c>
      <c r="R38" s="20">
        <v>2209865</v>
      </c>
      <c r="S38" s="20"/>
      <c r="T38" s="20"/>
      <c r="U38" s="20"/>
      <c r="V38" s="20"/>
      <c r="W38" s="20">
        <v>2209865</v>
      </c>
      <c r="X38" s="20">
        <v>15274886</v>
      </c>
      <c r="Y38" s="20">
        <v>-13065021</v>
      </c>
      <c r="Z38" s="21">
        <v>-85.53</v>
      </c>
      <c r="AA38" s="22">
        <v>20366514</v>
      </c>
    </row>
    <row r="39" spans="1:27" ht="13.5">
      <c r="A39" s="27" t="s">
        <v>61</v>
      </c>
      <c r="B39" s="35"/>
      <c r="C39" s="29">
        <f aca="true" t="shared" si="4" ref="C39:Y39">SUM(C37:C38)</f>
        <v>20465784</v>
      </c>
      <c r="D39" s="29">
        <f>SUM(D37:D38)</f>
        <v>20465784</v>
      </c>
      <c r="E39" s="36">
        <f t="shared" si="4"/>
        <v>20766514</v>
      </c>
      <c r="F39" s="37">
        <f t="shared" si="4"/>
        <v>20766514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20021564</v>
      </c>
      <c r="Q39" s="37">
        <f t="shared" si="4"/>
        <v>2209865</v>
      </c>
      <c r="R39" s="37">
        <f t="shared" si="4"/>
        <v>2209865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2209865</v>
      </c>
      <c r="X39" s="37">
        <f t="shared" si="4"/>
        <v>15574886</v>
      </c>
      <c r="Y39" s="37">
        <f t="shared" si="4"/>
        <v>-13365021</v>
      </c>
      <c r="Z39" s="38">
        <f>+IF(X39&lt;&gt;0,+(Y39/X39)*100,0)</f>
        <v>-85.81135682148813</v>
      </c>
      <c r="AA39" s="39">
        <f>SUM(AA37:AA38)</f>
        <v>20766514</v>
      </c>
    </row>
    <row r="40" spans="1:27" ht="13.5">
      <c r="A40" s="27" t="s">
        <v>62</v>
      </c>
      <c r="B40" s="28"/>
      <c r="C40" s="29">
        <f aca="true" t="shared" si="5" ref="C40:Y40">+C34+C39</f>
        <v>33385147</v>
      </c>
      <c r="D40" s="29">
        <f>+D34+D39</f>
        <v>33385147</v>
      </c>
      <c r="E40" s="30">
        <f t="shared" si="5"/>
        <v>25222592</v>
      </c>
      <c r="F40" s="31">
        <f t="shared" si="5"/>
        <v>25222592</v>
      </c>
      <c r="G40" s="31">
        <f t="shared" si="5"/>
        <v>1673004</v>
      </c>
      <c r="H40" s="31">
        <f t="shared" si="5"/>
        <v>0</v>
      </c>
      <c r="I40" s="31">
        <f t="shared" si="5"/>
        <v>2210264</v>
      </c>
      <c r="J40" s="31">
        <f t="shared" si="5"/>
        <v>2210264</v>
      </c>
      <c r="K40" s="31">
        <f t="shared" si="5"/>
        <v>2189133</v>
      </c>
      <c r="L40" s="31">
        <f t="shared" si="5"/>
        <v>5679702</v>
      </c>
      <c r="M40" s="31">
        <f t="shared" si="5"/>
        <v>6450848</v>
      </c>
      <c r="N40" s="31">
        <f t="shared" si="5"/>
        <v>6450848</v>
      </c>
      <c r="O40" s="31">
        <f t="shared" si="5"/>
        <v>8930388</v>
      </c>
      <c r="P40" s="31">
        <f t="shared" si="5"/>
        <v>31153345</v>
      </c>
      <c r="Q40" s="31">
        <f t="shared" si="5"/>
        <v>5844879</v>
      </c>
      <c r="R40" s="31">
        <f t="shared" si="5"/>
        <v>5844879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5844879</v>
      </c>
      <c r="X40" s="31">
        <f t="shared" si="5"/>
        <v>18916945</v>
      </c>
      <c r="Y40" s="31">
        <f t="shared" si="5"/>
        <v>-13072066</v>
      </c>
      <c r="Z40" s="32">
        <f>+IF(X40&lt;&gt;0,+(Y40/X40)*100,0)</f>
        <v>-69.10241584991657</v>
      </c>
      <c r="AA40" s="33">
        <f>+AA34+AA39</f>
        <v>25222592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-8350180</v>
      </c>
      <c r="D42" s="43">
        <f>+D25-D40</f>
        <v>-8350180</v>
      </c>
      <c r="E42" s="44">
        <f t="shared" si="6"/>
        <v>1193938</v>
      </c>
      <c r="F42" s="45">
        <f t="shared" si="6"/>
        <v>1193938</v>
      </c>
      <c r="G42" s="45">
        <f t="shared" si="6"/>
        <v>17945005</v>
      </c>
      <c r="H42" s="45">
        <f t="shared" si="6"/>
        <v>0</v>
      </c>
      <c r="I42" s="45">
        <f t="shared" si="6"/>
        <v>4521971</v>
      </c>
      <c r="J42" s="45">
        <f t="shared" si="6"/>
        <v>4521971</v>
      </c>
      <c r="K42" s="45">
        <f t="shared" si="6"/>
        <v>-3606819</v>
      </c>
      <c r="L42" s="45">
        <f t="shared" si="6"/>
        <v>11141833</v>
      </c>
      <c r="M42" s="45">
        <f t="shared" si="6"/>
        <v>-2814572</v>
      </c>
      <c r="N42" s="45">
        <f t="shared" si="6"/>
        <v>-2814572</v>
      </c>
      <c r="O42" s="45">
        <f t="shared" si="6"/>
        <v>-3892893</v>
      </c>
      <c r="P42" s="45">
        <f t="shared" si="6"/>
        <v>2721150</v>
      </c>
      <c r="Q42" s="45">
        <f t="shared" si="6"/>
        <v>8869059</v>
      </c>
      <c r="R42" s="45">
        <f t="shared" si="6"/>
        <v>8869059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8869059</v>
      </c>
      <c r="X42" s="45">
        <f t="shared" si="6"/>
        <v>895453</v>
      </c>
      <c r="Y42" s="45">
        <f t="shared" si="6"/>
        <v>7973606</v>
      </c>
      <c r="Z42" s="46">
        <f>+IF(X42&lt;&gt;0,+(Y42/X42)*100,0)</f>
        <v>890.4549987548203</v>
      </c>
      <c r="AA42" s="47">
        <f>+AA25-AA40</f>
        <v>1193938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-8350180</v>
      </c>
      <c r="D45" s="18">
        <v>-8350180</v>
      </c>
      <c r="E45" s="19">
        <v>1193938</v>
      </c>
      <c r="F45" s="20">
        <v>1193938</v>
      </c>
      <c r="G45" s="20">
        <v>17945005</v>
      </c>
      <c r="H45" s="20"/>
      <c r="I45" s="20">
        <v>4521971</v>
      </c>
      <c r="J45" s="20">
        <v>4521971</v>
      </c>
      <c r="K45" s="20">
        <v>-3606819</v>
      </c>
      <c r="L45" s="20">
        <v>11141833</v>
      </c>
      <c r="M45" s="20">
        <v>-2814572</v>
      </c>
      <c r="N45" s="20">
        <v>-2814572</v>
      </c>
      <c r="O45" s="20">
        <v>-3892893</v>
      </c>
      <c r="P45" s="20">
        <v>2721150</v>
      </c>
      <c r="Q45" s="20">
        <v>8869059</v>
      </c>
      <c r="R45" s="20">
        <v>8869059</v>
      </c>
      <c r="S45" s="20"/>
      <c r="T45" s="20"/>
      <c r="U45" s="20"/>
      <c r="V45" s="20"/>
      <c r="W45" s="20">
        <v>8869059</v>
      </c>
      <c r="X45" s="20">
        <v>895454</v>
      </c>
      <c r="Y45" s="20">
        <v>7973605</v>
      </c>
      <c r="Z45" s="48">
        <v>890.45</v>
      </c>
      <c r="AA45" s="22">
        <v>1193938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-8350180</v>
      </c>
      <c r="D48" s="51">
        <f>SUM(D45:D47)</f>
        <v>-8350180</v>
      </c>
      <c r="E48" s="52">
        <f t="shared" si="7"/>
        <v>1193938</v>
      </c>
      <c r="F48" s="53">
        <f t="shared" si="7"/>
        <v>1193938</v>
      </c>
      <c r="G48" s="53">
        <f t="shared" si="7"/>
        <v>17945005</v>
      </c>
      <c r="H48" s="53">
        <f t="shared" si="7"/>
        <v>0</v>
      </c>
      <c r="I48" s="53">
        <f t="shared" si="7"/>
        <v>4521971</v>
      </c>
      <c r="J48" s="53">
        <f t="shared" si="7"/>
        <v>4521971</v>
      </c>
      <c r="K48" s="53">
        <f t="shared" si="7"/>
        <v>-3606819</v>
      </c>
      <c r="L48" s="53">
        <f t="shared" si="7"/>
        <v>11141833</v>
      </c>
      <c r="M48" s="53">
        <f t="shared" si="7"/>
        <v>-2814572</v>
      </c>
      <c r="N48" s="53">
        <f t="shared" si="7"/>
        <v>-2814572</v>
      </c>
      <c r="O48" s="53">
        <f t="shared" si="7"/>
        <v>-3892893</v>
      </c>
      <c r="P48" s="53">
        <f t="shared" si="7"/>
        <v>2721150</v>
      </c>
      <c r="Q48" s="53">
        <f t="shared" si="7"/>
        <v>8869059</v>
      </c>
      <c r="R48" s="53">
        <f t="shared" si="7"/>
        <v>8869059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8869059</v>
      </c>
      <c r="X48" s="53">
        <f t="shared" si="7"/>
        <v>895454</v>
      </c>
      <c r="Y48" s="53">
        <f t="shared" si="7"/>
        <v>7973605</v>
      </c>
      <c r="Z48" s="54">
        <f>+IF(X48&lt;&gt;0,+(Y48/X48)*100,0)</f>
        <v>890.4538926622697</v>
      </c>
      <c r="AA48" s="55">
        <f>SUM(AA45:AA47)</f>
        <v>1193938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17576789</v>
      </c>
      <c r="D6" s="18">
        <v>17576789</v>
      </c>
      <c r="E6" s="19"/>
      <c r="F6" s="20"/>
      <c r="G6" s="20">
        <v>52348163</v>
      </c>
      <c r="H6" s="20">
        <v>40319139</v>
      </c>
      <c r="I6" s="20">
        <v>602886</v>
      </c>
      <c r="J6" s="20">
        <v>602886</v>
      </c>
      <c r="K6" s="20"/>
      <c r="L6" s="20">
        <v>6320904</v>
      </c>
      <c r="M6" s="20">
        <v>57143093</v>
      </c>
      <c r="N6" s="20">
        <v>57143093</v>
      </c>
      <c r="O6" s="20">
        <v>57431339</v>
      </c>
      <c r="P6" s="20">
        <v>41663796</v>
      </c>
      <c r="Q6" s="20">
        <v>58286371</v>
      </c>
      <c r="R6" s="20">
        <v>58286371</v>
      </c>
      <c r="S6" s="20"/>
      <c r="T6" s="20"/>
      <c r="U6" s="20"/>
      <c r="V6" s="20"/>
      <c r="W6" s="20">
        <v>58286371</v>
      </c>
      <c r="X6" s="20"/>
      <c r="Y6" s="20">
        <v>58286371</v>
      </c>
      <c r="Z6" s="21"/>
      <c r="AA6" s="22"/>
    </row>
    <row r="7" spans="1:27" ht="13.5">
      <c r="A7" s="23" t="s">
        <v>34</v>
      </c>
      <c r="B7" s="17"/>
      <c r="C7" s="18">
        <v>257880485</v>
      </c>
      <c r="D7" s="18">
        <v>257880485</v>
      </c>
      <c r="E7" s="19">
        <v>240000000</v>
      </c>
      <c r="F7" s="20">
        <v>240000000</v>
      </c>
      <c r="G7" s="20">
        <v>249880485</v>
      </c>
      <c r="H7" s="20">
        <v>254883371</v>
      </c>
      <c r="I7" s="20">
        <v>254883372</v>
      </c>
      <c r="J7" s="20">
        <v>254883372</v>
      </c>
      <c r="K7" s="20">
        <v>244383372</v>
      </c>
      <c r="L7" s="20">
        <v>244383372</v>
      </c>
      <c r="M7" s="20">
        <v>254383372</v>
      </c>
      <c r="N7" s="20">
        <v>254383372</v>
      </c>
      <c r="O7" s="20">
        <v>274383372</v>
      </c>
      <c r="P7" s="20">
        <v>274915838</v>
      </c>
      <c r="Q7" s="20">
        <v>294915838</v>
      </c>
      <c r="R7" s="20">
        <v>294915838</v>
      </c>
      <c r="S7" s="20"/>
      <c r="T7" s="20"/>
      <c r="U7" s="20"/>
      <c r="V7" s="20"/>
      <c r="W7" s="20">
        <v>294915838</v>
      </c>
      <c r="X7" s="20">
        <v>180000000</v>
      </c>
      <c r="Y7" s="20">
        <v>114915838</v>
      </c>
      <c r="Z7" s="21">
        <v>63.84</v>
      </c>
      <c r="AA7" s="22">
        <v>240000000</v>
      </c>
    </row>
    <row r="8" spans="1:27" ht="13.5">
      <c r="A8" s="23" t="s">
        <v>35</v>
      </c>
      <c r="B8" s="17"/>
      <c r="C8" s="18">
        <v>262184091</v>
      </c>
      <c r="D8" s="18">
        <v>262184091</v>
      </c>
      <c r="E8" s="19">
        <v>287620830</v>
      </c>
      <c r="F8" s="20">
        <v>287620830</v>
      </c>
      <c r="G8" s="20">
        <v>262184091</v>
      </c>
      <c r="H8" s="20">
        <v>304234691</v>
      </c>
      <c r="I8" s="20">
        <v>241268618</v>
      </c>
      <c r="J8" s="20">
        <v>241268618</v>
      </c>
      <c r="K8" s="20">
        <v>240504644</v>
      </c>
      <c r="L8" s="20">
        <v>275494323</v>
      </c>
      <c r="M8" s="20">
        <v>295788706</v>
      </c>
      <c r="N8" s="20">
        <v>295788706</v>
      </c>
      <c r="O8" s="20">
        <v>318048730</v>
      </c>
      <c r="P8" s="20">
        <v>336891499</v>
      </c>
      <c r="Q8" s="20">
        <v>350454524</v>
      </c>
      <c r="R8" s="20">
        <v>350454524</v>
      </c>
      <c r="S8" s="20"/>
      <c r="T8" s="20"/>
      <c r="U8" s="20"/>
      <c r="V8" s="20"/>
      <c r="W8" s="20">
        <v>350454524</v>
      </c>
      <c r="X8" s="20">
        <v>215715623</v>
      </c>
      <c r="Y8" s="20">
        <v>134738901</v>
      </c>
      <c r="Z8" s="21">
        <v>62.46</v>
      </c>
      <c r="AA8" s="22">
        <v>287620830</v>
      </c>
    </row>
    <row r="9" spans="1:27" ht="13.5">
      <c r="A9" s="23" t="s">
        <v>36</v>
      </c>
      <c r="B9" s="17"/>
      <c r="C9" s="18">
        <v>423405220</v>
      </c>
      <c r="D9" s="18">
        <v>423405220</v>
      </c>
      <c r="E9" s="19">
        <v>317716468</v>
      </c>
      <c r="F9" s="20">
        <v>317716468</v>
      </c>
      <c r="G9" s="20">
        <v>391194862</v>
      </c>
      <c r="H9" s="20">
        <v>571402592</v>
      </c>
      <c r="I9" s="20">
        <v>613178800</v>
      </c>
      <c r="J9" s="20">
        <v>613178800</v>
      </c>
      <c r="K9" s="20">
        <v>595031485</v>
      </c>
      <c r="L9" s="20">
        <v>585581511</v>
      </c>
      <c r="M9" s="20">
        <v>478880136</v>
      </c>
      <c r="N9" s="20">
        <v>478880136</v>
      </c>
      <c r="O9" s="20">
        <v>443016152</v>
      </c>
      <c r="P9" s="20">
        <v>468582218</v>
      </c>
      <c r="Q9" s="20">
        <v>471352961</v>
      </c>
      <c r="R9" s="20">
        <v>471352961</v>
      </c>
      <c r="S9" s="20"/>
      <c r="T9" s="20"/>
      <c r="U9" s="20"/>
      <c r="V9" s="20"/>
      <c r="W9" s="20">
        <v>471352961</v>
      </c>
      <c r="X9" s="20">
        <v>238287351</v>
      </c>
      <c r="Y9" s="20">
        <v>233065610</v>
      </c>
      <c r="Z9" s="21">
        <v>97.81</v>
      </c>
      <c r="AA9" s="22">
        <v>317716468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32887325</v>
      </c>
      <c r="D11" s="18">
        <v>32887325</v>
      </c>
      <c r="E11" s="19">
        <v>25279673</v>
      </c>
      <c r="F11" s="20">
        <v>25279673</v>
      </c>
      <c r="G11" s="20">
        <v>25352682</v>
      </c>
      <c r="H11" s="20">
        <v>26571759</v>
      </c>
      <c r="I11" s="20">
        <v>24577963</v>
      </c>
      <c r="J11" s="20">
        <v>24577963</v>
      </c>
      <c r="K11" s="20">
        <v>24657558</v>
      </c>
      <c r="L11" s="20">
        <v>26803575</v>
      </c>
      <c r="M11" s="20">
        <v>34962613</v>
      </c>
      <c r="N11" s="20">
        <v>34962613</v>
      </c>
      <c r="O11" s="20">
        <v>34564963</v>
      </c>
      <c r="P11" s="20">
        <v>35915130</v>
      </c>
      <c r="Q11" s="20">
        <v>34876031</v>
      </c>
      <c r="R11" s="20">
        <v>34876031</v>
      </c>
      <c r="S11" s="20"/>
      <c r="T11" s="20"/>
      <c r="U11" s="20"/>
      <c r="V11" s="20"/>
      <c r="W11" s="20">
        <v>34876031</v>
      </c>
      <c r="X11" s="20">
        <v>18959755</v>
      </c>
      <c r="Y11" s="20">
        <v>15916276</v>
      </c>
      <c r="Z11" s="21">
        <v>83.95</v>
      </c>
      <c r="AA11" s="22">
        <v>25279673</v>
      </c>
    </row>
    <row r="12" spans="1:27" ht="13.5">
      <c r="A12" s="27" t="s">
        <v>39</v>
      </c>
      <c r="B12" s="28"/>
      <c r="C12" s="29">
        <f aca="true" t="shared" si="0" ref="C12:Y12">SUM(C6:C11)</f>
        <v>993933910</v>
      </c>
      <c r="D12" s="29">
        <f>SUM(D6:D11)</f>
        <v>993933910</v>
      </c>
      <c r="E12" s="30">
        <f t="shared" si="0"/>
        <v>870616971</v>
      </c>
      <c r="F12" s="31">
        <f t="shared" si="0"/>
        <v>870616971</v>
      </c>
      <c r="G12" s="31">
        <f t="shared" si="0"/>
        <v>980960283</v>
      </c>
      <c r="H12" s="31">
        <f t="shared" si="0"/>
        <v>1197411552</v>
      </c>
      <c r="I12" s="31">
        <f t="shared" si="0"/>
        <v>1134511639</v>
      </c>
      <c r="J12" s="31">
        <f t="shared" si="0"/>
        <v>1134511639</v>
      </c>
      <c r="K12" s="31">
        <f t="shared" si="0"/>
        <v>1104577059</v>
      </c>
      <c r="L12" s="31">
        <f t="shared" si="0"/>
        <v>1138583685</v>
      </c>
      <c r="M12" s="31">
        <f t="shared" si="0"/>
        <v>1121157920</v>
      </c>
      <c r="N12" s="31">
        <f t="shared" si="0"/>
        <v>1121157920</v>
      </c>
      <c r="O12" s="31">
        <f t="shared" si="0"/>
        <v>1127444556</v>
      </c>
      <c r="P12" s="31">
        <f t="shared" si="0"/>
        <v>1157968481</v>
      </c>
      <c r="Q12" s="31">
        <f t="shared" si="0"/>
        <v>1209885725</v>
      </c>
      <c r="R12" s="31">
        <f t="shared" si="0"/>
        <v>1209885725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1209885725</v>
      </c>
      <c r="X12" s="31">
        <f t="shared" si="0"/>
        <v>652962729</v>
      </c>
      <c r="Y12" s="31">
        <f t="shared" si="0"/>
        <v>556922996</v>
      </c>
      <c r="Z12" s="32">
        <f>+IF(X12&lt;&gt;0,+(Y12/X12)*100,0)</f>
        <v>85.2916975602753</v>
      </c>
      <c r="AA12" s="33">
        <f>SUM(AA6:AA11)</f>
        <v>870616971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2116359</v>
      </c>
      <c r="D15" s="18">
        <v>2116359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194623613</v>
      </c>
      <c r="D17" s="18">
        <v>194623613</v>
      </c>
      <c r="E17" s="19">
        <v>200746949</v>
      </c>
      <c r="F17" s="20">
        <v>200746949</v>
      </c>
      <c r="G17" s="20">
        <v>201538415</v>
      </c>
      <c r="H17" s="20">
        <v>201538415</v>
      </c>
      <c r="I17" s="20">
        <v>201538415</v>
      </c>
      <c r="J17" s="20">
        <v>201538415</v>
      </c>
      <c r="K17" s="20">
        <v>201581803</v>
      </c>
      <c r="L17" s="20">
        <v>201586703</v>
      </c>
      <c r="M17" s="20">
        <v>194671901</v>
      </c>
      <c r="N17" s="20">
        <v>194671901</v>
      </c>
      <c r="O17" s="20">
        <v>194671901</v>
      </c>
      <c r="P17" s="20">
        <v>194671901</v>
      </c>
      <c r="Q17" s="20">
        <v>194990834</v>
      </c>
      <c r="R17" s="20">
        <v>194990834</v>
      </c>
      <c r="S17" s="20"/>
      <c r="T17" s="20"/>
      <c r="U17" s="20"/>
      <c r="V17" s="20"/>
      <c r="W17" s="20">
        <v>194990834</v>
      </c>
      <c r="X17" s="20">
        <v>150560212</v>
      </c>
      <c r="Y17" s="20">
        <v>44430622</v>
      </c>
      <c r="Z17" s="21">
        <v>29.51</v>
      </c>
      <c r="AA17" s="22">
        <v>200746949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1370809915</v>
      </c>
      <c r="D19" s="18">
        <v>1370809915</v>
      </c>
      <c r="E19" s="19">
        <v>1477512090</v>
      </c>
      <c r="F19" s="20">
        <v>1477512090</v>
      </c>
      <c r="G19" s="20">
        <v>1391681960</v>
      </c>
      <c r="H19" s="20">
        <v>1400228008</v>
      </c>
      <c r="I19" s="20">
        <v>1405378905</v>
      </c>
      <c r="J19" s="20">
        <v>1405378905</v>
      </c>
      <c r="K19" s="20">
        <v>1413531116</v>
      </c>
      <c r="L19" s="20">
        <v>1429009532</v>
      </c>
      <c r="M19" s="20">
        <v>1428599861</v>
      </c>
      <c r="N19" s="20">
        <v>1428599861</v>
      </c>
      <c r="O19" s="20">
        <v>1433851872</v>
      </c>
      <c r="P19" s="20">
        <v>1444494565</v>
      </c>
      <c r="Q19" s="20">
        <v>1450644862</v>
      </c>
      <c r="R19" s="20">
        <v>1450644862</v>
      </c>
      <c r="S19" s="20"/>
      <c r="T19" s="20"/>
      <c r="U19" s="20"/>
      <c r="V19" s="20"/>
      <c r="W19" s="20">
        <v>1450644862</v>
      </c>
      <c r="X19" s="20">
        <v>1108134068</v>
      </c>
      <c r="Y19" s="20">
        <v>342510794</v>
      </c>
      <c r="Z19" s="21">
        <v>30.91</v>
      </c>
      <c r="AA19" s="22">
        <v>1477512090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3244624</v>
      </c>
      <c r="D22" s="18">
        <v>3244624</v>
      </c>
      <c r="E22" s="19">
        <v>1153220</v>
      </c>
      <c r="F22" s="20">
        <v>1153220</v>
      </c>
      <c r="G22" s="20">
        <v>3244624</v>
      </c>
      <c r="H22" s="20">
        <v>3244624</v>
      </c>
      <c r="I22" s="20">
        <v>3244624</v>
      </c>
      <c r="J22" s="20">
        <v>3244624</v>
      </c>
      <c r="K22" s="20">
        <v>3244624</v>
      </c>
      <c r="L22" s="20">
        <v>3244624</v>
      </c>
      <c r="M22" s="20">
        <v>3244624</v>
      </c>
      <c r="N22" s="20">
        <v>3244624</v>
      </c>
      <c r="O22" s="20">
        <v>3244624</v>
      </c>
      <c r="P22" s="20">
        <v>3244624</v>
      </c>
      <c r="Q22" s="20">
        <v>3244624</v>
      </c>
      <c r="R22" s="20">
        <v>3244624</v>
      </c>
      <c r="S22" s="20"/>
      <c r="T22" s="20"/>
      <c r="U22" s="20"/>
      <c r="V22" s="20"/>
      <c r="W22" s="20">
        <v>3244624</v>
      </c>
      <c r="X22" s="20">
        <v>864915</v>
      </c>
      <c r="Y22" s="20">
        <v>2379709</v>
      </c>
      <c r="Z22" s="21">
        <v>275.14</v>
      </c>
      <c r="AA22" s="22">
        <v>1153220</v>
      </c>
    </row>
    <row r="23" spans="1:27" ht="13.5">
      <c r="A23" s="23" t="s">
        <v>49</v>
      </c>
      <c r="B23" s="17"/>
      <c r="C23" s="18">
        <v>6801944</v>
      </c>
      <c r="D23" s="18">
        <v>6801944</v>
      </c>
      <c r="E23" s="19">
        <v>7629805</v>
      </c>
      <c r="F23" s="20">
        <v>7629805</v>
      </c>
      <c r="G23" s="24">
        <v>2116360</v>
      </c>
      <c r="H23" s="24">
        <v>2116360</v>
      </c>
      <c r="I23" s="24">
        <v>6801944</v>
      </c>
      <c r="J23" s="20">
        <v>6801944</v>
      </c>
      <c r="K23" s="24">
        <v>6801944</v>
      </c>
      <c r="L23" s="24">
        <v>6801944</v>
      </c>
      <c r="M23" s="20">
        <v>6801944</v>
      </c>
      <c r="N23" s="24">
        <v>6801944</v>
      </c>
      <c r="O23" s="24">
        <v>6801944</v>
      </c>
      <c r="P23" s="24">
        <v>7564656</v>
      </c>
      <c r="Q23" s="20">
        <v>7564656</v>
      </c>
      <c r="R23" s="24">
        <v>7564656</v>
      </c>
      <c r="S23" s="24"/>
      <c r="T23" s="20"/>
      <c r="U23" s="24"/>
      <c r="V23" s="24"/>
      <c r="W23" s="24">
        <v>7564656</v>
      </c>
      <c r="X23" s="20">
        <v>5722354</v>
      </c>
      <c r="Y23" s="24">
        <v>1842302</v>
      </c>
      <c r="Z23" s="25">
        <v>32.19</v>
      </c>
      <c r="AA23" s="26">
        <v>7629805</v>
      </c>
    </row>
    <row r="24" spans="1:27" ht="13.5">
      <c r="A24" s="27" t="s">
        <v>50</v>
      </c>
      <c r="B24" s="35"/>
      <c r="C24" s="29">
        <f aca="true" t="shared" si="1" ref="C24:Y24">SUM(C15:C23)</f>
        <v>1577596455</v>
      </c>
      <c r="D24" s="29">
        <f>SUM(D15:D23)</f>
        <v>1577596455</v>
      </c>
      <c r="E24" s="36">
        <f t="shared" si="1"/>
        <v>1687042064</v>
      </c>
      <c r="F24" s="37">
        <f t="shared" si="1"/>
        <v>1687042064</v>
      </c>
      <c r="G24" s="37">
        <f t="shared" si="1"/>
        <v>1598581359</v>
      </c>
      <c r="H24" s="37">
        <f t="shared" si="1"/>
        <v>1607127407</v>
      </c>
      <c r="I24" s="37">
        <f t="shared" si="1"/>
        <v>1616963888</v>
      </c>
      <c r="J24" s="37">
        <f t="shared" si="1"/>
        <v>1616963888</v>
      </c>
      <c r="K24" s="37">
        <f t="shared" si="1"/>
        <v>1625159487</v>
      </c>
      <c r="L24" s="37">
        <f t="shared" si="1"/>
        <v>1640642803</v>
      </c>
      <c r="M24" s="37">
        <f t="shared" si="1"/>
        <v>1633318330</v>
      </c>
      <c r="N24" s="37">
        <f t="shared" si="1"/>
        <v>1633318330</v>
      </c>
      <c r="O24" s="37">
        <f t="shared" si="1"/>
        <v>1638570341</v>
      </c>
      <c r="P24" s="37">
        <f t="shared" si="1"/>
        <v>1649975746</v>
      </c>
      <c r="Q24" s="37">
        <f t="shared" si="1"/>
        <v>1656444976</v>
      </c>
      <c r="R24" s="37">
        <f t="shared" si="1"/>
        <v>1656444976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1656444976</v>
      </c>
      <c r="X24" s="37">
        <f t="shared" si="1"/>
        <v>1265281549</v>
      </c>
      <c r="Y24" s="37">
        <f t="shared" si="1"/>
        <v>391163427</v>
      </c>
      <c r="Z24" s="38">
        <f>+IF(X24&lt;&gt;0,+(Y24/X24)*100,0)</f>
        <v>30.915129309294937</v>
      </c>
      <c r="AA24" s="39">
        <f>SUM(AA15:AA23)</f>
        <v>1687042064</v>
      </c>
    </row>
    <row r="25" spans="1:27" ht="13.5">
      <c r="A25" s="27" t="s">
        <v>51</v>
      </c>
      <c r="B25" s="28"/>
      <c r="C25" s="29">
        <f aca="true" t="shared" si="2" ref="C25:Y25">+C12+C24</f>
        <v>2571530365</v>
      </c>
      <c r="D25" s="29">
        <f>+D12+D24</f>
        <v>2571530365</v>
      </c>
      <c r="E25" s="30">
        <f t="shared" si="2"/>
        <v>2557659035</v>
      </c>
      <c r="F25" s="31">
        <f t="shared" si="2"/>
        <v>2557659035</v>
      </c>
      <c r="G25" s="31">
        <f t="shared" si="2"/>
        <v>2579541642</v>
      </c>
      <c r="H25" s="31">
        <f t="shared" si="2"/>
        <v>2804538959</v>
      </c>
      <c r="I25" s="31">
        <f t="shared" si="2"/>
        <v>2751475527</v>
      </c>
      <c r="J25" s="31">
        <f t="shared" si="2"/>
        <v>2751475527</v>
      </c>
      <c r="K25" s="31">
        <f t="shared" si="2"/>
        <v>2729736546</v>
      </c>
      <c r="L25" s="31">
        <f t="shared" si="2"/>
        <v>2779226488</v>
      </c>
      <c r="M25" s="31">
        <f t="shared" si="2"/>
        <v>2754476250</v>
      </c>
      <c r="N25" s="31">
        <f t="shared" si="2"/>
        <v>2754476250</v>
      </c>
      <c r="O25" s="31">
        <f t="shared" si="2"/>
        <v>2766014897</v>
      </c>
      <c r="P25" s="31">
        <f t="shared" si="2"/>
        <v>2807944227</v>
      </c>
      <c r="Q25" s="31">
        <f t="shared" si="2"/>
        <v>2866330701</v>
      </c>
      <c r="R25" s="31">
        <f t="shared" si="2"/>
        <v>2866330701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2866330701</v>
      </c>
      <c r="X25" s="31">
        <f t="shared" si="2"/>
        <v>1918244278</v>
      </c>
      <c r="Y25" s="31">
        <f t="shared" si="2"/>
        <v>948086423</v>
      </c>
      <c r="Z25" s="32">
        <f>+IF(X25&lt;&gt;0,+(Y25/X25)*100,0)</f>
        <v>49.42469704580555</v>
      </c>
      <c r="AA25" s="33">
        <f>+AA12+AA24</f>
        <v>2557659035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16640332</v>
      </c>
      <c r="F29" s="20">
        <v>16640332</v>
      </c>
      <c r="G29" s="20"/>
      <c r="H29" s="20"/>
      <c r="I29" s="20"/>
      <c r="J29" s="20"/>
      <c r="K29" s="20">
        <v>926849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12480249</v>
      </c>
      <c r="Y29" s="20">
        <v>-12480249</v>
      </c>
      <c r="Z29" s="21">
        <v>-100</v>
      </c>
      <c r="AA29" s="22">
        <v>16640332</v>
      </c>
    </row>
    <row r="30" spans="1:27" ht="13.5">
      <c r="A30" s="23" t="s">
        <v>55</v>
      </c>
      <c r="B30" s="17"/>
      <c r="C30" s="18">
        <v>10882007</v>
      </c>
      <c r="D30" s="18">
        <v>10882007</v>
      </c>
      <c r="E30" s="19">
        <v>10878446</v>
      </c>
      <c r="F30" s="20">
        <v>10878446</v>
      </c>
      <c r="G30" s="20">
        <v>10882007</v>
      </c>
      <c r="H30" s="20">
        <v>10882007</v>
      </c>
      <c r="I30" s="20"/>
      <c r="J30" s="20"/>
      <c r="K30" s="20"/>
      <c r="L30" s="20"/>
      <c r="M30" s="20">
        <v>5801920</v>
      </c>
      <c r="N30" s="20">
        <v>5801920</v>
      </c>
      <c r="O30" s="20">
        <v>5801920</v>
      </c>
      <c r="P30" s="20">
        <v>5801920</v>
      </c>
      <c r="Q30" s="20">
        <v>5801920</v>
      </c>
      <c r="R30" s="20">
        <v>5801920</v>
      </c>
      <c r="S30" s="20"/>
      <c r="T30" s="20"/>
      <c r="U30" s="20"/>
      <c r="V30" s="20"/>
      <c r="W30" s="20">
        <v>5801920</v>
      </c>
      <c r="X30" s="20">
        <v>8158835</v>
      </c>
      <c r="Y30" s="20">
        <v>-2356915</v>
      </c>
      <c r="Z30" s="21">
        <v>-28.89</v>
      </c>
      <c r="AA30" s="22">
        <v>10878446</v>
      </c>
    </row>
    <row r="31" spans="1:27" ht="13.5">
      <c r="A31" s="23" t="s">
        <v>56</v>
      </c>
      <c r="B31" s="17"/>
      <c r="C31" s="18">
        <v>21848411</v>
      </c>
      <c r="D31" s="18">
        <v>21848411</v>
      </c>
      <c r="E31" s="19">
        <v>18352548</v>
      </c>
      <c r="F31" s="20">
        <v>18352548</v>
      </c>
      <c r="G31" s="20">
        <v>21848411</v>
      </c>
      <c r="H31" s="20">
        <v>26357817</v>
      </c>
      <c r="I31" s="20">
        <v>26499295</v>
      </c>
      <c r="J31" s="20">
        <v>26499295</v>
      </c>
      <c r="K31" s="20">
        <v>26743396</v>
      </c>
      <c r="L31" s="20">
        <v>27095580</v>
      </c>
      <c r="M31" s="20">
        <v>27236029</v>
      </c>
      <c r="N31" s="20">
        <v>27236029</v>
      </c>
      <c r="O31" s="20">
        <v>27291826</v>
      </c>
      <c r="P31" s="20">
        <v>27433601</v>
      </c>
      <c r="Q31" s="20">
        <v>27845185</v>
      </c>
      <c r="R31" s="20">
        <v>27845185</v>
      </c>
      <c r="S31" s="20"/>
      <c r="T31" s="20"/>
      <c r="U31" s="20"/>
      <c r="V31" s="20"/>
      <c r="W31" s="20">
        <v>27845185</v>
      </c>
      <c r="X31" s="20">
        <v>13764411</v>
      </c>
      <c r="Y31" s="20">
        <v>14080774</v>
      </c>
      <c r="Z31" s="21">
        <v>102.3</v>
      </c>
      <c r="AA31" s="22">
        <v>18352548</v>
      </c>
    </row>
    <row r="32" spans="1:27" ht="13.5">
      <c r="A32" s="23" t="s">
        <v>57</v>
      </c>
      <c r="B32" s="17"/>
      <c r="C32" s="18">
        <v>190983880</v>
      </c>
      <c r="D32" s="18">
        <v>190983880</v>
      </c>
      <c r="E32" s="19">
        <v>217492860</v>
      </c>
      <c r="F32" s="20">
        <v>217492860</v>
      </c>
      <c r="G32" s="20">
        <v>189873534</v>
      </c>
      <c r="H32" s="20">
        <v>150376512</v>
      </c>
      <c r="I32" s="20">
        <v>143640695</v>
      </c>
      <c r="J32" s="20">
        <v>143640695</v>
      </c>
      <c r="K32" s="20">
        <v>136842996</v>
      </c>
      <c r="L32" s="20">
        <v>168824771</v>
      </c>
      <c r="M32" s="20">
        <v>222635770</v>
      </c>
      <c r="N32" s="20">
        <v>222635770</v>
      </c>
      <c r="O32" s="20">
        <v>180615503</v>
      </c>
      <c r="P32" s="20">
        <v>190625695</v>
      </c>
      <c r="Q32" s="20">
        <v>223977363</v>
      </c>
      <c r="R32" s="20">
        <v>223977363</v>
      </c>
      <c r="S32" s="20"/>
      <c r="T32" s="20"/>
      <c r="U32" s="20"/>
      <c r="V32" s="20"/>
      <c r="W32" s="20">
        <v>223977363</v>
      </c>
      <c r="X32" s="20">
        <v>163119645</v>
      </c>
      <c r="Y32" s="20">
        <v>60857718</v>
      </c>
      <c r="Z32" s="21">
        <v>37.31</v>
      </c>
      <c r="AA32" s="22">
        <v>217492860</v>
      </c>
    </row>
    <row r="33" spans="1:27" ht="13.5">
      <c r="A33" s="23" t="s">
        <v>58</v>
      </c>
      <c r="B33" s="17"/>
      <c r="C33" s="18">
        <v>7448000</v>
      </c>
      <c r="D33" s="18">
        <v>7448000</v>
      </c>
      <c r="E33" s="19">
        <v>8398126</v>
      </c>
      <c r="F33" s="20">
        <v>8398126</v>
      </c>
      <c r="G33" s="20"/>
      <c r="H33" s="20"/>
      <c r="I33" s="20"/>
      <c r="J33" s="20"/>
      <c r="K33" s="20"/>
      <c r="L33" s="20"/>
      <c r="M33" s="20">
        <v>7448000</v>
      </c>
      <c r="N33" s="20">
        <v>7448000</v>
      </c>
      <c r="O33" s="20">
        <v>7448000</v>
      </c>
      <c r="P33" s="20">
        <v>7448000</v>
      </c>
      <c r="Q33" s="20">
        <v>7448000</v>
      </c>
      <c r="R33" s="20">
        <v>7448000</v>
      </c>
      <c r="S33" s="20"/>
      <c r="T33" s="20"/>
      <c r="U33" s="20"/>
      <c r="V33" s="20"/>
      <c r="W33" s="20">
        <v>7448000</v>
      </c>
      <c r="X33" s="20">
        <v>6298595</v>
      </c>
      <c r="Y33" s="20">
        <v>1149405</v>
      </c>
      <c r="Z33" s="21">
        <v>18.25</v>
      </c>
      <c r="AA33" s="22">
        <v>8398126</v>
      </c>
    </row>
    <row r="34" spans="1:27" ht="13.5">
      <c r="A34" s="27" t="s">
        <v>59</v>
      </c>
      <c r="B34" s="28"/>
      <c r="C34" s="29">
        <f aca="true" t="shared" si="3" ref="C34:Y34">SUM(C29:C33)</f>
        <v>231162298</v>
      </c>
      <c r="D34" s="29">
        <f>SUM(D29:D33)</f>
        <v>231162298</v>
      </c>
      <c r="E34" s="30">
        <f t="shared" si="3"/>
        <v>271762312</v>
      </c>
      <c r="F34" s="31">
        <f t="shared" si="3"/>
        <v>271762312</v>
      </c>
      <c r="G34" s="31">
        <f t="shared" si="3"/>
        <v>222603952</v>
      </c>
      <c r="H34" s="31">
        <f t="shared" si="3"/>
        <v>187616336</v>
      </c>
      <c r="I34" s="31">
        <f t="shared" si="3"/>
        <v>170139990</v>
      </c>
      <c r="J34" s="31">
        <f t="shared" si="3"/>
        <v>170139990</v>
      </c>
      <c r="K34" s="31">
        <f t="shared" si="3"/>
        <v>164513241</v>
      </c>
      <c r="L34" s="31">
        <f t="shared" si="3"/>
        <v>195920351</v>
      </c>
      <c r="M34" s="31">
        <f t="shared" si="3"/>
        <v>263121719</v>
      </c>
      <c r="N34" s="31">
        <f t="shared" si="3"/>
        <v>263121719</v>
      </c>
      <c r="O34" s="31">
        <f t="shared" si="3"/>
        <v>221157249</v>
      </c>
      <c r="P34" s="31">
        <f t="shared" si="3"/>
        <v>231309216</v>
      </c>
      <c r="Q34" s="31">
        <f t="shared" si="3"/>
        <v>265072468</v>
      </c>
      <c r="R34" s="31">
        <f t="shared" si="3"/>
        <v>265072468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265072468</v>
      </c>
      <c r="X34" s="31">
        <f t="shared" si="3"/>
        <v>203821735</v>
      </c>
      <c r="Y34" s="31">
        <f t="shared" si="3"/>
        <v>61250733</v>
      </c>
      <c r="Z34" s="32">
        <f>+IF(X34&lt;&gt;0,+(Y34/X34)*100,0)</f>
        <v>30.051129238007906</v>
      </c>
      <c r="AA34" s="33">
        <f>SUM(AA29:AA33)</f>
        <v>271762312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226818398</v>
      </c>
      <c r="D37" s="18">
        <v>226818398</v>
      </c>
      <c r="E37" s="19">
        <v>226841014</v>
      </c>
      <c r="F37" s="20">
        <v>226841014</v>
      </c>
      <c r="G37" s="20">
        <v>226818398</v>
      </c>
      <c r="H37" s="20">
        <v>226818398</v>
      </c>
      <c r="I37" s="20">
        <v>237700405</v>
      </c>
      <c r="J37" s="20">
        <v>237700405</v>
      </c>
      <c r="K37" s="20">
        <v>237700405</v>
      </c>
      <c r="L37" s="20">
        <v>237700405</v>
      </c>
      <c r="M37" s="20">
        <v>226096565</v>
      </c>
      <c r="N37" s="20">
        <v>226096565</v>
      </c>
      <c r="O37" s="20">
        <v>226096565</v>
      </c>
      <c r="P37" s="20">
        <v>226096565</v>
      </c>
      <c r="Q37" s="20">
        <v>226096565</v>
      </c>
      <c r="R37" s="20">
        <v>226096565</v>
      </c>
      <c r="S37" s="20"/>
      <c r="T37" s="20"/>
      <c r="U37" s="20"/>
      <c r="V37" s="20"/>
      <c r="W37" s="20">
        <v>226096565</v>
      </c>
      <c r="X37" s="20">
        <v>170130761</v>
      </c>
      <c r="Y37" s="20">
        <v>55965804</v>
      </c>
      <c r="Z37" s="21">
        <v>32.9</v>
      </c>
      <c r="AA37" s="22">
        <v>226841014</v>
      </c>
    </row>
    <row r="38" spans="1:27" ht="13.5">
      <c r="A38" s="23" t="s">
        <v>58</v>
      </c>
      <c r="B38" s="17"/>
      <c r="C38" s="18">
        <v>213437931</v>
      </c>
      <c r="D38" s="18">
        <v>213437931</v>
      </c>
      <c r="E38" s="19">
        <v>274855989</v>
      </c>
      <c r="F38" s="20">
        <v>274855989</v>
      </c>
      <c r="G38" s="20">
        <v>253724697</v>
      </c>
      <c r="H38" s="20">
        <v>252616435</v>
      </c>
      <c r="I38" s="20">
        <v>227130697</v>
      </c>
      <c r="J38" s="20">
        <v>227130697</v>
      </c>
      <c r="K38" s="20">
        <v>227130697</v>
      </c>
      <c r="L38" s="20">
        <v>227130697</v>
      </c>
      <c r="M38" s="20">
        <v>213437931</v>
      </c>
      <c r="N38" s="20">
        <v>213437931</v>
      </c>
      <c r="O38" s="20">
        <v>213437931</v>
      </c>
      <c r="P38" s="20">
        <v>213437931</v>
      </c>
      <c r="Q38" s="20">
        <v>213437931</v>
      </c>
      <c r="R38" s="20">
        <v>213437931</v>
      </c>
      <c r="S38" s="20"/>
      <c r="T38" s="20"/>
      <c r="U38" s="20"/>
      <c r="V38" s="20"/>
      <c r="W38" s="20">
        <v>213437931</v>
      </c>
      <c r="X38" s="20">
        <v>206141992</v>
      </c>
      <c r="Y38" s="20">
        <v>7295939</v>
      </c>
      <c r="Z38" s="21">
        <v>3.54</v>
      </c>
      <c r="AA38" s="22">
        <v>274855989</v>
      </c>
    </row>
    <row r="39" spans="1:27" ht="13.5">
      <c r="A39" s="27" t="s">
        <v>61</v>
      </c>
      <c r="B39" s="35"/>
      <c r="C39" s="29">
        <f aca="true" t="shared" si="4" ref="C39:Y39">SUM(C37:C38)</f>
        <v>440256329</v>
      </c>
      <c r="D39" s="29">
        <f>SUM(D37:D38)</f>
        <v>440256329</v>
      </c>
      <c r="E39" s="36">
        <f t="shared" si="4"/>
        <v>501697003</v>
      </c>
      <c r="F39" s="37">
        <f t="shared" si="4"/>
        <v>501697003</v>
      </c>
      <c r="G39" s="37">
        <f t="shared" si="4"/>
        <v>480543095</v>
      </c>
      <c r="H39" s="37">
        <f t="shared" si="4"/>
        <v>479434833</v>
      </c>
      <c r="I39" s="37">
        <f t="shared" si="4"/>
        <v>464831102</v>
      </c>
      <c r="J39" s="37">
        <f t="shared" si="4"/>
        <v>464831102</v>
      </c>
      <c r="K39" s="37">
        <f t="shared" si="4"/>
        <v>464831102</v>
      </c>
      <c r="L39" s="37">
        <f t="shared" si="4"/>
        <v>464831102</v>
      </c>
      <c r="M39" s="37">
        <f t="shared" si="4"/>
        <v>439534496</v>
      </c>
      <c r="N39" s="37">
        <f t="shared" si="4"/>
        <v>439534496</v>
      </c>
      <c r="O39" s="37">
        <f t="shared" si="4"/>
        <v>439534496</v>
      </c>
      <c r="P39" s="37">
        <f t="shared" si="4"/>
        <v>439534496</v>
      </c>
      <c r="Q39" s="37">
        <f t="shared" si="4"/>
        <v>439534496</v>
      </c>
      <c r="R39" s="37">
        <f t="shared" si="4"/>
        <v>439534496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439534496</v>
      </c>
      <c r="X39" s="37">
        <f t="shared" si="4"/>
        <v>376272753</v>
      </c>
      <c r="Y39" s="37">
        <f t="shared" si="4"/>
        <v>63261743</v>
      </c>
      <c r="Z39" s="38">
        <f>+IF(X39&lt;&gt;0,+(Y39/X39)*100,0)</f>
        <v>16.8127355742923</v>
      </c>
      <c r="AA39" s="39">
        <f>SUM(AA37:AA38)</f>
        <v>501697003</v>
      </c>
    </row>
    <row r="40" spans="1:27" ht="13.5">
      <c r="A40" s="27" t="s">
        <v>62</v>
      </c>
      <c r="B40" s="28"/>
      <c r="C40" s="29">
        <f aca="true" t="shared" si="5" ref="C40:Y40">+C34+C39</f>
        <v>671418627</v>
      </c>
      <c r="D40" s="29">
        <f>+D34+D39</f>
        <v>671418627</v>
      </c>
      <c r="E40" s="30">
        <f t="shared" si="5"/>
        <v>773459315</v>
      </c>
      <c r="F40" s="31">
        <f t="shared" si="5"/>
        <v>773459315</v>
      </c>
      <c r="G40" s="31">
        <f t="shared" si="5"/>
        <v>703147047</v>
      </c>
      <c r="H40" s="31">
        <f t="shared" si="5"/>
        <v>667051169</v>
      </c>
      <c r="I40" s="31">
        <f t="shared" si="5"/>
        <v>634971092</v>
      </c>
      <c r="J40" s="31">
        <f t="shared" si="5"/>
        <v>634971092</v>
      </c>
      <c r="K40" s="31">
        <f t="shared" si="5"/>
        <v>629344343</v>
      </c>
      <c r="L40" s="31">
        <f t="shared" si="5"/>
        <v>660751453</v>
      </c>
      <c r="M40" s="31">
        <f t="shared" si="5"/>
        <v>702656215</v>
      </c>
      <c r="N40" s="31">
        <f t="shared" si="5"/>
        <v>702656215</v>
      </c>
      <c r="O40" s="31">
        <f t="shared" si="5"/>
        <v>660691745</v>
      </c>
      <c r="P40" s="31">
        <f t="shared" si="5"/>
        <v>670843712</v>
      </c>
      <c r="Q40" s="31">
        <f t="shared" si="5"/>
        <v>704606964</v>
      </c>
      <c r="R40" s="31">
        <f t="shared" si="5"/>
        <v>704606964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704606964</v>
      </c>
      <c r="X40" s="31">
        <f t="shared" si="5"/>
        <v>580094488</v>
      </c>
      <c r="Y40" s="31">
        <f t="shared" si="5"/>
        <v>124512476</v>
      </c>
      <c r="Z40" s="32">
        <f>+IF(X40&lt;&gt;0,+(Y40/X40)*100,0)</f>
        <v>21.464171540275004</v>
      </c>
      <c r="AA40" s="33">
        <f>+AA34+AA39</f>
        <v>773459315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1900111738</v>
      </c>
      <c r="D42" s="43">
        <f>+D25-D40</f>
        <v>1900111738</v>
      </c>
      <c r="E42" s="44">
        <f t="shared" si="6"/>
        <v>1784199720</v>
      </c>
      <c r="F42" s="45">
        <f t="shared" si="6"/>
        <v>1784199720</v>
      </c>
      <c r="G42" s="45">
        <f t="shared" si="6"/>
        <v>1876394595</v>
      </c>
      <c r="H42" s="45">
        <f t="shared" si="6"/>
        <v>2137487790</v>
      </c>
      <c r="I42" s="45">
        <f t="shared" si="6"/>
        <v>2116504435</v>
      </c>
      <c r="J42" s="45">
        <f t="shared" si="6"/>
        <v>2116504435</v>
      </c>
      <c r="K42" s="45">
        <f t="shared" si="6"/>
        <v>2100392203</v>
      </c>
      <c r="L42" s="45">
        <f t="shared" si="6"/>
        <v>2118475035</v>
      </c>
      <c r="M42" s="45">
        <f t="shared" si="6"/>
        <v>2051820035</v>
      </c>
      <c r="N42" s="45">
        <f t="shared" si="6"/>
        <v>2051820035</v>
      </c>
      <c r="O42" s="45">
        <f t="shared" si="6"/>
        <v>2105323152</v>
      </c>
      <c r="P42" s="45">
        <f t="shared" si="6"/>
        <v>2137100515</v>
      </c>
      <c r="Q42" s="45">
        <f t="shared" si="6"/>
        <v>2161723737</v>
      </c>
      <c r="R42" s="45">
        <f t="shared" si="6"/>
        <v>2161723737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2161723737</v>
      </c>
      <c r="X42" s="45">
        <f t="shared" si="6"/>
        <v>1338149790</v>
      </c>
      <c r="Y42" s="45">
        <f t="shared" si="6"/>
        <v>823573947</v>
      </c>
      <c r="Z42" s="46">
        <f>+IF(X42&lt;&gt;0,+(Y42/X42)*100,0)</f>
        <v>61.54572179845427</v>
      </c>
      <c r="AA42" s="47">
        <f>+AA25-AA40</f>
        <v>1784199720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1793399350</v>
      </c>
      <c r="D45" s="18">
        <v>1793399350</v>
      </c>
      <c r="E45" s="19">
        <v>1698399720</v>
      </c>
      <c r="F45" s="20">
        <v>1698399720</v>
      </c>
      <c r="G45" s="20">
        <v>1769682206</v>
      </c>
      <c r="H45" s="20">
        <v>2030775401</v>
      </c>
      <c r="I45" s="20">
        <v>2009792047</v>
      </c>
      <c r="J45" s="20">
        <v>2009792047</v>
      </c>
      <c r="K45" s="20">
        <v>1993679814</v>
      </c>
      <c r="L45" s="20">
        <v>2011762646</v>
      </c>
      <c r="M45" s="20">
        <v>1945107646</v>
      </c>
      <c r="N45" s="20">
        <v>1945107646</v>
      </c>
      <c r="O45" s="20">
        <v>1998610763</v>
      </c>
      <c r="P45" s="20">
        <v>2030388126</v>
      </c>
      <c r="Q45" s="20">
        <v>2055011349</v>
      </c>
      <c r="R45" s="20">
        <v>2055011349</v>
      </c>
      <c r="S45" s="20"/>
      <c r="T45" s="20"/>
      <c r="U45" s="20"/>
      <c r="V45" s="20"/>
      <c r="W45" s="20">
        <v>2055011349</v>
      </c>
      <c r="X45" s="20">
        <v>1273799790</v>
      </c>
      <c r="Y45" s="20">
        <v>781211559</v>
      </c>
      <c r="Z45" s="48">
        <v>61.33</v>
      </c>
      <c r="AA45" s="22">
        <v>1698399720</v>
      </c>
    </row>
    <row r="46" spans="1:27" ht="13.5">
      <c r="A46" s="23" t="s">
        <v>67</v>
      </c>
      <c r="B46" s="17"/>
      <c r="C46" s="18">
        <v>106712388</v>
      </c>
      <c r="D46" s="18">
        <v>106712388</v>
      </c>
      <c r="E46" s="19">
        <v>85800000</v>
      </c>
      <c r="F46" s="20">
        <v>85800000</v>
      </c>
      <c r="G46" s="20">
        <v>106712389</v>
      </c>
      <c r="H46" s="20">
        <v>106712389</v>
      </c>
      <c r="I46" s="20">
        <v>106712389</v>
      </c>
      <c r="J46" s="20">
        <v>106712389</v>
      </c>
      <c r="K46" s="20">
        <v>106712389</v>
      </c>
      <c r="L46" s="20">
        <v>106712389</v>
      </c>
      <c r="M46" s="20">
        <v>106712389</v>
      </c>
      <c r="N46" s="20">
        <v>106712389</v>
      </c>
      <c r="O46" s="20">
        <v>106712389</v>
      </c>
      <c r="P46" s="20">
        <v>106712389</v>
      </c>
      <c r="Q46" s="20">
        <v>106712388</v>
      </c>
      <c r="R46" s="20">
        <v>106712388</v>
      </c>
      <c r="S46" s="20"/>
      <c r="T46" s="20"/>
      <c r="U46" s="20"/>
      <c r="V46" s="20"/>
      <c r="W46" s="20">
        <v>106712388</v>
      </c>
      <c r="X46" s="20">
        <v>64350000</v>
      </c>
      <c r="Y46" s="20">
        <v>42362388</v>
      </c>
      <c r="Z46" s="48">
        <v>65.83</v>
      </c>
      <c r="AA46" s="22">
        <v>85800000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1900111738</v>
      </c>
      <c r="D48" s="51">
        <f>SUM(D45:D47)</f>
        <v>1900111738</v>
      </c>
      <c r="E48" s="52">
        <f t="shared" si="7"/>
        <v>1784199720</v>
      </c>
      <c r="F48" s="53">
        <f t="shared" si="7"/>
        <v>1784199720</v>
      </c>
      <c r="G48" s="53">
        <f t="shared" si="7"/>
        <v>1876394595</v>
      </c>
      <c r="H48" s="53">
        <f t="shared" si="7"/>
        <v>2137487790</v>
      </c>
      <c r="I48" s="53">
        <f t="shared" si="7"/>
        <v>2116504436</v>
      </c>
      <c r="J48" s="53">
        <f t="shared" si="7"/>
        <v>2116504436</v>
      </c>
      <c r="K48" s="53">
        <f t="shared" si="7"/>
        <v>2100392203</v>
      </c>
      <c r="L48" s="53">
        <f t="shared" si="7"/>
        <v>2118475035</v>
      </c>
      <c r="M48" s="53">
        <f t="shared" si="7"/>
        <v>2051820035</v>
      </c>
      <c r="N48" s="53">
        <f t="shared" si="7"/>
        <v>2051820035</v>
      </c>
      <c r="O48" s="53">
        <f t="shared" si="7"/>
        <v>2105323152</v>
      </c>
      <c r="P48" s="53">
        <f t="shared" si="7"/>
        <v>2137100515</v>
      </c>
      <c r="Q48" s="53">
        <f t="shared" si="7"/>
        <v>2161723737</v>
      </c>
      <c r="R48" s="53">
        <f t="shared" si="7"/>
        <v>2161723737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2161723737</v>
      </c>
      <c r="X48" s="53">
        <f t="shared" si="7"/>
        <v>1338149790</v>
      </c>
      <c r="Y48" s="53">
        <f t="shared" si="7"/>
        <v>823573947</v>
      </c>
      <c r="Z48" s="54">
        <f>+IF(X48&lt;&gt;0,+(Y48/X48)*100,0)</f>
        <v>61.54572179845427</v>
      </c>
      <c r="AA48" s="55">
        <f>SUM(AA45:AA47)</f>
        <v>1784199720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812068</v>
      </c>
      <c r="D6" s="18">
        <v>812068</v>
      </c>
      <c r="E6" s="19">
        <v>5493401</v>
      </c>
      <c r="F6" s="20">
        <v>4477500</v>
      </c>
      <c r="G6" s="20"/>
      <c r="H6" s="20">
        <v>34499836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3358125</v>
      </c>
      <c r="Y6" s="20">
        <v>-3358125</v>
      </c>
      <c r="Z6" s="21">
        <v>-100</v>
      </c>
      <c r="AA6" s="22">
        <v>4477500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28526388</v>
      </c>
      <c r="D8" s="18">
        <v>28526388</v>
      </c>
      <c r="E8" s="19">
        <v>28831854</v>
      </c>
      <c r="F8" s="20">
        <v>28831854</v>
      </c>
      <c r="G8" s="20"/>
      <c r="H8" s="20">
        <v>94404031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21623891</v>
      </c>
      <c r="Y8" s="20">
        <v>-21623891</v>
      </c>
      <c r="Z8" s="21">
        <v>-100</v>
      </c>
      <c r="AA8" s="22">
        <v>28831854</v>
      </c>
    </row>
    <row r="9" spans="1:27" ht="13.5">
      <c r="A9" s="23" t="s">
        <v>36</v>
      </c>
      <c r="B9" s="17"/>
      <c r="C9" s="18">
        <v>16469032</v>
      </c>
      <c r="D9" s="18">
        <v>16469032</v>
      </c>
      <c r="E9" s="19">
        <v>4031368</v>
      </c>
      <c r="F9" s="20">
        <v>4031368</v>
      </c>
      <c r="G9" s="20"/>
      <c r="H9" s="20">
        <v>335947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3023526</v>
      </c>
      <c r="Y9" s="20">
        <v>-3023526</v>
      </c>
      <c r="Z9" s="21">
        <v>-100</v>
      </c>
      <c r="AA9" s="22">
        <v>4031368</v>
      </c>
    </row>
    <row r="10" spans="1:27" ht="13.5">
      <c r="A10" s="23" t="s">
        <v>37</v>
      </c>
      <c r="B10" s="17"/>
      <c r="C10" s="18"/>
      <c r="D10" s="18"/>
      <c r="E10" s="19">
        <v>270734</v>
      </c>
      <c r="F10" s="20">
        <v>270734</v>
      </c>
      <c r="G10" s="24"/>
      <c r="H10" s="24">
        <v>225612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203051</v>
      </c>
      <c r="Y10" s="24">
        <v>-203051</v>
      </c>
      <c r="Z10" s="25">
        <v>-100</v>
      </c>
      <c r="AA10" s="26">
        <v>270734</v>
      </c>
    </row>
    <row r="11" spans="1:27" ht="13.5">
      <c r="A11" s="23" t="s">
        <v>38</v>
      </c>
      <c r="B11" s="17"/>
      <c r="C11" s="18">
        <v>22053151</v>
      </c>
      <c r="D11" s="18">
        <v>22053151</v>
      </c>
      <c r="E11" s="19">
        <v>3011404</v>
      </c>
      <c r="F11" s="20">
        <v>18224151</v>
      </c>
      <c r="G11" s="20"/>
      <c r="H11" s="20">
        <v>250950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13668113</v>
      </c>
      <c r="Y11" s="20">
        <v>-13668113</v>
      </c>
      <c r="Z11" s="21">
        <v>-100</v>
      </c>
      <c r="AA11" s="22">
        <v>18224151</v>
      </c>
    </row>
    <row r="12" spans="1:27" ht="13.5">
      <c r="A12" s="27" t="s">
        <v>39</v>
      </c>
      <c r="B12" s="28"/>
      <c r="C12" s="29">
        <f aca="true" t="shared" si="0" ref="C12:Y12">SUM(C6:C11)</f>
        <v>67860639</v>
      </c>
      <c r="D12" s="29">
        <f>SUM(D6:D11)</f>
        <v>67860639</v>
      </c>
      <c r="E12" s="30">
        <f t="shared" si="0"/>
        <v>41638761</v>
      </c>
      <c r="F12" s="31">
        <f t="shared" si="0"/>
        <v>55835607</v>
      </c>
      <c r="G12" s="31">
        <f t="shared" si="0"/>
        <v>0</v>
      </c>
      <c r="H12" s="31">
        <f t="shared" si="0"/>
        <v>129716376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41876706</v>
      </c>
      <c r="Y12" s="31">
        <f t="shared" si="0"/>
        <v>-41876706</v>
      </c>
      <c r="Z12" s="32">
        <f>+IF(X12&lt;&gt;0,+(Y12/X12)*100,0)</f>
        <v>-100</v>
      </c>
      <c r="AA12" s="33">
        <f>SUM(AA6:AA11)</f>
        <v>55835607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240632</v>
      </c>
      <c r="F15" s="20">
        <v>240632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180474</v>
      </c>
      <c r="Y15" s="20">
        <v>-180474</v>
      </c>
      <c r="Z15" s="21">
        <v>-100</v>
      </c>
      <c r="AA15" s="22">
        <v>240632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1663123</v>
      </c>
      <c r="D17" s="18">
        <v>1663123</v>
      </c>
      <c r="E17" s="19">
        <v>661000</v>
      </c>
      <c r="F17" s="20">
        <v>1663123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1247342</v>
      </c>
      <c r="Y17" s="20">
        <v>-1247342</v>
      </c>
      <c r="Z17" s="21">
        <v>-100</v>
      </c>
      <c r="AA17" s="22">
        <v>1663123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1025482079</v>
      </c>
      <c r="D19" s="18">
        <v>1025482079</v>
      </c>
      <c r="E19" s="19">
        <v>1171783817</v>
      </c>
      <c r="F19" s="20">
        <v>1171783817</v>
      </c>
      <c r="G19" s="20"/>
      <c r="H19" s="20">
        <v>14771498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878837863</v>
      </c>
      <c r="Y19" s="20">
        <v>-878837863</v>
      </c>
      <c r="Z19" s="21">
        <v>-100</v>
      </c>
      <c r="AA19" s="22">
        <v>1171783817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1650000</v>
      </c>
      <c r="D21" s="18">
        <v>1650000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481427</v>
      </c>
      <c r="D22" s="18">
        <v>481427</v>
      </c>
      <c r="E22" s="19">
        <v>857844</v>
      </c>
      <c r="F22" s="20">
        <v>857844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643383</v>
      </c>
      <c r="Y22" s="20">
        <v>-643383</v>
      </c>
      <c r="Z22" s="21">
        <v>-100</v>
      </c>
      <c r="AA22" s="22">
        <v>857844</v>
      </c>
    </row>
    <row r="23" spans="1:27" ht="13.5">
      <c r="A23" s="23" t="s">
        <v>49</v>
      </c>
      <c r="B23" s="17"/>
      <c r="C23" s="18">
        <v>389569</v>
      </c>
      <c r="D23" s="18">
        <v>389569</v>
      </c>
      <c r="E23" s="19">
        <v>1686000</v>
      </c>
      <c r="F23" s="20">
        <v>1686000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1264500</v>
      </c>
      <c r="Y23" s="24">
        <v>-1264500</v>
      </c>
      <c r="Z23" s="25">
        <v>-100</v>
      </c>
      <c r="AA23" s="26">
        <v>1686000</v>
      </c>
    </row>
    <row r="24" spans="1:27" ht="13.5">
      <c r="A24" s="27" t="s">
        <v>50</v>
      </c>
      <c r="B24" s="35"/>
      <c r="C24" s="29">
        <f aca="true" t="shared" si="1" ref="C24:Y24">SUM(C15:C23)</f>
        <v>1029666198</v>
      </c>
      <c r="D24" s="29">
        <f>SUM(D15:D23)</f>
        <v>1029666198</v>
      </c>
      <c r="E24" s="36">
        <f t="shared" si="1"/>
        <v>1175229293</v>
      </c>
      <c r="F24" s="37">
        <f t="shared" si="1"/>
        <v>1176231416</v>
      </c>
      <c r="G24" s="37">
        <f t="shared" si="1"/>
        <v>0</v>
      </c>
      <c r="H24" s="37">
        <f t="shared" si="1"/>
        <v>14771498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882173562</v>
      </c>
      <c r="Y24" s="37">
        <f t="shared" si="1"/>
        <v>-882173562</v>
      </c>
      <c r="Z24" s="38">
        <f>+IF(X24&lt;&gt;0,+(Y24/X24)*100,0)</f>
        <v>-100</v>
      </c>
      <c r="AA24" s="39">
        <f>SUM(AA15:AA23)</f>
        <v>1176231416</v>
      </c>
    </row>
    <row r="25" spans="1:27" ht="13.5">
      <c r="A25" s="27" t="s">
        <v>51</v>
      </c>
      <c r="B25" s="28"/>
      <c r="C25" s="29">
        <f aca="true" t="shared" si="2" ref="C25:Y25">+C12+C24</f>
        <v>1097526837</v>
      </c>
      <c r="D25" s="29">
        <f>+D12+D24</f>
        <v>1097526837</v>
      </c>
      <c r="E25" s="30">
        <f t="shared" si="2"/>
        <v>1216868054</v>
      </c>
      <c r="F25" s="31">
        <f t="shared" si="2"/>
        <v>1232067023</v>
      </c>
      <c r="G25" s="31">
        <f t="shared" si="2"/>
        <v>0</v>
      </c>
      <c r="H25" s="31">
        <f t="shared" si="2"/>
        <v>144487874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924050268</v>
      </c>
      <c r="Y25" s="31">
        <f t="shared" si="2"/>
        <v>-924050268</v>
      </c>
      <c r="Z25" s="32">
        <f>+IF(X25&lt;&gt;0,+(Y25/X25)*100,0)</f>
        <v>-100</v>
      </c>
      <c r="AA25" s="33">
        <f>+AA12+AA24</f>
        <v>1232067023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181117</v>
      </c>
      <c r="D29" s="18">
        <v>181117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3070402</v>
      </c>
      <c r="D30" s="18">
        <v>3070402</v>
      </c>
      <c r="E30" s="19">
        <v>2313222</v>
      </c>
      <c r="F30" s="20">
        <v>2313222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1734917</v>
      </c>
      <c r="Y30" s="20">
        <v>-1734917</v>
      </c>
      <c r="Z30" s="21">
        <v>-100</v>
      </c>
      <c r="AA30" s="22">
        <v>2313222</v>
      </c>
    </row>
    <row r="31" spans="1:27" ht="13.5">
      <c r="A31" s="23" t="s">
        <v>56</v>
      </c>
      <c r="B31" s="17"/>
      <c r="C31" s="18">
        <v>3076154</v>
      </c>
      <c r="D31" s="18">
        <v>3076154</v>
      </c>
      <c r="E31" s="19">
        <v>2803750</v>
      </c>
      <c r="F31" s="20">
        <v>2803750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2102813</v>
      </c>
      <c r="Y31" s="20">
        <v>-2102813</v>
      </c>
      <c r="Z31" s="21">
        <v>-100</v>
      </c>
      <c r="AA31" s="22">
        <v>2803750</v>
      </c>
    </row>
    <row r="32" spans="1:27" ht="13.5">
      <c r="A32" s="23" t="s">
        <v>57</v>
      </c>
      <c r="B32" s="17"/>
      <c r="C32" s="18">
        <v>44871398</v>
      </c>
      <c r="D32" s="18">
        <v>44871398</v>
      </c>
      <c r="E32" s="19">
        <v>18245000</v>
      </c>
      <c r="F32" s="20">
        <v>18245000</v>
      </c>
      <c r="G32" s="20"/>
      <c r="H32" s="20">
        <v>15419126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13683750</v>
      </c>
      <c r="Y32" s="20">
        <v>-13683750</v>
      </c>
      <c r="Z32" s="21">
        <v>-100</v>
      </c>
      <c r="AA32" s="22">
        <v>18245000</v>
      </c>
    </row>
    <row r="33" spans="1:27" ht="13.5">
      <c r="A33" s="23" t="s">
        <v>58</v>
      </c>
      <c r="B33" s="17"/>
      <c r="C33" s="18">
        <v>937212</v>
      </c>
      <c r="D33" s="18">
        <v>937212</v>
      </c>
      <c r="E33" s="19">
        <v>1074515</v>
      </c>
      <c r="F33" s="20">
        <v>1074515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805886</v>
      </c>
      <c r="Y33" s="20">
        <v>-805886</v>
      </c>
      <c r="Z33" s="21">
        <v>-100</v>
      </c>
      <c r="AA33" s="22">
        <v>1074515</v>
      </c>
    </row>
    <row r="34" spans="1:27" ht="13.5">
      <c r="A34" s="27" t="s">
        <v>59</v>
      </c>
      <c r="B34" s="28"/>
      <c r="C34" s="29">
        <f aca="true" t="shared" si="3" ref="C34:Y34">SUM(C29:C33)</f>
        <v>52136283</v>
      </c>
      <c r="D34" s="29">
        <f>SUM(D29:D33)</f>
        <v>52136283</v>
      </c>
      <c r="E34" s="30">
        <f t="shared" si="3"/>
        <v>24436487</v>
      </c>
      <c r="F34" s="31">
        <f t="shared" si="3"/>
        <v>24436487</v>
      </c>
      <c r="G34" s="31">
        <f t="shared" si="3"/>
        <v>0</v>
      </c>
      <c r="H34" s="31">
        <f t="shared" si="3"/>
        <v>15419126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18327366</v>
      </c>
      <c r="Y34" s="31">
        <f t="shared" si="3"/>
        <v>-18327366</v>
      </c>
      <c r="Z34" s="32">
        <f>+IF(X34&lt;&gt;0,+(Y34/X34)*100,0)</f>
        <v>-100</v>
      </c>
      <c r="AA34" s="33">
        <f>SUM(AA29:AA33)</f>
        <v>24436487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22566354</v>
      </c>
      <c r="D37" s="18">
        <v>22566354</v>
      </c>
      <c r="E37" s="19">
        <v>25782311</v>
      </c>
      <c r="F37" s="20">
        <v>25782311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19336733</v>
      </c>
      <c r="Y37" s="20">
        <v>-19336733</v>
      </c>
      <c r="Z37" s="21">
        <v>-100</v>
      </c>
      <c r="AA37" s="22">
        <v>25782311</v>
      </c>
    </row>
    <row r="38" spans="1:27" ht="13.5">
      <c r="A38" s="23" t="s">
        <v>58</v>
      </c>
      <c r="B38" s="17"/>
      <c r="C38" s="18">
        <v>34970653</v>
      </c>
      <c r="D38" s="18">
        <v>34970653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57537007</v>
      </c>
      <c r="D39" s="29">
        <f>SUM(D37:D38)</f>
        <v>57537007</v>
      </c>
      <c r="E39" s="36">
        <f t="shared" si="4"/>
        <v>25782311</v>
      </c>
      <c r="F39" s="37">
        <f t="shared" si="4"/>
        <v>25782311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19336733</v>
      </c>
      <c r="Y39" s="37">
        <f t="shared" si="4"/>
        <v>-19336733</v>
      </c>
      <c r="Z39" s="38">
        <f>+IF(X39&lt;&gt;0,+(Y39/X39)*100,0)</f>
        <v>-100</v>
      </c>
      <c r="AA39" s="39">
        <f>SUM(AA37:AA38)</f>
        <v>25782311</v>
      </c>
    </row>
    <row r="40" spans="1:27" ht="13.5">
      <c r="A40" s="27" t="s">
        <v>62</v>
      </c>
      <c r="B40" s="28"/>
      <c r="C40" s="29">
        <f aca="true" t="shared" si="5" ref="C40:Y40">+C34+C39</f>
        <v>109673290</v>
      </c>
      <c r="D40" s="29">
        <f>+D34+D39</f>
        <v>109673290</v>
      </c>
      <c r="E40" s="30">
        <f t="shared" si="5"/>
        <v>50218798</v>
      </c>
      <c r="F40" s="31">
        <f t="shared" si="5"/>
        <v>50218798</v>
      </c>
      <c r="G40" s="31">
        <f t="shared" si="5"/>
        <v>0</v>
      </c>
      <c r="H40" s="31">
        <f t="shared" si="5"/>
        <v>15419126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37664099</v>
      </c>
      <c r="Y40" s="31">
        <f t="shared" si="5"/>
        <v>-37664099</v>
      </c>
      <c r="Z40" s="32">
        <f>+IF(X40&lt;&gt;0,+(Y40/X40)*100,0)</f>
        <v>-100</v>
      </c>
      <c r="AA40" s="33">
        <f>+AA34+AA39</f>
        <v>50218798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987853547</v>
      </c>
      <c r="D42" s="43">
        <f>+D25-D40</f>
        <v>987853547</v>
      </c>
      <c r="E42" s="44">
        <f t="shared" si="6"/>
        <v>1166649256</v>
      </c>
      <c r="F42" s="45">
        <f t="shared" si="6"/>
        <v>1181848225</v>
      </c>
      <c r="G42" s="45">
        <f t="shared" si="6"/>
        <v>0</v>
      </c>
      <c r="H42" s="45">
        <f t="shared" si="6"/>
        <v>129068748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886386169</v>
      </c>
      <c r="Y42" s="45">
        <f t="shared" si="6"/>
        <v>-886386169</v>
      </c>
      <c r="Z42" s="46">
        <f>+IF(X42&lt;&gt;0,+(Y42/X42)*100,0)</f>
        <v>-100</v>
      </c>
      <c r="AA42" s="47">
        <f>+AA25-AA40</f>
        <v>1181848225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953283697</v>
      </c>
      <c r="D45" s="18">
        <v>953283697</v>
      </c>
      <c r="E45" s="19">
        <v>1166649256</v>
      </c>
      <c r="F45" s="20">
        <v>1181848225</v>
      </c>
      <c r="G45" s="20"/>
      <c r="H45" s="20">
        <v>129068748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886386169</v>
      </c>
      <c r="Y45" s="20">
        <v>-886386169</v>
      </c>
      <c r="Z45" s="48">
        <v>-100</v>
      </c>
      <c r="AA45" s="22">
        <v>1181848225</v>
      </c>
    </row>
    <row r="46" spans="1:27" ht="13.5">
      <c r="A46" s="23" t="s">
        <v>67</v>
      </c>
      <c r="B46" s="17"/>
      <c r="C46" s="18">
        <v>34569850</v>
      </c>
      <c r="D46" s="18">
        <v>34569850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987853547</v>
      </c>
      <c r="D48" s="51">
        <f>SUM(D45:D47)</f>
        <v>987853547</v>
      </c>
      <c r="E48" s="52">
        <f t="shared" si="7"/>
        <v>1166649256</v>
      </c>
      <c r="F48" s="53">
        <f t="shared" si="7"/>
        <v>1181848225</v>
      </c>
      <c r="G48" s="53">
        <f t="shared" si="7"/>
        <v>0</v>
      </c>
      <c r="H48" s="53">
        <f t="shared" si="7"/>
        <v>129068748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886386169</v>
      </c>
      <c r="Y48" s="53">
        <f t="shared" si="7"/>
        <v>-886386169</v>
      </c>
      <c r="Z48" s="54">
        <f>+IF(X48&lt;&gt;0,+(Y48/X48)*100,0)</f>
        <v>-100</v>
      </c>
      <c r="AA48" s="55">
        <f>SUM(AA45:AA47)</f>
        <v>1181848225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5230000</v>
      </c>
      <c r="D6" s="18">
        <v>5230000</v>
      </c>
      <c r="E6" s="19">
        <v>5533300</v>
      </c>
      <c r="F6" s="20">
        <v>5533300</v>
      </c>
      <c r="G6" s="20">
        <v>65007864</v>
      </c>
      <c r="H6" s="20">
        <v>65007864</v>
      </c>
      <c r="I6" s="20">
        <v>65007864</v>
      </c>
      <c r="J6" s="20">
        <v>65007864</v>
      </c>
      <c r="K6" s="20">
        <v>2367160</v>
      </c>
      <c r="L6" s="20">
        <v>2367160</v>
      </c>
      <c r="M6" s="20">
        <v>2367160</v>
      </c>
      <c r="N6" s="20">
        <v>2367160</v>
      </c>
      <c r="O6" s="20">
        <v>2985812</v>
      </c>
      <c r="P6" s="20"/>
      <c r="Q6" s="20"/>
      <c r="R6" s="20">
        <v>2985812</v>
      </c>
      <c r="S6" s="20"/>
      <c r="T6" s="20"/>
      <c r="U6" s="20"/>
      <c r="V6" s="20"/>
      <c r="W6" s="20">
        <v>2985812</v>
      </c>
      <c r="X6" s="20">
        <v>4149975</v>
      </c>
      <c r="Y6" s="20">
        <v>-1164163</v>
      </c>
      <c r="Z6" s="21">
        <v>-28.05</v>
      </c>
      <c r="AA6" s="22">
        <v>5533300</v>
      </c>
    </row>
    <row r="7" spans="1:27" ht="13.5">
      <c r="A7" s="23" t="s">
        <v>34</v>
      </c>
      <c r="B7" s="17"/>
      <c r="C7" s="18">
        <v>6250000</v>
      </c>
      <c r="D7" s="18">
        <v>6250000</v>
      </c>
      <c r="E7" s="19">
        <v>6612500</v>
      </c>
      <c r="F7" s="20">
        <v>6612500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4959375</v>
      </c>
      <c r="Y7" s="20">
        <v>-4959375</v>
      </c>
      <c r="Z7" s="21">
        <v>-100</v>
      </c>
      <c r="AA7" s="22">
        <v>6612500</v>
      </c>
    </row>
    <row r="8" spans="1:27" ht="13.5">
      <c r="A8" s="23" t="s">
        <v>35</v>
      </c>
      <c r="B8" s="17"/>
      <c r="C8" s="18">
        <v>157000000</v>
      </c>
      <c r="D8" s="18">
        <v>157000000</v>
      </c>
      <c r="E8" s="19">
        <v>166106000</v>
      </c>
      <c r="F8" s="20">
        <v>166106000</v>
      </c>
      <c r="G8" s="20">
        <v>84127898</v>
      </c>
      <c r="H8" s="20">
        <v>84127898</v>
      </c>
      <c r="I8" s="20">
        <v>84127898</v>
      </c>
      <c r="J8" s="20">
        <v>84127898</v>
      </c>
      <c r="K8" s="20">
        <v>82313167</v>
      </c>
      <c r="L8" s="20">
        <v>150747030</v>
      </c>
      <c r="M8" s="20">
        <v>150747030</v>
      </c>
      <c r="N8" s="20">
        <v>150747030</v>
      </c>
      <c r="O8" s="20">
        <v>165287700</v>
      </c>
      <c r="P8" s="20"/>
      <c r="Q8" s="20"/>
      <c r="R8" s="20">
        <v>165287700</v>
      </c>
      <c r="S8" s="20"/>
      <c r="T8" s="20"/>
      <c r="U8" s="20"/>
      <c r="V8" s="20"/>
      <c r="W8" s="20">
        <v>165287700</v>
      </c>
      <c r="X8" s="20">
        <v>124579500</v>
      </c>
      <c r="Y8" s="20">
        <v>40708200</v>
      </c>
      <c r="Z8" s="21">
        <v>32.68</v>
      </c>
      <c r="AA8" s="22">
        <v>166106000</v>
      </c>
    </row>
    <row r="9" spans="1:27" ht="13.5">
      <c r="A9" s="23" t="s">
        <v>36</v>
      </c>
      <c r="B9" s="17"/>
      <c r="C9" s="18"/>
      <c r="D9" s="18"/>
      <c r="E9" s="19">
        <v>6000000</v>
      </c>
      <c r="F9" s="20">
        <v>6000000</v>
      </c>
      <c r="G9" s="20">
        <v>32451726</v>
      </c>
      <c r="H9" s="20">
        <v>32451726</v>
      </c>
      <c r="I9" s="20">
        <v>32451726</v>
      </c>
      <c r="J9" s="20">
        <v>32451726</v>
      </c>
      <c r="K9" s="20">
        <v>42424369</v>
      </c>
      <c r="L9" s="20">
        <v>1582000</v>
      </c>
      <c r="M9" s="20">
        <v>1582000</v>
      </c>
      <c r="N9" s="20">
        <v>1582000</v>
      </c>
      <c r="O9" s="20">
        <v>1582000</v>
      </c>
      <c r="P9" s="20"/>
      <c r="Q9" s="20"/>
      <c r="R9" s="20">
        <v>1582000</v>
      </c>
      <c r="S9" s="20"/>
      <c r="T9" s="20"/>
      <c r="U9" s="20"/>
      <c r="V9" s="20"/>
      <c r="W9" s="20">
        <v>1582000</v>
      </c>
      <c r="X9" s="20">
        <v>4500000</v>
      </c>
      <c r="Y9" s="20">
        <v>-2918000</v>
      </c>
      <c r="Z9" s="21">
        <v>-64.84</v>
      </c>
      <c r="AA9" s="22">
        <v>6000000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18471453</v>
      </c>
      <c r="H10" s="24">
        <v>18471453</v>
      </c>
      <c r="I10" s="24">
        <v>18471453</v>
      </c>
      <c r="J10" s="20">
        <v>18471453</v>
      </c>
      <c r="K10" s="24">
        <v>7121</v>
      </c>
      <c r="L10" s="24">
        <v>402389</v>
      </c>
      <c r="M10" s="20">
        <v>402389</v>
      </c>
      <c r="N10" s="24">
        <v>402389</v>
      </c>
      <c r="O10" s="24">
        <v>402389</v>
      </c>
      <c r="P10" s="24"/>
      <c r="Q10" s="20"/>
      <c r="R10" s="24">
        <v>402389</v>
      </c>
      <c r="S10" s="24"/>
      <c r="T10" s="20"/>
      <c r="U10" s="24"/>
      <c r="V10" s="24"/>
      <c r="W10" s="24">
        <v>402389</v>
      </c>
      <c r="X10" s="20"/>
      <c r="Y10" s="24">
        <v>402389</v>
      </c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3462564</v>
      </c>
      <c r="F11" s="20">
        <v>3462564</v>
      </c>
      <c r="G11" s="20">
        <v>3469725</v>
      </c>
      <c r="H11" s="20">
        <v>3469725</v>
      </c>
      <c r="I11" s="20">
        <v>3469725</v>
      </c>
      <c r="J11" s="20">
        <v>3469725</v>
      </c>
      <c r="K11" s="20">
        <v>3462564</v>
      </c>
      <c r="L11" s="20">
        <v>3462564</v>
      </c>
      <c r="M11" s="20">
        <v>3462564</v>
      </c>
      <c r="N11" s="20">
        <v>3462564</v>
      </c>
      <c r="O11" s="20">
        <v>3462564</v>
      </c>
      <c r="P11" s="20"/>
      <c r="Q11" s="20"/>
      <c r="R11" s="20">
        <v>3462564</v>
      </c>
      <c r="S11" s="20"/>
      <c r="T11" s="20"/>
      <c r="U11" s="20"/>
      <c r="V11" s="20"/>
      <c r="W11" s="20">
        <v>3462564</v>
      </c>
      <c r="X11" s="20">
        <v>2596923</v>
      </c>
      <c r="Y11" s="20">
        <v>865641</v>
      </c>
      <c r="Z11" s="21">
        <v>33.33</v>
      </c>
      <c r="AA11" s="22">
        <v>3462564</v>
      </c>
    </row>
    <row r="12" spans="1:27" ht="13.5">
      <c r="A12" s="27" t="s">
        <v>39</v>
      </c>
      <c r="B12" s="28"/>
      <c r="C12" s="29">
        <f aca="true" t="shared" si="0" ref="C12:Y12">SUM(C6:C11)</f>
        <v>168480000</v>
      </c>
      <c r="D12" s="29">
        <f>SUM(D6:D11)</f>
        <v>168480000</v>
      </c>
      <c r="E12" s="30">
        <f t="shared" si="0"/>
        <v>187714364</v>
      </c>
      <c r="F12" s="31">
        <f t="shared" si="0"/>
        <v>187714364</v>
      </c>
      <c r="G12" s="31">
        <f t="shared" si="0"/>
        <v>203528666</v>
      </c>
      <c r="H12" s="31">
        <f t="shared" si="0"/>
        <v>203528666</v>
      </c>
      <c r="I12" s="31">
        <f t="shared" si="0"/>
        <v>203528666</v>
      </c>
      <c r="J12" s="31">
        <f t="shared" si="0"/>
        <v>203528666</v>
      </c>
      <c r="K12" s="31">
        <f t="shared" si="0"/>
        <v>130574381</v>
      </c>
      <c r="L12" s="31">
        <f t="shared" si="0"/>
        <v>158561143</v>
      </c>
      <c r="M12" s="31">
        <f t="shared" si="0"/>
        <v>158561143</v>
      </c>
      <c r="N12" s="31">
        <f t="shared" si="0"/>
        <v>158561143</v>
      </c>
      <c r="O12" s="31">
        <f t="shared" si="0"/>
        <v>173720465</v>
      </c>
      <c r="P12" s="31">
        <f t="shared" si="0"/>
        <v>0</v>
      </c>
      <c r="Q12" s="31">
        <f t="shared" si="0"/>
        <v>0</v>
      </c>
      <c r="R12" s="31">
        <f t="shared" si="0"/>
        <v>173720465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173720465</v>
      </c>
      <c r="X12" s="31">
        <f t="shared" si="0"/>
        <v>140785773</v>
      </c>
      <c r="Y12" s="31">
        <f t="shared" si="0"/>
        <v>32934692</v>
      </c>
      <c r="Z12" s="32">
        <f>+IF(X12&lt;&gt;0,+(Y12/X12)*100,0)</f>
        <v>23.3934802488885</v>
      </c>
      <c r="AA12" s="33">
        <f>SUM(AA6:AA11)</f>
        <v>187714364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>
        <v>14299</v>
      </c>
      <c r="H15" s="20">
        <v>14299</v>
      </c>
      <c r="I15" s="20">
        <v>14299</v>
      </c>
      <c r="J15" s="20">
        <v>14299</v>
      </c>
      <c r="K15" s="20">
        <v>14299</v>
      </c>
      <c r="L15" s="20">
        <v>14299</v>
      </c>
      <c r="M15" s="20">
        <v>14299</v>
      </c>
      <c r="N15" s="20">
        <v>14299</v>
      </c>
      <c r="O15" s="20">
        <v>14299</v>
      </c>
      <c r="P15" s="20"/>
      <c r="Q15" s="20"/>
      <c r="R15" s="20">
        <v>14299</v>
      </c>
      <c r="S15" s="20"/>
      <c r="T15" s="20"/>
      <c r="U15" s="20"/>
      <c r="V15" s="20"/>
      <c r="W15" s="20">
        <v>14299</v>
      </c>
      <c r="X15" s="20"/>
      <c r="Y15" s="20">
        <v>14299</v>
      </c>
      <c r="Z15" s="21"/>
      <c r="AA15" s="22"/>
    </row>
    <row r="16" spans="1:27" ht="13.5">
      <c r="A16" s="23" t="s">
        <v>42</v>
      </c>
      <c r="B16" s="17"/>
      <c r="C16" s="18">
        <v>3500000</v>
      </c>
      <c r="D16" s="18">
        <v>3500000</v>
      </c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564824</v>
      </c>
      <c r="F17" s="20">
        <v>564824</v>
      </c>
      <c r="G17" s="20">
        <v>564824</v>
      </c>
      <c r="H17" s="20">
        <v>564824</v>
      </c>
      <c r="I17" s="20">
        <v>564824</v>
      </c>
      <c r="J17" s="20">
        <v>564824</v>
      </c>
      <c r="K17" s="20">
        <v>564824</v>
      </c>
      <c r="L17" s="20">
        <v>564824</v>
      </c>
      <c r="M17" s="20">
        <v>564824</v>
      </c>
      <c r="N17" s="20">
        <v>564824</v>
      </c>
      <c r="O17" s="20">
        <v>564824</v>
      </c>
      <c r="P17" s="20"/>
      <c r="Q17" s="20"/>
      <c r="R17" s="20">
        <v>564824</v>
      </c>
      <c r="S17" s="20"/>
      <c r="T17" s="20"/>
      <c r="U17" s="20"/>
      <c r="V17" s="20"/>
      <c r="W17" s="20">
        <v>564824</v>
      </c>
      <c r="X17" s="20">
        <v>423618</v>
      </c>
      <c r="Y17" s="20">
        <v>141206</v>
      </c>
      <c r="Z17" s="21">
        <v>33.33</v>
      </c>
      <c r="AA17" s="22">
        <v>564824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570000000</v>
      </c>
      <c r="D19" s="18">
        <v>570000000</v>
      </c>
      <c r="E19" s="19">
        <v>577301515</v>
      </c>
      <c r="F19" s="20">
        <v>577301515</v>
      </c>
      <c r="G19" s="20">
        <v>586591591</v>
      </c>
      <c r="H19" s="20">
        <v>586591591</v>
      </c>
      <c r="I19" s="20">
        <v>586591591</v>
      </c>
      <c r="J19" s="20">
        <v>586591591</v>
      </c>
      <c r="K19" s="20">
        <v>569720068</v>
      </c>
      <c r="L19" s="20">
        <v>569720068</v>
      </c>
      <c r="M19" s="20">
        <v>569720068</v>
      </c>
      <c r="N19" s="20">
        <v>569720068</v>
      </c>
      <c r="O19" s="20">
        <v>569720068</v>
      </c>
      <c r="P19" s="20"/>
      <c r="Q19" s="20"/>
      <c r="R19" s="20">
        <v>569720068</v>
      </c>
      <c r="S19" s="20"/>
      <c r="T19" s="20"/>
      <c r="U19" s="20"/>
      <c r="V19" s="20"/>
      <c r="W19" s="20">
        <v>569720068</v>
      </c>
      <c r="X19" s="20">
        <v>432976136</v>
      </c>
      <c r="Y19" s="20">
        <v>136743932</v>
      </c>
      <c r="Z19" s="21">
        <v>31.58</v>
      </c>
      <c r="AA19" s="22">
        <v>577301515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210000</v>
      </c>
      <c r="D22" s="18">
        <v>210000</v>
      </c>
      <c r="E22" s="19">
        <v>222200</v>
      </c>
      <c r="F22" s="20">
        <v>222200</v>
      </c>
      <c r="G22" s="20">
        <v>191480</v>
      </c>
      <c r="H22" s="20">
        <v>191480</v>
      </c>
      <c r="I22" s="20">
        <v>191480</v>
      </c>
      <c r="J22" s="20">
        <v>191480</v>
      </c>
      <c r="K22" s="20">
        <v>191480</v>
      </c>
      <c r="L22" s="20">
        <v>191480</v>
      </c>
      <c r="M22" s="20">
        <v>191480</v>
      </c>
      <c r="N22" s="20">
        <v>191480</v>
      </c>
      <c r="O22" s="20">
        <v>191480</v>
      </c>
      <c r="P22" s="20"/>
      <c r="Q22" s="20"/>
      <c r="R22" s="20">
        <v>191480</v>
      </c>
      <c r="S22" s="20"/>
      <c r="T22" s="20"/>
      <c r="U22" s="20"/>
      <c r="V22" s="20"/>
      <c r="W22" s="20">
        <v>191480</v>
      </c>
      <c r="X22" s="20">
        <v>166650</v>
      </c>
      <c r="Y22" s="20">
        <v>24830</v>
      </c>
      <c r="Z22" s="21">
        <v>14.9</v>
      </c>
      <c r="AA22" s="22">
        <v>222200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>
        <v>1285626</v>
      </c>
      <c r="L23" s="24">
        <v>582480</v>
      </c>
      <c r="M23" s="20">
        <v>582480</v>
      </c>
      <c r="N23" s="24">
        <v>582480</v>
      </c>
      <c r="O23" s="24">
        <v>582480</v>
      </c>
      <c r="P23" s="24"/>
      <c r="Q23" s="20"/>
      <c r="R23" s="24">
        <v>582480</v>
      </c>
      <c r="S23" s="24"/>
      <c r="T23" s="20"/>
      <c r="U23" s="24"/>
      <c r="V23" s="24"/>
      <c r="W23" s="24">
        <v>582480</v>
      </c>
      <c r="X23" s="20"/>
      <c r="Y23" s="24">
        <v>582480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573710000</v>
      </c>
      <c r="D24" s="29">
        <f>SUM(D15:D23)</f>
        <v>573710000</v>
      </c>
      <c r="E24" s="36">
        <f t="shared" si="1"/>
        <v>578088539</v>
      </c>
      <c r="F24" s="37">
        <f t="shared" si="1"/>
        <v>578088539</v>
      </c>
      <c r="G24" s="37">
        <f t="shared" si="1"/>
        <v>587362194</v>
      </c>
      <c r="H24" s="37">
        <f t="shared" si="1"/>
        <v>587362194</v>
      </c>
      <c r="I24" s="37">
        <f t="shared" si="1"/>
        <v>587362194</v>
      </c>
      <c r="J24" s="37">
        <f t="shared" si="1"/>
        <v>587362194</v>
      </c>
      <c r="K24" s="37">
        <f t="shared" si="1"/>
        <v>571776297</v>
      </c>
      <c r="L24" s="37">
        <f t="shared" si="1"/>
        <v>571073151</v>
      </c>
      <c r="M24" s="37">
        <f t="shared" si="1"/>
        <v>571073151</v>
      </c>
      <c r="N24" s="37">
        <f t="shared" si="1"/>
        <v>571073151</v>
      </c>
      <c r="O24" s="37">
        <f t="shared" si="1"/>
        <v>571073151</v>
      </c>
      <c r="P24" s="37">
        <f t="shared" si="1"/>
        <v>0</v>
      </c>
      <c r="Q24" s="37">
        <f t="shared" si="1"/>
        <v>0</v>
      </c>
      <c r="R24" s="37">
        <f t="shared" si="1"/>
        <v>571073151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571073151</v>
      </c>
      <c r="X24" s="37">
        <f t="shared" si="1"/>
        <v>433566404</v>
      </c>
      <c r="Y24" s="37">
        <f t="shared" si="1"/>
        <v>137506747</v>
      </c>
      <c r="Z24" s="38">
        <f>+IF(X24&lt;&gt;0,+(Y24/X24)*100,0)</f>
        <v>31.715268003099244</v>
      </c>
      <c r="AA24" s="39">
        <f>SUM(AA15:AA23)</f>
        <v>578088539</v>
      </c>
    </row>
    <row r="25" spans="1:27" ht="13.5">
      <c r="A25" s="27" t="s">
        <v>51</v>
      </c>
      <c r="B25" s="28"/>
      <c r="C25" s="29">
        <f aca="true" t="shared" si="2" ref="C25:Y25">+C12+C24</f>
        <v>742190000</v>
      </c>
      <c r="D25" s="29">
        <f>+D12+D24</f>
        <v>742190000</v>
      </c>
      <c r="E25" s="30">
        <f t="shared" si="2"/>
        <v>765802903</v>
      </c>
      <c r="F25" s="31">
        <f t="shared" si="2"/>
        <v>765802903</v>
      </c>
      <c r="G25" s="31">
        <f t="shared" si="2"/>
        <v>790890860</v>
      </c>
      <c r="H25" s="31">
        <f t="shared" si="2"/>
        <v>790890860</v>
      </c>
      <c r="I25" s="31">
        <f t="shared" si="2"/>
        <v>790890860</v>
      </c>
      <c r="J25" s="31">
        <f t="shared" si="2"/>
        <v>790890860</v>
      </c>
      <c r="K25" s="31">
        <f t="shared" si="2"/>
        <v>702350678</v>
      </c>
      <c r="L25" s="31">
        <f t="shared" si="2"/>
        <v>729634294</v>
      </c>
      <c r="M25" s="31">
        <f t="shared" si="2"/>
        <v>729634294</v>
      </c>
      <c r="N25" s="31">
        <f t="shared" si="2"/>
        <v>729634294</v>
      </c>
      <c r="O25" s="31">
        <f t="shared" si="2"/>
        <v>744793616</v>
      </c>
      <c r="P25" s="31">
        <f t="shared" si="2"/>
        <v>0</v>
      </c>
      <c r="Q25" s="31">
        <f t="shared" si="2"/>
        <v>0</v>
      </c>
      <c r="R25" s="31">
        <f t="shared" si="2"/>
        <v>744793616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744793616</v>
      </c>
      <c r="X25" s="31">
        <f t="shared" si="2"/>
        <v>574352177</v>
      </c>
      <c r="Y25" s="31">
        <f t="shared" si="2"/>
        <v>170441439</v>
      </c>
      <c r="Z25" s="32">
        <f>+IF(X25&lt;&gt;0,+(Y25/X25)*100,0)</f>
        <v>29.675423168109628</v>
      </c>
      <c r="AA25" s="33">
        <f>+AA12+AA24</f>
        <v>765802903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1700000</v>
      </c>
      <c r="D30" s="18">
        <v>1700000</v>
      </c>
      <c r="E30" s="19">
        <v>1700000</v>
      </c>
      <c r="F30" s="20">
        <v>1700000</v>
      </c>
      <c r="G30" s="20">
        <v>91469</v>
      </c>
      <c r="H30" s="20">
        <v>91469</v>
      </c>
      <c r="I30" s="20">
        <v>91469</v>
      </c>
      <c r="J30" s="20">
        <v>91469</v>
      </c>
      <c r="K30" s="20">
        <v>282082</v>
      </c>
      <c r="L30" s="20">
        <v>258400</v>
      </c>
      <c r="M30" s="20">
        <v>258400</v>
      </c>
      <c r="N30" s="20">
        <v>258400</v>
      </c>
      <c r="O30" s="20">
        <v>258400</v>
      </c>
      <c r="P30" s="20"/>
      <c r="Q30" s="20"/>
      <c r="R30" s="20">
        <v>258400</v>
      </c>
      <c r="S30" s="20"/>
      <c r="T30" s="20"/>
      <c r="U30" s="20"/>
      <c r="V30" s="20"/>
      <c r="W30" s="20">
        <v>258400</v>
      </c>
      <c r="X30" s="20">
        <v>1275000</v>
      </c>
      <c r="Y30" s="20">
        <v>-1016600</v>
      </c>
      <c r="Z30" s="21">
        <v>-79.73</v>
      </c>
      <c r="AA30" s="22">
        <v>1700000</v>
      </c>
    </row>
    <row r="31" spans="1:27" ht="13.5">
      <c r="A31" s="23" t="s">
        <v>56</v>
      </c>
      <c r="B31" s="17"/>
      <c r="C31" s="18">
        <v>650000</v>
      </c>
      <c r="D31" s="18">
        <v>650000</v>
      </c>
      <c r="E31" s="19">
        <v>678700</v>
      </c>
      <c r="F31" s="20">
        <v>678700</v>
      </c>
      <c r="G31" s="20">
        <v>460719</v>
      </c>
      <c r="H31" s="20">
        <v>460719</v>
      </c>
      <c r="I31" s="20">
        <v>460719</v>
      </c>
      <c r="J31" s="20">
        <v>460719</v>
      </c>
      <c r="K31" s="20">
        <v>414882</v>
      </c>
      <c r="L31" s="20">
        <v>414882</v>
      </c>
      <c r="M31" s="20">
        <v>414882</v>
      </c>
      <c r="N31" s="20">
        <v>414882</v>
      </c>
      <c r="O31" s="20">
        <v>415250</v>
      </c>
      <c r="P31" s="20"/>
      <c r="Q31" s="20"/>
      <c r="R31" s="20">
        <v>415250</v>
      </c>
      <c r="S31" s="20"/>
      <c r="T31" s="20"/>
      <c r="U31" s="20"/>
      <c r="V31" s="20"/>
      <c r="W31" s="20">
        <v>415250</v>
      </c>
      <c r="X31" s="20">
        <v>509025</v>
      </c>
      <c r="Y31" s="20">
        <v>-93775</v>
      </c>
      <c r="Z31" s="21">
        <v>-18.42</v>
      </c>
      <c r="AA31" s="22">
        <v>678700</v>
      </c>
    </row>
    <row r="32" spans="1:27" ht="13.5">
      <c r="A32" s="23" t="s">
        <v>57</v>
      </c>
      <c r="B32" s="17"/>
      <c r="C32" s="18">
        <v>1800000</v>
      </c>
      <c r="D32" s="18">
        <v>1800000</v>
      </c>
      <c r="E32" s="19">
        <v>16191516</v>
      </c>
      <c r="F32" s="20">
        <v>16191516</v>
      </c>
      <c r="G32" s="20">
        <v>89114107</v>
      </c>
      <c r="H32" s="20">
        <v>89114107</v>
      </c>
      <c r="I32" s="20">
        <v>89114107</v>
      </c>
      <c r="J32" s="20">
        <v>89114107</v>
      </c>
      <c r="K32" s="20">
        <v>23479969</v>
      </c>
      <c r="L32" s="20">
        <v>22465400</v>
      </c>
      <c r="M32" s="20">
        <v>22465400</v>
      </c>
      <c r="N32" s="20">
        <v>22465400</v>
      </c>
      <c r="O32" s="20">
        <v>24375728</v>
      </c>
      <c r="P32" s="20"/>
      <c r="Q32" s="20"/>
      <c r="R32" s="20">
        <v>24375728</v>
      </c>
      <c r="S32" s="20"/>
      <c r="T32" s="20"/>
      <c r="U32" s="20"/>
      <c r="V32" s="20"/>
      <c r="W32" s="20">
        <v>24375728</v>
      </c>
      <c r="X32" s="20">
        <v>12143637</v>
      </c>
      <c r="Y32" s="20">
        <v>12232091</v>
      </c>
      <c r="Z32" s="21">
        <v>100.73</v>
      </c>
      <c r="AA32" s="22">
        <v>16191516</v>
      </c>
    </row>
    <row r="33" spans="1:27" ht="13.5">
      <c r="A33" s="23" t="s">
        <v>58</v>
      </c>
      <c r="B33" s="17"/>
      <c r="C33" s="18">
        <v>6000000</v>
      </c>
      <c r="D33" s="18">
        <v>6000000</v>
      </c>
      <c r="E33" s="19">
        <v>6348000</v>
      </c>
      <c r="F33" s="20">
        <v>6348000</v>
      </c>
      <c r="G33" s="20">
        <v>5734178</v>
      </c>
      <c r="H33" s="20">
        <v>5734178</v>
      </c>
      <c r="I33" s="20">
        <v>5734178</v>
      </c>
      <c r="J33" s="20">
        <v>5734178</v>
      </c>
      <c r="K33" s="20">
        <v>4331874</v>
      </c>
      <c r="L33" s="20">
        <v>4331874</v>
      </c>
      <c r="M33" s="20">
        <v>4331874</v>
      </c>
      <c r="N33" s="20">
        <v>4331874</v>
      </c>
      <c r="O33" s="20">
        <v>4287000</v>
      </c>
      <c r="P33" s="20"/>
      <c r="Q33" s="20"/>
      <c r="R33" s="20">
        <v>4287000</v>
      </c>
      <c r="S33" s="20"/>
      <c r="T33" s="20"/>
      <c r="U33" s="20"/>
      <c r="V33" s="20"/>
      <c r="W33" s="20">
        <v>4287000</v>
      </c>
      <c r="X33" s="20">
        <v>4761000</v>
      </c>
      <c r="Y33" s="20">
        <v>-474000</v>
      </c>
      <c r="Z33" s="21">
        <v>-9.96</v>
      </c>
      <c r="AA33" s="22">
        <v>6348000</v>
      </c>
    </row>
    <row r="34" spans="1:27" ht="13.5">
      <c r="A34" s="27" t="s">
        <v>59</v>
      </c>
      <c r="B34" s="28"/>
      <c r="C34" s="29">
        <f aca="true" t="shared" si="3" ref="C34:Y34">SUM(C29:C33)</f>
        <v>10150000</v>
      </c>
      <c r="D34" s="29">
        <f>SUM(D29:D33)</f>
        <v>10150000</v>
      </c>
      <c r="E34" s="30">
        <f t="shared" si="3"/>
        <v>24918216</v>
      </c>
      <c r="F34" s="31">
        <f t="shared" si="3"/>
        <v>24918216</v>
      </c>
      <c r="G34" s="31">
        <f t="shared" si="3"/>
        <v>95400473</v>
      </c>
      <c r="H34" s="31">
        <f t="shared" si="3"/>
        <v>95400473</v>
      </c>
      <c r="I34" s="31">
        <f t="shared" si="3"/>
        <v>95400473</v>
      </c>
      <c r="J34" s="31">
        <f t="shared" si="3"/>
        <v>95400473</v>
      </c>
      <c r="K34" s="31">
        <f t="shared" si="3"/>
        <v>28508807</v>
      </c>
      <c r="L34" s="31">
        <f t="shared" si="3"/>
        <v>27470556</v>
      </c>
      <c r="M34" s="31">
        <f t="shared" si="3"/>
        <v>27470556</v>
      </c>
      <c r="N34" s="31">
        <f t="shared" si="3"/>
        <v>27470556</v>
      </c>
      <c r="O34" s="31">
        <f t="shared" si="3"/>
        <v>29336378</v>
      </c>
      <c r="P34" s="31">
        <f t="shared" si="3"/>
        <v>0</v>
      </c>
      <c r="Q34" s="31">
        <f t="shared" si="3"/>
        <v>0</v>
      </c>
      <c r="R34" s="31">
        <f t="shared" si="3"/>
        <v>29336378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29336378</v>
      </c>
      <c r="X34" s="31">
        <f t="shared" si="3"/>
        <v>18688662</v>
      </c>
      <c r="Y34" s="31">
        <f t="shared" si="3"/>
        <v>10647716</v>
      </c>
      <c r="Z34" s="32">
        <f>+IF(X34&lt;&gt;0,+(Y34/X34)*100,0)</f>
        <v>56.97420179143911</v>
      </c>
      <c r="AA34" s="33">
        <f>SUM(AA29:AA33)</f>
        <v>24918216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1700000</v>
      </c>
      <c r="D37" s="18">
        <v>1700000</v>
      </c>
      <c r="E37" s="19">
        <v>1700000</v>
      </c>
      <c r="F37" s="20">
        <v>1700000</v>
      </c>
      <c r="G37" s="20"/>
      <c r="H37" s="20"/>
      <c r="I37" s="20"/>
      <c r="J37" s="20"/>
      <c r="K37" s="20">
        <v>1616868</v>
      </c>
      <c r="L37" s="20">
        <v>1616868</v>
      </c>
      <c r="M37" s="20">
        <v>1616868</v>
      </c>
      <c r="N37" s="20">
        <v>1616868</v>
      </c>
      <c r="O37" s="20">
        <v>1616868</v>
      </c>
      <c r="P37" s="20"/>
      <c r="Q37" s="20"/>
      <c r="R37" s="20">
        <v>1616868</v>
      </c>
      <c r="S37" s="20"/>
      <c r="T37" s="20"/>
      <c r="U37" s="20"/>
      <c r="V37" s="20"/>
      <c r="W37" s="20">
        <v>1616868</v>
      </c>
      <c r="X37" s="20">
        <v>1275000</v>
      </c>
      <c r="Y37" s="20">
        <v>341868</v>
      </c>
      <c r="Z37" s="21">
        <v>26.81</v>
      </c>
      <c r="AA37" s="22">
        <v>1700000</v>
      </c>
    </row>
    <row r="38" spans="1:27" ht="13.5">
      <c r="A38" s="23" t="s">
        <v>58</v>
      </c>
      <c r="B38" s="17"/>
      <c r="C38" s="18"/>
      <c r="D38" s="18"/>
      <c r="E38" s="19">
        <v>15368000</v>
      </c>
      <c r="F38" s="20">
        <v>15368000</v>
      </c>
      <c r="G38" s="20">
        <v>16932821</v>
      </c>
      <c r="H38" s="20">
        <v>16932821</v>
      </c>
      <c r="I38" s="20">
        <v>16932821</v>
      </c>
      <c r="J38" s="20">
        <v>16932821</v>
      </c>
      <c r="K38" s="20">
        <v>15367710</v>
      </c>
      <c r="L38" s="20">
        <v>15258870</v>
      </c>
      <c r="M38" s="20">
        <v>15258870</v>
      </c>
      <c r="N38" s="20">
        <v>15258870</v>
      </c>
      <c r="O38" s="20">
        <v>15258870</v>
      </c>
      <c r="P38" s="20"/>
      <c r="Q38" s="20"/>
      <c r="R38" s="20">
        <v>15258870</v>
      </c>
      <c r="S38" s="20"/>
      <c r="T38" s="20"/>
      <c r="U38" s="20"/>
      <c r="V38" s="20"/>
      <c r="W38" s="20">
        <v>15258870</v>
      </c>
      <c r="X38" s="20">
        <v>11526000</v>
      </c>
      <c r="Y38" s="20">
        <v>3732870</v>
      </c>
      <c r="Z38" s="21">
        <v>32.39</v>
      </c>
      <c r="AA38" s="22">
        <v>15368000</v>
      </c>
    </row>
    <row r="39" spans="1:27" ht="13.5">
      <c r="A39" s="27" t="s">
        <v>61</v>
      </c>
      <c r="B39" s="35"/>
      <c r="C39" s="29">
        <f aca="true" t="shared" si="4" ref="C39:Y39">SUM(C37:C38)</f>
        <v>1700000</v>
      </c>
      <c r="D39" s="29">
        <f>SUM(D37:D38)</f>
        <v>1700000</v>
      </c>
      <c r="E39" s="36">
        <f t="shared" si="4"/>
        <v>17068000</v>
      </c>
      <c r="F39" s="37">
        <f t="shared" si="4"/>
        <v>17068000</v>
      </c>
      <c r="G39" s="37">
        <f t="shared" si="4"/>
        <v>16932821</v>
      </c>
      <c r="H39" s="37">
        <f t="shared" si="4"/>
        <v>16932821</v>
      </c>
      <c r="I39" s="37">
        <f t="shared" si="4"/>
        <v>16932821</v>
      </c>
      <c r="J39" s="37">
        <f t="shared" si="4"/>
        <v>16932821</v>
      </c>
      <c r="K39" s="37">
        <f t="shared" si="4"/>
        <v>16984578</v>
      </c>
      <c r="L39" s="37">
        <f t="shared" si="4"/>
        <v>16875738</v>
      </c>
      <c r="M39" s="37">
        <f t="shared" si="4"/>
        <v>16875738</v>
      </c>
      <c r="N39" s="37">
        <f t="shared" si="4"/>
        <v>16875738</v>
      </c>
      <c r="O39" s="37">
        <f t="shared" si="4"/>
        <v>16875738</v>
      </c>
      <c r="P39" s="37">
        <f t="shared" si="4"/>
        <v>0</v>
      </c>
      <c r="Q39" s="37">
        <f t="shared" si="4"/>
        <v>0</v>
      </c>
      <c r="R39" s="37">
        <f t="shared" si="4"/>
        <v>16875738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16875738</v>
      </c>
      <c r="X39" s="37">
        <f t="shared" si="4"/>
        <v>12801000</v>
      </c>
      <c r="Y39" s="37">
        <f t="shared" si="4"/>
        <v>4074738</v>
      </c>
      <c r="Z39" s="38">
        <f>+IF(X39&lt;&gt;0,+(Y39/X39)*100,0)</f>
        <v>31.831403796578396</v>
      </c>
      <c r="AA39" s="39">
        <f>SUM(AA37:AA38)</f>
        <v>17068000</v>
      </c>
    </row>
    <row r="40" spans="1:27" ht="13.5">
      <c r="A40" s="27" t="s">
        <v>62</v>
      </c>
      <c r="B40" s="28"/>
      <c r="C40" s="29">
        <f aca="true" t="shared" si="5" ref="C40:Y40">+C34+C39</f>
        <v>11850000</v>
      </c>
      <c r="D40" s="29">
        <f>+D34+D39</f>
        <v>11850000</v>
      </c>
      <c r="E40" s="30">
        <f t="shared" si="5"/>
        <v>41986216</v>
      </c>
      <c r="F40" s="31">
        <f t="shared" si="5"/>
        <v>41986216</v>
      </c>
      <c r="G40" s="31">
        <f t="shared" si="5"/>
        <v>112333294</v>
      </c>
      <c r="H40" s="31">
        <f t="shared" si="5"/>
        <v>112333294</v>
      </c>
      <c r="I40" s="31">
        <f t="shared" si="5"/>
        <v>112333294</v>
      </c>
      <c r="J40" s="31">
        <f t="shared" si="5"/>
        <v>112333294</v>
      </c>
      <c r="K40" s="31">
        <f t="shared" si="5"/>
        <v>45493385</v>
      </c>
      <c r="L40" s="31">
        <f t="shared" si="5"/>
        <v>44346294</v>
      </c>
      <c r="M40" s="31">
        <f t="shared" si="5"/>
        <v>44346294</v>
      </c>
      <c r="N40" s="31">
        <f t="shared" si="5"/>
        <v>44346294</v>
      </c>
      <c r="O40" s="31">
        <f t="shared" si="5"/>
        <v>46212116</v>
      </c>
      <c r="P40" s="31">
        <f t="shared" si="5"/>
        <v>0</v>
      </c>
      <c r="Q40" s="31">
        <f t="shared" si="5"/>
        <v>0</v>
      </c>
      <c r="R40" s="31">
        <f t="shared" si="5"/>
        <v>46212116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46212116</v>
      </c>
      <c r="X40" s="31">
        <f t="shared" si="5"/>
        <v>31489662</v>
      </c>
      <c r="Y40" s="31">
        <f t="shared" si="5"/>
        <v>14722454</v>
      </c>
      <c r="Z40" s="32">
        <f>+IF(X40&lt;&gt;0,+(Y40/X40)*100,0)</f>
        <v>46.75329319190533</v>
      </c>
      <c r="AA40" s="33">
        <f>+AA34+AA39</f>
        <v>41986216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730340000</v>
      </c>
      <c r="D42" s="43">
        <f>+D25-D40</f>
        <v>730340000</v>
      </c>
      <c r="E42" s="44">
        <f t="shared" si="6"/>
        <v>723816687</v>
      </c>
      <c r="F42" s="45">
        <f t="shared" si="6"/>
        <v>723816687</v>
      </c>
      <c r="G42" s="45">
        <f t="shared" si="6"/>
        <v>678557566</v>
      </c>
      <c r="H42" s="45">
        <f t="shared" si="6"/>
        <v>678557566</v>
      </c>
      <c r="I42" s="45">
        <f t="shared" si="6"/>
        <v>678557566</v>
      </c>
      <c r="J42" s="45">
        <f t="shared" si="6"/>
        <v>678557566</v>
      </c>
      <c r="K42" s="45">
        <f t="shared" si="6"/>
        <v>656857293</v>
      </c>
      <c r="L42" s="45">
        <f t="shared" si="6"/>
        <v>685288000</v>
      </c>
      <c r="M42" s="45">
        <f t="shared" si="6"/>
        <v>685288000</v>
      </c>
      <c r="N42" s="45">
        <f t="shared" si="6"/>
        <v>685288000</v>
      </c>
      <c r="O42" s="45">
        <f t="shared" si="6"/>
        <v>698581500</v>
      </c>
      <c r="P42" s="45">
        <f t="shared" si="6"/>
        <v>0</v>
      </c>
      <c r="Q42" s="45">
        <f t="shared" si="6"/>
        <v>0</v>
      </c>
      <c r="R42" s="45">
        <f t="shared" si="6"/>
        <v>698581500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698581500</v>
      </c>
      <c r="X42" s="45">
        <f t="shared" si="6"/>
        <v>542862515</v>
      </c>
      <c r="Y42" s="45">
        <f t="shared" si="6"/>
        <v>155718985</v>
      </c>
      <c r="Z42" s="46">
        <f>+IF(X42&lt;&gt;0,+(Y42/X42)*100,0)</f>
        <v>28.68479231799602</v>
      </c>
      <c r="AA42" s="47">
        <f>+AA25-AA40</f>
        <v>723816687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730340000</v>
      </c>
      <c r="D45" s="18">
        <v>730340000</v>
      </c>
      <c r="E45" s="19">
        <v>723816687</v>
      </c>
      <c r="F45" s="20">
        <v>723816687</v>
      </c>
      <c r="G45" s="20">
        <v>678557566</v>
      </c>
      <c r="H45" s="20">
        <v>678557566</v>
      </c>
      <c r="I45" s="20">
        <v>678557566</v>
      </c>
      <c r="J45" s="20">
        <v>678557566</v>
      </c>
      <c r="K45" s="20">
        <v>656857293</v>
      </c>
      <c r="L45" s="20">
        <v>685288000</v>
      </c>
      <c r="M45" s="20">
        <v>685288000</v>
      </c>
      <c r="N45" s="20">
        <v>685288000</v>
      </c>
      <c r="O45" s="20">
        <v>698581500</v>
      </c>
      <c r="P45" s="20"/>
      <c r="Q45" s="20"/>
      <c r="R45" s="20">
        <v>698581500</v>
      </c>
      <c r="S45" s="20"/>
      <c r="T45" s="20"/>
      <c r="U45" s="20"/>
      <c r="V45" s="20"/>
      <c r="W45" s="20">
        <v>698581500</v>
      </c>
      <c r="X45" s="20">
        <v>542862515</v>
      </c>
      <c r="Y45" s="20">
        <v>155718985</v>
      </c>
      <c r="Z45" s="48">
        <v>28.68</v>
      </c>
      <c r="AA45" s="22">
        <v>723816687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730340000</v>
      </c>
      <c r="D48" s="51">
        <f>SUM(D45:D47)</f>
        <v>730340000</v>
      </c>
      <c r="E48" s="52">
        <f t="shared" si="7"/>
        <v>723816687</v>
      </c>
      <c r="F48" s="53">
        <f t="shared" si="7"/>
        <v>723816687</v>
      </c>
      <c r="G48" s="53">
        <f t="shared" si="7"/>
        <v>678557566</v>
      </c>
      <c r="H48" s="53">
        <f t="shared" si="7"/>
        <v>678557566</v>
      </c>
      <c r="I48" s="53">
        <f t="shared" si="7"/>
        <v>678557566</v>
      </c>
      <c r="J48" s="53">
        <f t="shared" si="7"/>
        <v>678557566</v>
      </c>
      <c r="K48" s="53">
        <f t="shared" si="7"/>
        <v>656857293</v>
      </c>
      <c r="L48" s="53">
        <f t="shared" si="7"/>
        <v>685288000</v>
      </c>
      <c r="M48" s="53">
        <f t="shared" si="7"/>
        <v>685288000</v>
      </c>
      <c r="N48" s="53">
        <f t="shared" si="7"/>
        <v>685288000</v>
      </c>
      <c r="O48" s="53">
        <f t="shared" si="7"/>
        <v>698581500</v>
      </c>
      <c r="P48" s="53">
        <f t="shared" si="7"/>
        <v>0</v>
      </c>
      <c r="Q48" s="53">
        <f t="shared" si="7"/>
        <v>0</v>
      </c>
      <c r="R48" s="53">
        <f t="shared" si="7"/>
        <v>698581500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698581500</v>
      </c>
      <c r="X48" s="53">
        <f t="shared" si="7"/>
        <v>542862515</v>
      </c>
      <c r="Y48" s="53">
        <f t="shared" si="7"/>
        <v>155718985</v>
      </c>
      <c r="Z48" s="54">
        <f>+IF(X48&lt;&gt;0,+(Y48/X48)*100,0)</f>
        <v>28.68479231799602</v>
      </c>
      <c r="AA48" s="55">
        <f>SUM(AA45:AA47)</f>
        <v>723816687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4502023</v>
      </c>
      <c r="D6" s="18">
        <v>4502023</v>
      </c>
      <c r="E6" s="19">
        <v>550000</v>
      </c>
      <c r="F6" s="20">
        <v>550000</v>
      </c>
      <c r="G6" s="20">
        <v>550000</v>
      </c>
      <c r="H6" s="20">
        <v>550000</v>
      </c>
      <c r="I6" s="20"/>
      <c r="J6" s="20"/>
      <c r="K6" s="20">
        <v>550000</v>
      </c>
      <c r="L6" s="20">
        <v>550000</v>
      </c>
      <c r="M6" s="20">
        <v>550000</v>
      </c>
      <c r="N6" s="20">
        <v>550000</v>
      </c>
      <c r="O6" s="20">
        <v>550000</v>
      </c>
      <c r="P6" s="20">
        <v>550000</v>
      </c>
      <c r="Q6" s="20">
        <v>550000</v>
      </c>
      <c r="R6" s="20">
        <v>550000</v>
      </c>
      <c r="S6" s="20"/>
      <c r="T6" s="20"/>
      <c r="U6" s="20"/>
      <c r="V6" s="20"/>
      <c r="W6" s="20">
        <v>550000</v>
      </c>
      <c r="X6" s="20">
        <v>412500</v>
      </c>
      <c r="Y6" s="20">
        <v>137500</v>
      </c>
      <c r="Z6" s="21">
        <v>33.33</v>
      </c>
      <c r="AA6" s="22">
        <v>550000</v>
      </c>
    </row>
    <row r="7" spans="1:27" ht="13.5">
      <c r="A7" s="23" t="s">
        <v>34</v>
      </c>
      <c r="B7" s="17"/>
      <c r="C7" s="18"/>
      <c r="D7" s="18"/>
      <c r="E7" s="19">
        <v>5000000</v>
      </c>
      <c r="F7" s="20">
        <v>5000000</v>
      </c>
      <c r="G7" s="20">
        <v>500000</v>
      </c>
      <c r="H7" s="20">
        <v>500000</v>
      </c>
      <c r="I7" s="20"/>
      <c r="J7" s="20"/>
      <c r="K7" s="20">
        <v>500000</v>
      </c>
      <c r="L7" s="20">
        <v>500000</v>
      </c>
      <c r="M7" s="20">
        <v>500000</v>
      </c>
      <c r="N7" s="20">
        <v>500000</v>
      </c>
      <c r="O7" s="20">
        <v>500000</v>
      </c>
      <c r="P7" s="20">
        <v>500000</v>
      </c>
      <c r="Q7" s="20">
        <v>500000</v>
      </c>
      <c r="R7" s="20">
        <v>500000</v>
      </c>
      <c r="S7" s="20"/>
      <c r="T7" s="20"/>
      <c r="U7" s="20"/>
      <c r="V7" s="20"/>
      <c r="W7" s="20">
        <v>500000</v>
      </c>
      <c r="X7" s="20">
        <v>3750000</v>
      </c>
      <c r="Y7" s="20">
        <v>-3250000</v>
      </c>
      <c r="Z7" s="21">
        <v>-86.67</v>
      </c>
      <c r="AA7" s="22">
        <v>5000000</v>
      </c>
    </row>
    <row r="8" spans="1:27" ht="13.5">
      <c r="A8" s="23" t="s">
        <v>35</v>
      </c>
      <c r="B8" s="17"/>
      <c r="C8" s="18">
        <v>4551352</v>
      </c>
      <c r="D8" s="18">
        <v>4551352</v>
      </c>
      <c r="E8" s="19">
        <v>63876943</v>
      </c>
      <c r="F8" s="20">
        <v>63876943</v>
      </c>
      <c r="G8" s="20">
        <v>63876943</v>
      </c>
      <c r="H8" s="20">
        <v>63876943</v>
      </c>
      <c r="I8" s="20"/>
      <c r="J8" s="20"/>
      <c r="K8" s="20">
        <v>63876943</v>
      </c>
      <c r="L8" s="20">
        <v>63876943</v>
      </c>
      <c r="M8" s="20">
        <v>63876943</v>
      </c>
      <c r="N8" s="20">
        <v>63876943</v>
      </c>
      <c r="O8" s="20">
        <v>63876943</v>
      </c>
      <c r="P8" s="20">
        <v>63876943</v>
      </c>
      <c r="Q8" s="20">
        <v>63876943</v>
      </c>
      <c r="R8" s="20">
        <v>63876943</v>
      </c>
      <c r="S8" s="20"/>
      <c r="T8" s="20"/>
      <c r="U8" s="20"/>
      <c r="V8" s="20"/>
      <c r="W8" s="20">
        <v>63876943</v>
      </c>
      <c r="X8" s="20">
        <v>47907707</v>
      </c>
      <c r="Y8" s="20">
        <v>15969236</v>
      </c>
      <c r="Z8" s="21">
        <v>33.33</v>
      </c>
      <c r="AA8" s="22">
        <v>63876943</v>
      </c>
    </row>
    <row r="9" spans="1:27" ht="13.5">
      <c r="A9" s="23" t="s">
        <v>36</v>
      </c>
      <c r="B9" s="17"/>
      <c r="C9" s="18">
        <v>20355350</v>
      </c>
      <c r="D9" s="18">
        <v>20355350</v>
      </c>
      <c r="E9" s="19">
        <v>14000000</v>
      </c>
      <c r="F9" s="20">
        <v>14000000</v>
      </c>
      <c r="G9" s="20">
        <v>14000000</v>
      </c>
      <c r="H9" s="20">
        <v>14000000</v>
      </c>
      <c r="I9" s="20"/>
      <c r="J9" s="20"/>
      <c r="K9" s="20">
        <v>14000000</v>
      </c>
      <c r="L9" s="20">
        <v>14000000</v>
      </c>
      <c r="M9" s="20">
        <v>14000000</v>
      </c>
      <c r="N9" s="20">
        <v>14000000</v>
      </c>
      <c r="O9" s="20">
        <v>14000000</v>
      </c>
      <c r="P9" s="20">
        <v>14000000</v>
      </c>
      <c r="Q9" s="20">
        <v>14000000</v>
      </c>
      <c r="R9" s="20">
        <v>14000000</v>
      </c>
      <c r="S9" s="20"/>
      <c r="T9" s="20"/>
      <c r="U9" s="20"/>
      <c r="V9" s="20"/>
      <c r="W9" s="20">
        <v>14000000</v>
      </c>
      <c r="X9" s="20">
        <v>10500000</v>
      </c>
      <c r="Y9" s="20">
        <v>3500000</v>
      </c>
      <c r="Z9" s="21">
        <v>33.33</v>
      </c>
      <c r="AA9" s="22">
        <v>14000000</v>
      </c>
    </row>
    <row r="10" spans="1:27" ht="13.5">
      <c r="A10" s="23" t="s">
        <v>37</v>
      </c>
      <c r="B10" s="17"/>
      <c r="C10" s="18">
        <v>24114</v>
      </c>
      <c r="D10" s="18">
        <v>24114</v>
      </c>
      <c r="E10" s="19">
        <v>3000000</v>
      </c>
      <c r="F10" s="20">
        <v>3000000</v>
      </c>
      <c r="G10" s="24">
        <v>3000000</v>
      </c>
      <c r="H10" s="24">
        <v>3000000</v>
      </c>
      <c r="I10" s="24"/>
      <c r="J10" s="20"/>
      <c r="K10" s="24">
        <v>3000000</v>
      </c>
      <c r="L10" s="24">
        <v>3000000</v>
      </c>
      <c r="M10" s="20">
        <v>3000000</v>
      </c>
      <c r="N10" s="24">
        <v>3000000</v>
      </c>
      <c r="O10" s="24">
        <v>3000000</v>
      </c>
      <c r="P10" s="24">
        <v>3000000</v>
      </c>
      <c r="Q10" s="20">
        <v>3000000</v>
      </c>
      <c r="R10" s="24">
        <v>3000000</v>
      </c>
      <c r="S10" s="24"/>
      <c r="T10" s="20"/>
      <c r="U10" s="24"/>
      <c r="V10" s="24"/>
      <c r="W10" s="24">
        <v>3000000</v>
      </c>
      <c r="X10" s="20">
        <v>2250000</v>
      </c>
      <c r="Y10" s="24">
        <v>750000</v>
      </c>
      <c r="Z10" s="25">
        <v>33.33</v>
      </c>
      <c r="AA10" s="26">
        <v>3000000</v>
      </c>
    </row>
    <row r="11" spans="1:27" ht="13.5">
      <c r="A11" s="23" t="s">
        <v>38</v>
      </c>
      <c r="B11" s="17"/>
      <c r="C11" s="18">
        <v>71280</v>
      </c>
      <c r="D11" s="18">
        <v>71280</v>
      </c>
      <c r="E11" s="19">
        <v>500000</v>
      </c>
      <c r="F11" s="20">
        <v>500000</v>
      </c>
      <c r="G11" s="20">
        <v>500000</v>
      </c>
      <c r="H11" s="20">
        <v>500000</v>
      </c>
      <c r="I11" s="20"/>
      <c r="J11" s="20"/>
      <c r="K11" s="20">
        <v>500000</v>
      </c>
      <c r="L11" s="20">
        <v>500000</v>
      </c>
      <c r="M11" s="20">
        <v>500000</v>
      </c>
      <c r="N11" s="20">
        <v>500000</v>
      </c>
      <c r="O11" s="20">
        <v>500000</v>
      </c>
      <c r="P11" s="20">
        <v>500000</v>
      </c>
      <c r="Q11" s="20">
        <v>500000</v>
      </c>
      <c r="R11" s="20">
        <v>500000</v>
      </c>
      <c r="S11" s="20"/>
      <c r="T11" s="20"/>
      <c r="U11" s="20"/>
      <c r="V11" s="20"/>
      <c r="W11" s="20">
        <v>500000</v>
      </c>
      <c r="X11" s="20">
        <v>375000</v>
      </c>
      <c r="Y11" s="20">
        <v>125000</v>
      </c>
      <c r="Z11" s="21">
        <v>33.33</v>
      </c>
      <c r="AA11" s="22">
        <v>500000</v>
      </c>
    </row>
    <row r="12" spans="1:27" ht="13.5">
      <c r="A12" s="27" t="s">
        <v>39</v>
      </c>
      <c r="B12" s="28"/>
      <c r="C12" s="29">
        <f aca="true" t="shared" si="0" ref="C12:Y12">SUM(C6:C11)</f>
        <v>29504119</v>
      </c>
      <c r="D12" s="29">
        <f>SUM(D6:D11)</f>
        <v>29504119</v>
      </c>
      <c r="E12" s="30">
        <f t="shared" si="0"/>
        <v>86926943</v>
      </c>
      <c r="F12" s="31">
        <f t="shared" si="0"/>
        <v>86926943</v>
      </c>
      <c r="G12" s="31">
        <f t="shared" si="0"/>
        <v>82426943</v>
      </c>
      <c r="H12" s="31">
        <f t="shared" si="0"/>
        <v>82426943</v>
      </c>
      <c r="I12" s="31">
        <f t="shared" si="0"/>
        <v>0</v>
      </c>
      <c r="J12" s="31">
        <f t="shared" si="0"/>
        <v>0</v>
      </c>
      <c r="K12" s="31">
        <f t="shared" si="0"/>
        <v>82426943</v>
      </c>
      <c r="L12" s="31">
        <f t="shared" si="0"/>
        <v>82426943</v>
      </c>
      <c r="M12" s="31">
        <f t="shared" si="0"/>
        <v>82426943</v>
      </c>
      <c r="N12" s="31">
        <f t="shared" si="0"/>
        <v>82426943</v>
      </c>
      <c r="O12" s="31">
        <f t="shared" si="0"/>
        <v>82426943</v>
      </c>
      <c r="P12" s="31">
        <f t="shared" si="0"/>
        <v>82426943</v>
      </c>
      <c r="Q12" s="31">
        <f t="shared" si="0"/>
        <v>82426943</v>
      </c>
      <c r="R12" s="31">
        <f t="shared" si="0"/>
        <v>82426943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82426943</v>
      </c>
      <c r="X12" s="31">
        <f t="shared" si="0"/>
        <v>65195207</v>
      </c>
      <c r="Y12" s="31">
        <f t="shared" si="0"/>
        <v>17231736</v>
      </c>
      <c r="Z12" s="32">
        <f>+IF(X12&lt;&gt;0,+(Y12/X12)*100,0)</f>
        <v>26.43098594655892</v>
      </c>
      <c r="AA12" s="33">
        <f>SUM(AA6:AA11)</f>
        <v>86926943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6770544</v>
      </c>
      <c r="D17" s="18">
        <v>6770544</v>
      </c>
      <c r="E17" s="19">
        <v>8812274</v>
      </c>
      <c r="F17" s="20">
        <v>8812274</v>
      </c>
      <c r="G17" s="20">
        <v>8812274</v>
      </c>
      <c r="H17" s="20">
        <v>8812274</v>
      </c>
      <c r="I17" s="20"/>
      <c r="J17" s="20"/>
      <c r="K17" s="20">
        <v>8812274</v>
      </c>
      <c r="L17" s="20">
        <v>8812274</v>
      </c>
      <c r="M17" s="20">
        <v>8812274</v>
      </c>
      <c r="N17" s="20">
        <v>8812274</v>
      </c>
      <c r="O17" s="20">
        <v>8812274</v>
      </c>
      <c r="P17" s="20">
        <v>8812274</v>
      </c>
      <c r="Q17" s="20">
        <v>8812274</v>
      </c>
      <c r="R17" s="20">
        <v>8812274</v>
      </c>
      <c r="S17" s="20"/>
      <c r="T17" s="20"/>
      <c r="U17" s="20"/>
      <c r="V17" s="20"/>
      <c r="W17" s="20">
        <v>8812274</v>
      </c>
      <c r="X17" s="20">
        <v>6609206</v>
      </c>
      <c r="Y17" s="20">
        <v>2203068</v>
      </c>
      <c r="Z17" s="21">
        <v>33.33</v>
      </c>
      <c r="AA17" s="22">
        <v>8812274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256553706</v>
      </c>
      <c r="D19" s="18">
        <v>256553706</v>
      </c>
      <c r="E19" s="19">
        <v>367320731</v>
      </c>
      <c r="F19" s="20">
        <v>367320731</v>
      </c>
      <c r="G19" s="20">
        <v>367320731</v>
      </c>
      <c r="H19" s="20">
        <v>367320731</v>
      </c>
      <c r="I19" s="20"/>
      <c r="J19" s="20"/>
      <c r="K19" s="20">
        <v>367320731</v>
      </c>
      <c r="L19" s="20">
        <v>367320731</v>
      </c>
      <c r="M19" s="20">
        <v>367320731</v>
      </c>
      <c r="N19" s="20">
        <v>367320731</v>
      </c>
      <c r="O19" s="20">
        <v>367320731</v>
      </c>
      <c r="P19" s="20">
        <v>367320731</v>
      </c>
      <c r="Q19" s="20">
        <v>367320731</v>
      </c>
      <c r="R19" s="20">
        <v>367320731</v>
      </c>
      <c r="S19" s="20"/>
      <c r="T19" s="20"/>
      <c r="U19" s="20"/>
      <c r="V19" s="20"/>
      <c r="W19" s="20">
        <v>367320731</v>
      </c>
      <c r="X19" s="20">
        <v>275490548</v>
      </c>
      <c r="Y19" s="20">
        <v>91830183</v>
      </c>
      <c r="Z19" s="21">
        <v>33.33</v>
      </c>
      <c r="AA19" s="22">
        <v>367320731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316806</v>
      </c>
      <c r="D22" s="18">
        <v>316806</v>
      </c>
      <c r="E22" s="19">
        <v>795953</v>
      </c>
      <c r="F22" s="20">
        <v>795953</v>
      </c>
      <c r="G22" s="20">
        <v>795953</v>
      </c>
      <c r="H22" s="20">
        <v>795953</v>
      </c>
      <c r="I22" s="20"/>
      <c r="J22" s="20"/>
      <c r="K22" s="20">
        <v>795953</v>
      </c>
      <c r="L22" s="20">
        <v>795953</v>
      </c>
      <c r="M22" s="20">
        <v>795953</v>
      </c>
      <c r="N22" s="20">
        <v>795953</v>
      </c>
      <c r="O22" s="20">
        <v>795953</v>
      </c>
      <c r="P22" s="20">
        <v>795953</v>
      </c>
      <c r="Q22" s="20">
        <v>795953</v>
      </c>
      <c r="R22" s="20">
        <v>795953</v>
      </c>
      <c r="S22" s="20"/>
      <c r="T22" s="20"/>
      <c r="U22" s="20"/>
      <c r="V22" s="20"/>
      <c r="W22" s="20">
        <v>795953</v>
      </c>
      <c r="X22" s="20">
        <v>596965</v>
      </c>
      <c r="Y22" s="20">
        <v>198988</v>
      </c>
      <c r="Z22" s="21">
        <v>33.33</v>
      </c>
      <c r="AA22" s="22">
        <v>795953</v>
      </c>
    </row>
    <row r="23" spans="1:27" ht="13.5">
      <c r="A23" s="23" t="s">
        <v>49</v>
      </c>
      <c r="B23" s="17"/>
      <c r="C23" s="18">
        <v>5184832</v>
      </c>
      <c r="D23" s="18">
        <v>5184832</v>
      </c>
      <c r="E23" s="19">
        <v>250000</v>
      </c>
      <c r="F23" s="20">
        <v>250000</v>
      </c>
      <c r="G23" s="24">
        <v>250000</v>
      </c>
      <c r="H23" s="24">
        <v>250000</v>
      </c>
      <c r="I23" s="24"/>
      <c r="J23" s="20"/>
      <c r="K23" s="24">
        <v>250000</v>
      </c>
      <c r="L23" s="24">
        <v>250000</v>
      </c>
      <c r="M23" s="20">
        <v>250000</v>
      </c>
      <c r="N23" s="24">
        <v>250000</v>
      </c>
      <c r="O23" s="24">
        <v>250000</v>
      </c>
      <c r="P23" s="24">
        <v>250000</v>
      </c>
      <c r="Q23" s="20">
        <v>250000</v>
      </c>
      <c r="R23" s="24">
        <v>250000</v>
      </c>
      <c r="S23" s="24"/>
      <c r="T23" s="20"/>
      <c r="U23" s="24"/>
      <c r="V23" s="24"/>
      <c r="W23" s="24">
        <v>250000</v>
      </c>
      <c r="X23" s="20">
        <v>187500</v>
      </c>
      <c r="Y23" s="24">
        <v>62500</v>
      </c>
      <c r="Z23" s="25">
        <v>33.33</v>
      </c>
      <c r="AA23" s="26">
        <v>250000</v>
      </c>
    </row>
    <row r="24" spans="1:27" ht="13.5">
      <c r="A24" s="27" t="s">
        <v>50</v>
      </c>
      <c r="B24" s="35"/>
      <c r="C24" s="29">
        <f aca="true" t="shared" si="1" ref="C24:Y24">SUM(C15:C23)</f>
        <v>268825888</v>
      </c>
      <c r="D24" s="29">
        <f>SUM(D15:D23)</f>
        <v>268825888</v>
      </c>
      <c r="E24" s="36">
        <f t="shared" si="1"/>
        <v>377178958</v>
      </c>
      <c r="F24" s="37">
        <f t="shared" si="1"/>
        <v>377178958</v>
      </c>
      <c r="G24" s="37">
        <f t="shared" si="1"/>
        <v>377178958</v>
      </c>
      <c r="H24" s="37">
        <f t="shared" si="1"/>
        <v>377178958</v>
      </c>
      <c r="I24" s="37">
        <f t="shared" si="1"/>
        <v>0</v>
      </c>
      <c r="J24" s="37">
        <f t="shared" si="1"/>
        <v>0</v>
      </c>
      <c r="K24" s="37">
        <f t="shared" si="1"/>
        <v>377178958</v>
      </c>
      <c r="L24" s="37">
        <f t="shared" si="1"/>
        <v>377178958</v>
      </c>
      <c r="M24" s="37">
        <f t="shared" si="1"/>
        <v>377178958</v>
      </c>
      <c r="N24" s="37">
        <f t="shared" si="1"/>
        <v>377178958</v>
      </c>
      <c r="O24" s="37">
        <f t="shared" si="1"/>
        <v>377178958</v>
      </c>
      <c r="P24" s="37">
        <f t="shared" si="1"/>
        <v>377178958</v>
      </c>
      <c r="Q24" s="37">
        <f t="shared" si="1"/>
        <v>377178958</v>
      </c>
      <c r="R24" s="37">
        <f t="shared" si="1"/>
        <v>377178958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377178958</v>
      </c>
      <c r="X24" s="37">
        <f t="shared" si="1"/>
        <v>282884219</v>
      </c>
      <c r="Y24" s="37">
        <f t="shared" si="1"/>
        <v>94294739</v>
      </c>
      <c r="Z24" s="38">
        <f>+IF(X24&lt;&gt;0,+(Y24/X24)*100,0)</f>
        <v>33.33333309766566</v>
      </c>
      <c r="AA24" s="39">
        <f>SUM(AA15:AA23)</f>
        <v>377178958</v>
      </c>
    </row>
    <row r="25" spans="1:27" ht="13.5">
      <c r="A25" s="27" t="s">
        <v>51</v>
      </c>
      <c r="B25" s="28"/>
      <c r="C25" s="29">
        <f aca="true" t="shared" si="2" ref="C25:Y25">+C12+C24</f>
        <v>298330007</v>
      </c>
      <c r="D25" s="29">
        <f>+D12+D24</f>
        <v>298330007</v>
      </c>
      <c r="E25" s="30">
        <f t="shared" si="2"/>
        <v>464105901</v>
      </c>
      <c r="F25" s="31">
        <f t="shared" si="2"/>
        <v>464105901</v>
      </c>
      <c r="G25" s="31">
        <f t="shared" si="2"/>
        <v>459605901</v>
      </c>
      <c r="H25" s="31">
        <f t="shared" si="2"/>
        <v>459605901</v>
      </c>
      <c r="I25" s="31">
        <f t="shared" si="2"/>
        <v>0</v>
      </c>
      <c r="J25" s="31">
        <f t="shared" si="2"/>
        <v>0</v>
      </c>
      <c r="K25" s="31">
        <f t="shared" si="2"/>
        <v>459605901</v>
      </c>
      <c r="L25" s="31">
        <f t="shared" si="2"/>
        <v>459605901</v>
      </c>
      <c r="M25" s="31">
        <f t="shared" si="2"/>
        <v>459605901</v>
      </c>
      <c r="N25" s="31">
        <f t="shared" si="2"/>
        <v>459605901</v>
      </c>
      <c r="O25" s="31">
        <f t="shared" si="2"/>
        <v>459605901</v>
      </c>
      <c r="P25" s="31">
        <f t="shared" si="2"/>
        <v>459605901</v>
      </c>
      <c r="Q25" s="31">
        <f t="shared" si="2"/>
        <v>459605901</v>
      </c>
      <c r="R25" s="31">
        <f t="shared" si="2"/>
        <v>459605901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459605901</v>
      </c>
      <c r="X25" s="31">
        <f t="shared" si="2"/>
        <v>348079426</v>
      </c>
      <c r="Y25" s="31">
        <f t="shared" si="2"/>
        <v>111526475</v>
      </c>
      <c r="Z25" s="32">
        <f>+IF(X25&lt;&gt;0,+(Y25/X25)*100,0)</f>
        <v>32.04052485423255</v>
      </c>
      <c r="AA25" s="33">
        <f>+AA12+AA24</f>
        <v>464105901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323964</v>
      </c>
      <c r="D30" s="18">
        <v>323964</v>
      </c>
      <c r="E30" s="19">
        <v>156000</v>
      </c>
      <c r="F30" s="20">
        <v>156000</v>
      </c>
      <c r="G30" s="20">
        <v>156000</v>
      </c>
      <c r="H30" s="20">
        <v>156000</v>
      </c>
      <c r="I30" s="20"/>
      <c r="J30" s="20"/>
      <c r="K30" s="20">
        <v>156000</v>
      </c>
      <c r="L30" s="20">
        <v>156000</v>
      </c>
      <c r="M30" s="20">
        <v>156000</v>
      </c>
      <c r="N30" s="20">
        <v>156000</v>
      </c>
      <c r="O30" s="20">
        <v>156000</v>
      </c>
      <c r="P30" s="20">
        <v>156000</v>
      </c>
      <c r="Q30" s="20">
        <v>156000</v>
      </c>
      <c r="R30" s="20">
        <v>156000</v>
      </c>
      <c r="S30" s="20"/>
      <c r="T30" s="20"/>
      <c r="U30" s="20"/>
      <c r="V30" s="20"/>
      <c r="W30" s="20">
        <v>156000</v>
      </c>
      <c r="X30" s="20">
        <v>117000</v>
      </c>
      <c r="Y30" s="20">
        <v>39000</v>
      </c>
      <c r="Z30" s="21">
        <v>33.33</v>
      </c>
      <c r="AA30" s="22">
        <v>156000</v>
      </c>
    </row>
    <row r="31" spans="1:27" ht="13.5">
      <c r="A31" s="23" t="s">
        <v>56</v>
      </c>
      <c r="B31" s="17"/>
      <c r="C31" s="18">
        <v>666660</v>
      </c>
      <c r="D31" s="18">
        <v>666660</v>
      </c>
      <c r="E31" s="19">
        <v>600000</v>
      </c>
      <c r="F31" s="20">
        <v>600000</v>
      </c>
      <c r="G31" s="20">
        <v>600000</v>
      </c>
      <c r="H31" s="20">
        <v>600000</v>
      </c>
      <c r="I31" s="20"/>
      <c r="J31" s="20"/>
      <c r="K31" s="20">
        <v>600000</v>
      </c>
      <c r="L31" s="20">
        <v>600000</v>
      </c>
      <c r="M31" s="20">
        <v>600000</v>
      </c>
      <c r="N31" s="20">
        <v>600000</v>
      </c>
      <c r="O31" s="20">
        <v>600000</v>
      </c>
      <c r="P31" s="20">
        <v>600000</v>
      </c>
      <c r="Q31" s="20">
        <v>600000</v>
      </c>
      <c r="R31" s="20">
        <v>600000</v>
      </c>
      <c r="S31" s="20"/>
      <c r="T31" s="20"/>
      <c r="U31" s="20"/>
      <c r="V31" s="20"/>
      <c r="W31" s="20">
        <v>600000</v>
      </c>
      <c r="X31" s="20">
        <v>450000</v>
      </c>
      <c r="Y31" s="20">
        <v>150000</v>
      </c>
      <c r="Z31" s="21">
        <v>33.33</v>
      </c>
      <c r="AA31" s="22">
        <v>600000</v>
      </c>
    </row>
    <row r="32" spans="1:27" ht="13.5">
      <c r="A32" s="23" t="s">
        <v>57</v>
      </c>
      <c r="B32" s="17"/>
      <c r="C32" s="18">
        <v>68576265</v>
      </c>
      <c r="D32" s="18">
        <v>68576265</v>
      </c>
      <c r="E32" s="19">
        <v>44000000</v>
      </c>
      <c r="F32" s="20">
        <v>44000000</v>
      </c>
      <c r="G32" s="20">
        <v>44000000</v>
      </c>
      <c r="H32" s="20">
        <v>44000000</v>
      </c>
      <c r="I32" s="20"/>
      <c r="J32" s="20"/>
      <c r="K32" s="20">
        <v>44000000</v>
      </c>
      <c r="L32" s="20">
        <v>44000000</v>
      </c>
      <c r="M32" s="20">
        <v>44000000</v>
      </c>
      <c r="N32" s="20">
        <v>44000000</v>
      </c>
      <c r="O32" s="20">
        <v>44000000</v>
      </c>
      <c r="P32" s="20">
        <v>44000000</v>
      </c>
      <c r="Q32" s="20">
        <v>44000000</v>
      </c>
      <c r="R32" s="20">
        <v>44000000</v>
      </c>
      <c r="S32" s="20"/>
      <c r="T32" s="20"/>
      <c r="U32" s="20"/>
      <c r="V32" s="20"/>
      <c r="W32" s="20">
        <v>44000000</v>
      </c>
      <c r="X32" s="20">
        <v>33000000</v>
      </c>
      <c r="Y32" s="20">
        <v>11000000</v>
      </c>
      <c r="Z32" s="21">
        <v>33.33</v>
      </c>
      <c r="AA32" s="22">
        <v>44000000</v>
      </c>
    </row>
    <row r="33" spans="1:27" ht="13.5">
      <c r="A33" s="23" t="s">
        <v>58</v>
      </c>
      <c r="B33" s="17"/>
      <c r="C33" s="18">
        <v>3407313</v>
      </c>
      <c r="D33" s="18">
        <v>3407313</v>
      </c>
      <c r="E33" s="19">
        <v>5000000</v>
      </c>
      <c r="F33" s="20">
        <v>5000000</v>
      </c>
      <c r="G33" s="20">
        <v>5000000</v>
      </c>
      <c r="H33" s="20">
        <v>5000000</v>
      </c>
      <c r="I33" s="20"/>
      <c r="J33" s="20"/>
      <c r="K33" s="20">
        <v>5000000</v>
      </c>
      <c r="L33" s="20">
        <v>5000000</v>
      </c>
      <c r="M33" s="20">
        <v>5000000</v>
      </c>
      <c r="N33" s="20">
        <v>5000000</v>
      </c>
      <c r="O33" s="20">
        <v>5000000</v>
      </c>
      <c r="P33" s="20">
        <v>5000000</v>
      </c>
      <c r="Q33" s="20">
        <v>5000000</v>
      </c>
      <c r="R33" s="20">
        <v>5000000</v>
      </c>
      <c r="S33" s="20"/>
      <c r="T33" s="20"/>
      <c r="U33" s="20"/>
      <c r="V33" s="20"/>
      <c r="W33" s="20">
        <v>5000000</v>
      </c>
      <c r="X33" s="20">
        <v>3750000</v>
      </c>
      <c r="Y33" s="20">
        <v>1250000</v>
      </c>
      <c r="Z33" s="21">
        <v>33.33</v>
      </c>
      <c r="AA33" s="22">
        <v>5000000</v>
      </c>
    </row>
    <row r="34" spans="1:27" ht="13.5">
      <c r="A34" s="27" t="s">
        <v>59</v>
      </c>
      <c r="B34" s="28"/>
      <c r="C34" s="29">
        <f aca="true" t="shared" si="3" ref="C34:Y34">SUM(C29:C33)</f>
        <v>72974202</v>
      </c>
      <c r="D34" s="29">
        <f>SUM(D29:D33)</f>
        <v>72974202</v>
      </c>
      <c r="E34" s="30">
        <f t="shared" si="3"/>
        <v>49756000</v>
      </c>
      <c r="F34" s="31">
        <f t="shared" si="3"/>
        <v>49756000</v>
      </c>
      <c r="G34" s="31">
        <f t="shared" si="3"/>
        <v>49756000</v>
      </c>
      <c r="H34" s="31">
        <f t="shared" si="3"/>
        <v>49756000</v>
      </c>
      <c r="I34" s="31">
        <f t="shared" si="3"/>
        <v>0</v>
      </c>
      <c r="J34" s="31">
        <f t="shared" si="3"/>
        <v>0</v>
      </c>
      <c r="K34" s="31">
        <f t="shared" si="3"/>
        <v>49756000</v>
      </c>
      <c r="L34" s="31">
        <f t="shared" si="3"/>
        <v>49756000</v>
      </c>
      <c r="M34" s="31">
        <f t="shared" si="3"/>
        <v>49756000</v>
      </c>
      <c r="N34" s="31">
        <f t="shared" si="3"/>
        <v>49756000</v>
      </c>
      <c r="O34" s="31">
        <f t="shared" si="3"/>
        <v>49756000</v>
      </c>
      <c r="P34" s="31">
        <f t="shared" si="3"/>
        <v>49756000</v>
      </c>
      <c r="Q34" s="31">
        <f t="shared" si="3"/>
        <v>49756000</v>
      </c>
      <c r="R34" s="31">
        <f t="shared" si="3"/>
        <v>49756000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49756000</v>
      </c>
      <c r="X34" s="31">
        <f t="shared" si="3"/>
        <v>37317000</v>
      </c>
      <c r="Y34" s="31">
        <f t="shared" si="3"/>
        <v>12439000</v>
      </c>
      <c r="Z34" s="32">
        <f>+IF(X34&lt;&gt;0,+(Y34/X34)*100,0)</f>
        <v>33.33333333333333</v>
      </c>
      <c r="AA34" s="33">
        <f>SUM(AA29:AA33)</f>
        <v>49756000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20877674</v>
      </c>
      <c r="D38" s="18">
        <v>20877674</v>
      </c>
      <c r="E38" s="19">
        <v>11000000</v>
      </c>
      <c r="F38" s="20">
        <v>11000000</v>
      </c>
      <c r="G38" s="20">
        <v>11000000</v>
      </c>
      <c r="H38" s="20">
        <v>11000000</v>
      </c>
      <c r="I38" s="20"/>
      <c r="J38" s="20"/>
      <c r="K38" s="20">
        <v>11000000</v>
      </c>
      <c r="L38" s="20">
        <v>11000000</v>
      </c>
      <c r="M38" s="20">
        <v>11000000</v>
      </c>
      <c r="N38" s="20">
        <v>11000000</v>
      </c>
      <c r="O38" s="20">
        <v>11000000</v>
      </c>
      <c r="P38" s="20">
        <v>11000000</v>
      </c>
      <c r="Q38" s="20">
        <v>11000000</v>
      </c>
      <c r="R38" s="20">
        <v>11000000</v>
      </c>
      <c r="S38" s="20"/>
      <c r="T38" s="20"/>
      <c r="U38" s="20"/>
      <c r="V38" s="20"/>
      <c r="W38" s="20">
        <v>11000000</v>
      </c>
      <c r="X38" s="20">
        <v>8250000</v>
      </c>
      <c r="Y38" s="20">
        <v>2750000</v>
      </c>
      <c r="Z38" s="21">
        <v>33.33</v>
      </c>
      <c r="AA38" s="22">
        <v>11000000</v>
      </c>
    </row>
    <row r="39" spans="1:27" ht="13.5">
      <c r="A39" s="27" t="s">
        <v>61</v>
      </c>
      <c r="B39" s="35"/>
      <c r="C39" s="29">
        <f aca="true" t="shared" si="4" ref="C39:Y39">SUM(C37:C38)</f>
        <v>20877674</v>
      </c>
      <c r="D39" s="29">
        <f>SUM(D37:D38)</f>
        <v>20877674</v>
      </c>
      <c r="E39" s="36">
        <f t="shared" si="4"/>
        <v>11000000</v>
      </c>
      <c r="F39" s="37">
        <f t="shared" si="4"/>
        <v>11000000</v>
      </c>
      <c r="G39" s="37">
        <f t="shared" si="4"/>
        <v>11000000</v>
      </c>
      <c r="H39" s="37">
        <f t="shared" si="4"/>
        <v>11000000</v>
      </c>
      <c r="I39" s="37">
        <f t="shared" si="4"/>
        <v>0</v>
      </c>
      <c r="J39" s="37">
        <f t="shared" si="4"/>
        <v>0</v>
      </c>
      <c r="K39" s="37">
        <f t="shared" si="4"/>
        <v>11000000</v>
      </c>
      <c r="L39" s="37">
        <f t="shared" si="4"/>
        <v>11000000</v>
      </c>
      <c r="M39" s="37">
        <f t="shared" si="4"/>
        <v>11000000</v>
      </c>
      <c r="N39" s="37">
        <f t="shared" si="4"/>
        <v>11000000</v>
      </c>
      <c r="O39" s="37">
        <f t="shared" si="4"/>
        <v>11000000</v>
      </c>
      <c r="P39" s="37">
        <f t="shared" si="4"/>
        <v>11000000</v>
      </c>
      <c r="Q39" s="37">
        <f t="shared" si="4"/>
        <v>11000000</v>
      </c>
      <c r="R39" s="37">
        <f t="shared" si="4"/>
        <v>11000000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11000000</v>
      </c>
      <c r="X39" s="37">
        <f t="shared" si="4"/>
        <v>8250000</v>
      </c>
      <c r="Y39" s="37">
        <f t="shared" si="4"/>
        <v>2750000</v>
      </c>
      <c r="Z39" s="38">
        <f>+IF(X39&lt;&gt;0,+(Y39/X39)*100,0)</f>
        <v>33.33333333333333</v>
      </c>
      <c r="AA39" s="39">
        <f>SUM(AA37:AA38)</f>
        <v>11000000</v>
      </c>
    </row>
    <row r="40" spans="1:27" ht="13.5">
      <c r="A40" s="27" t="s">
        <v>62</v>
      </c>
      <c r="B40" s="28"/>
      <c r="C40" s="29">
        <f aca="true" t="shared" si="5" ref="C40:Y40">+C34+C39</f>
        <v>93851876</v>
      </c>
      <c r="D40" s="29">
        <f>+D34+D39</f>
        <v>93851876</v>
      </c>
      <c r="E40" s="30">
        <f t="shared" si="5"/>
        <v>60756000</v>
      </c>
      <c r="F40" s="31">
        <f t="shared" si="5"/>
        <v>60756000</v>
      </c>
      <c r="G40" s="31">
        <f t="shared" si="5"/>
        <v>60756000</v>
      </c>
      <c r="H40" s="31">
        <f t="shared" si="5"/>
        <v>60756000</v>
      </c>
      <c r="I40" s="31">
        <f t="shared" si="5"/>
        <v>0</v>
      </c>
      <c r="J40" s="31">
        <f t="shared" si="5"/>
        <v>0</v>
      </c>
      <c r="K40" s="31">
        <f t="shared" si="5"/>
        <v>60756000</v>
      </c>
      <c r="L40" s="31">
        <f t="shared" si="5"/>
        <v>60756000</v>
      </c>
      <c r="M40" s="31">
        <f t="shared" si="5"/>
        <v>60756000</v>
      </c>
      <c r="N40" s="31">
        <f t="shared" si="5"/>
        <v>60756000</v>
      </c>
      <c r="O40" s="31">
        <f t="shared" si="5"/>
        <v>60756000</v>
      </c>
      <c r="P40" s="31">
        <f t="shared" si="5"/>
        <v>60756000</v>
      </c>
      <c r="Q40" s="31">
        <f t="shared" si="5"/>
        <v>60756000</v>
      </c>
      <c r="R40" s="31">
        <f t="shared" si="5"/>
        <v>60756000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60756000</v>
      </c>
      <c r="X40" s="31">
        <f t="shared" si="5"/>
        <v>45567000</v>
      </c>
      <c r="Y40" s="31">
        <f t="shared" si="5"/>
        <v>15189000</v>
      </c>
      <c r="Z40" s="32">
        <f>+IF(X40&lt;&gt;0,+(Y40/X40)*100,0)</f>
        <v>33.33333333333333</v>
      </c>
      <c r="AA40" s="33">
        <f>+AA34+AA39</f>
        <v>60756000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204478131</v>
      </c>
      <c r="D42" s="43">
        <f>+D25-D40</f>
        <v>204478131</v>
      </c>
      <c r="E42" s="44">
        <f t="shared" si="6"/>
        <v>403349901</v>
      </c>
      <c r="F42" s="45">
        <f t="shared" si="6"/>
        <v>403349901</v>
      </c>
      <c r="G42" s="45">
        <f t="shared" si="6"/>
        <v>398849901</v>
      </c>
      <c r="H42" s="45">
        <f t="shared" si="6"/>
        <v>398849901</v>
      </c>
      <c r="I42" s="45">
        <f t="shared" si="6"/>
        <v>0</v>
      </c>
      <c r="J42" s="45">
        <f t="shared" si="6"/>
        <v>0</v>
      </c>
      <c r="K42" s="45">
        <f t="shared" si="6"/>
        <v>398849901</v>
      </c>
      <c r="L42" s="45">
        <f t="shared" si="6"/>
        <v>398849901</v>
      </c>
      <c r="M42" s="45">
        <f t="shared" si="6"/>
        <v>398849901</v>
      </c>
      <c r="N42" s="45">
        <f t="shared" si="6"/>
        <v>398849901</v>
      </c>
      <c r="O42" s="45">
        <f t="shared" si="6"/>
        <v>398849901</v>
      </c>
      <c r="P42" s="45">
        <f t="shared" si="6"/>
        <v>398849901</v>
      </c>
      <c r="Q42" s="45">
        <f t="shared" si="6"/>
        <v>398849901</v>
      </c>
      <c r="R42" s="45">
        <f t="shared" si="6"/>
        <v>398849901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398849901</v>
      </c>
      <c r="X42" s="45">
        <f t="shared" si="6"/>
        <v>302512426</v>
      </c>
      <c r="Y42" s="45">
        <f t="shared" si="6"/>
        <v>96337475</v>
      </c>
      <c r="Z42" s="46">
        <f>+IF(X42&lt;&gt;0,+(Y42/X42)*100,0)</f>
        <v>31.84579102215127</v>
      </c>
      <c r="AA42" s="47">
        <f>+AA25-AA40</f>
        <v>403349901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204478131</v>
      </c>
      <c r="D45" s="18">
        <v>204478131</v>
      </c>
      <c r="E45" s="19">
        <v>403349901</v>
      </c>
      <c r="F45" s="20">
        <v>403349901</v>
      </c>
      <c r="G45" s="20">
        <v>398849901</v>
      </c>
      <c r="H45" s="20">
        <v>398849901</v>
      </c>
      <c r="I45" s="20"/>
      <c r="J45" s="20"/>
      <c r="K45" s="20">
        <v>398849901</v>
      </c>
      <c r="L45" s="20">
        <v>398849901</v>
      </c>
      <c r="M45" s="20">
        <v>398849901</v>
      </c>
      <c r="N45" s="20">
        <v>398849901</v>
      </c>
      <c r="O45" s="20">
        <v>398849901</v>
      </c>
      <c r="P45" s="20">
        <v>398849901</v>
      </c>
      <c r="Q45" s="20">
        <v>398849901</v>
      </c>
      <c r="R45" s="20">
        <v>398849901</v>
      </c>
      <c r="S45" s="20"/>
      <c r="T45" s="20"/>
      <c r="U45" s="20"/>
      <c r="V45" s="20"/>
      <c r="W45" s="20">
        <v>398849901</v>
      </c>
      <c r="X45" s="20">
        <v>302512426</v>
      </c>
      <c r="Y45" s="20">
        <v>96337475</v>
      </c>
      <c r="Z45" s="48">
        <v>31.85</v>
      </c>
      <c r="AA45" s="22">
        <v>403349901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204478131</v>
      </c>
      <c r="D48" s="51">
        <f>SUM(D45:D47)</f>
        <v>204478131</v>
      </c>
      <c r="E48" s="52">
        <f t="shared" si="7"/>
        <v>403349901</v>
      </c>
      <c r="F48" s="53">
        <f t="shared" si="7"/>
        <v>403349901</v>
      </c>
      <c r="G48" s="53">
        <f t="shared" si="7"/>
        <v>398849901</v>
      </c>
      <c r="H48" s="53">
        <f t="shared" si="7"/>
        <v>398849901</v>
      </c>
      <c r="I48" s="53">
        <f t="shared" si="7"/>
        <v>0</v>
      </c>
      <c r="J48" s="53">
        <f t="shared" si="7"/>
        <v>0</v>
      </c>
      <c r="K48" s="53">
        <f t="shared" si="7"/>
        <v>398849901</v>
      </c>
      <c r="L48" s="53">
        <f t="shared" si="7"/>
        <v>398849901</v>
      </c>
      <c r="M48" s="53">
        <f t="shared" si="7"/>
        <v>398849901</v>
      </c>
      <c r="N48" s="53">
        <f t="shared" si="7"/>
        <v>398849901</v>
      </c>
      <c r="O48" s="53">
        <f t="shared" si="7"/>
        <v>398849901</v>
      </c>
      <c r="P48" s="53">
        <f t="shared" si="7"/>
        <v>398849901</v>
      </c>
      <c r="Q48" s="53">
        <f t="shared" si="7"/>
        <v>398849901</v>
      </c>
      <c r="R48" s="53">
        <f t="shared" si="7"/>
        <v>398849901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398849901</v>
      </c>
      <c r="X48" s="53">
        <f t="shared" si="7"/>
        <v>302512426</v>
      </c>
      <c r="Y48" s="53">
        <f t="shared" si="7"/>
        <v>96337475</v>
      </c>
      <c r="Z48" s="54">
        <f>+IF(X48&lt;&gt;0,+(Y48/X48)*100,0)</f>
        <v>31.84579102215127</v>
      </c>
      <c r="AA48" s="55">
        <f>SUM(AA45:AA47)</f>
        <v>403349901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4063398</v>
      </c>
      <c r="D6" s="18">
        <v>4063398</v>
      </c>
      <c r="E6" s="19">
        <v>49103265</v>
      </c>
      <c r="F6" s="20">
        <v>49103265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36827449</v>
      </c>
      <c r="Y6" s="20">
        <v>-36827449</v>
      </c>
      <c r="Z6" s="21">
        <v>-100</v>
      </c>
      <c r="AA6" s="22">
        <v>49103265</v>
      </c>
    </row>
    <row r="7" spans="1:27" ht="13.5">
      <c r="A7" s="23" t="s">
        <v>34</v>
      </c>
      <c r="B7" s="17"/>
      <c r="C7" s="18"/>
      <c r="D7" s="18"/>
      <c r="E7" s="19">
        <v>46587527</v>
      </c>
      <c r="F7" s="20">
        <v>46587527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34940645</v>
      </c>
      <c r="Y7" s="20">
        <v>-34940645</v>
      </c>
      <c r="Z7" s="21">
        <v>-100</v>
      </c>
      <c r="AA7" s="22">
        <v>46587527</v>
      </c>
    </row>
    <row r="8" spans="1:27" ht="13.5">
      <c r="A8" s="23" t="s">
        <v>35</v>
      </c>
      <c r="B8" s="17"/>
      <c r="C8" s="18">
        <v>20791404</v>
      </c>
      <c r="D8" s="18">
        <v>20791404</v>
      </c>
      <c r="E8" s="19">
        <v>17566450</v>
      </c>
      <c r="F8" s="20">
        <v>17566450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13174838</v>
      </c>
      <c r="Y8" s="20">
        <v>-13174838</v>
      </c>
      <c r="Z8" s="21">
        <v>-100</v>
      </c>
      <c r="AA8" s="22">
        <v>17566450</v>
      </c>
    </row>
    <row r="9" spans="1:27" ht="13.5">
      <c r="A9" s="23" t="s">
        <v>36</v>
      </c>
      <c r="B9" s="17"/>
      <c r="C9" s="18">
        <v>8669324</v>
      </c>
      <c r="D9" s="18">
        <v>8669324</v>
      </c>
      <c r="E9" s="19">
        <v>10855510</v>
      </c>
      <c r="F9" s="20">
        <v>10855510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8141633</v>
      </c>
      <c r="Y9" s="20">
        <v>-8141633</v>
      </c>
      <c r="Z9" s="21">
        <v>-100</v>
      </c>
      <c r="AA9" s="22">
        <v>10855510</v>
      </c>
    </row>
    <row r="10" spans="1:27" ht="13.5">
      <c r="A10" s="23" t="s">
        <v>37</v>
      </c>
      <c r="B10" s="17"/>
      <c r="C10" s="18">
        <v>5240082</v>
      </c>
      <c r="D10" s="18">
        <v>5240082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61344486</v>
      </c>
      <c r="D11" s="18">
        <v>61344486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100108694</v>
      </c>
      <c r="D12" s="29">
        <f>SUM(D6:D11)</f>
        <v>100108694</v>
      </c>
      <c r="E12" s="30">
        <f t="shared" si="0"/>
        <v>124112752</v>
      </c>
      <c r="F12" s="31">
        <f t="shared" si="0"/>
        <v>124112752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93084565</v>
      </c>
      <c r="Y12" s="31">
        <f t="shared" si="0"/>
        <v>-93084565</v>
      </c>
      <c r="Z12" s="32">
        <f>+IF(X12&lt;&gt;0,+(Y12/X12)*100,0)</f>
        <v>-100</v>
      </c>
      <c r="AA12" s="33">
        <f>SUM(AA6:AA11)</f>
        <v>124112752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1374</v>
      </c>
      <c r="D15" s="18">
        <v>1374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2266012</v>
      </c>
      <c r="D17" s="18">
        <v>2266012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633206330</v>
      </c>
      <c r="D19" s="18">
        <v>633206330</v>
      </c>
      <c r="E19" s="19">
        <v>432499193</v>
      </c>
      <c r="F19" s="20">
        <v>432499193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324374395</v>
      </c>
      <c r="Y19" s="20">
        <v>-324374395</v>
      </c>
      <c r="Z19" s="21">
        <v>-100</v>
      </c>
      <c r="AA19" s="22">
        <v>432499193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197485</v>
      </c>
      <c r="D22" s="18">
        <v>197485</v>
      </c>
      <c r="E22" s="19">
        <v>600000</v>
      </c>
      <c r="F22" s="20">
        <v>600000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450000</v>
      </c>
      <c r="Y22" s="20">
        <v>-450000</v>
      </c>
      <c r="Z22" s="21">
        <v>-100</v>
      </c>
      <c r="AA22" s="22">
        <v>600000</v>
      </c>
    </row>
    <row r="23" spans="1:27" ht="13.5">
      <c r="A23" s="23" t="s">
        <v>49</v>
      </c>
      <c r="B23" s="17"/>
      <c r="C23" s="18">
        <v>9</v>
      </c>
      <c r="D23" s="18">
        <v>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635671210</v>
      </c>
      <c r="D24" s="29">
        <f>SUM(D15:D23)</f>
        <v>635671210</v>
      </c>
      <c r="E24" s="36">
        <f t="shared" si="1"/>
        <v>433099193</v>
      </c>
      <c r="F24" s="37">
        <f t="shared" si="1"/>
        <v>433099193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324824395</v>
      </c>
      <c r="Y24" s="37">
        <f t="shared" si="1"/>
        <v>-324824395</v>
      </c>
      <c r="Z24" s="38">
        <f>+IF(X24&lt;&gt;0,+(Y24/X24)*100,0)</f>
        <v>-100</v>
      </c>
      <c r="AA24" s="39">
        <f>SUM(AA15:AA23)</f>
        <v>433099193</v>
      </c>
    </row>
    <row r="25" spans="1:27" ht="13.5">
      <c r="A25" s="27" t="s">
        <v>51</v>
      </c>
      <c r="B25" s="28"/>
      <c r="C25" s="29">
        <f aca="true" t="shared" si="2" ref="C25:Y25">+C12+C24</f>
        <v>735779904</v>
      </c>
      <c r="D25" s="29">
        <f>+D12+D24</f>
        <v>735779904</v>
      </c>
      <c r="E25" s="30">
        <f t="shared" si="2"/>
        <v>557211945</v>
      </c>
      <c r="F25" s="31">
        <f t="shared" si="2"/>
        <v>557211945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417908960</v>
      </c>
      <c r="Y25" s="31">
        <f t="shared" si="2"/>
        <v>-417908960</v>
      </c>
      <c r="Z25" s="32">
        <f>+IF(X25&lt;&gt;0,+(Y25/X25)*100,0)</f>
        <v>-100</v>
      </c>
      <c r="AA25" s="33">
        <f>+AA12+AA24</f>
        <v>557211945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71603</v>
      </c>
      <c r="D30" s="18">
        <v>71603</v>
      </c>
      <c r="E30" s="19">
        <v>17347086</v>
      </c>
      <c r="F30" s="20">
        <v>17347086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13010315</v>
      </c>
      <c r="Y30" s="20">
        <v>-13010315</v>
      </c>
      <c r="Z30" s="21">
        <v>-100</v>
      </c>
      <c r="AA30" s="22">
        <v>17347086</v>
      </c>
    </row>
    <row r="31" spans="1:27" ht="13.5">
      <c r="A31" s="23" t="s">
        <v>56</v>
      </c>
      <c r="B31" s="17"/>
      <c r="C31" s="18">
        <v>2644182</v>
      </c>
      <c r="D31" s="18">
        <v>2644182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44134734</v>
      </c>
      <c r="D32" s="18">
        <v>44134734</v>
      </c>
      <c r="E32" s="19">
        <v>485791</v>
      </c>
      <c r="F32" s="20">
        <v>485791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364343</v>
      </c>
      <c r="Y32" s="20">
        <v>-364343</v>
      </c>
      <c r="Z32" s="21">
        <v>-100</v>
      </c>
      <c r="AA32" s="22">
        <v>485791</v>
      </c>
    </row>
    <row r="33" spans="1:27" ht="13.5">
      <c r="A33" s="23" t="s">
        <v>58</v>
      </c>
      <c r="B33" s="17"/>
      <c r="C33" s="18">
        <v>6789259</v>
      </c>
      <c r="D33" s="18">
        <v>6789259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53639778</v>
      </c>
      <c r="D34" s="29">
        <f>SUM(D29:D33)</f>
        <v>53639778</v>
      </c>
      <c r="E34" s="30">
        <f t="shared" si="3"/>
        <v>17832877</v>
      </c>
      <c r="F34" s="31">
        <f t="shared" si="3"/>
        <v>17832877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13374658</v>
      </c>
      <c r="Y34" s="31">
        <f t="shared" si="3"/>
        <v>-13374658</v>
      </c>
      <c r="Z34" s="32">
        <f>+IF(X34&lt;&gt;0,+(Y34/X34)*100,0)</f>
        <v>-100</v>
      </c>
      <c r="AA34" s="33">
        <f>SUM(AA29:AA33)</f>
        <v>17832877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10684000</v>
      </c>
      <c r="D37" s="18">
        <v>10684000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16265607</v>
      </c>
      <c r="D38" s="18">
        <v>16265607</v>
      </c>
      <c r="E38" s="19">
        <v>23254947</v>
      </c>
      <c r="F38" s="20">
        <v>23254947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17441210</v>
      </c>
      <c r="Y38" s="20">
        <v>-17441210</v>
      </c>
      <c r="Z38" s="21">
        <v>-100</v>
      </c>
      <c r="AA38" s="22">
        <v>23254947</v>
      </c>
    </row>
    <row r="39" spans="1:27" ht="13.5">
      <c r="A39" s="27" t="s">
        <v>61</v>
      </c>
      <c r="B39" s="35"/>
      <c r="C39" s="29">
        <f aca="true" t="shared" si="4" ref="C39:Y39">SUM(C37:C38)</f>
        <v>26949607</v>
      </c>
      <c r="D39" s="29">
        <f>SUM(D37:D38)</f>
        <v>26949607</v>
      </c>
      <c r="E39" s="36">
        <f t="shared" si="4"/>
        <v>23254947</v>
      </c>
      <c r="F39" s="37">
        <f t="shared" si="4"/>
        <v>23254947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17441210</v>
      </c>
      <c r="Y39" s="37">
        <f t="shared" si="4"/>
        <v>-17441210</v>
      </c>
      <c r="Z39" s="38">
        <f>+IF(X39&lt;&gt;0,+(Y39/X39)*100,0)</f>
        <v>-100</v>
      </c>
      <c r="AA39" s="39">
        <f>SUM(AA37:AA38)</f>
        <v>23254947</v>
      </c>
    </row>
    <row r="40" spans="1:27" ht="13.5">
      <c r="A40" s="27" t="s">
        <v>62</v>
      </c>
      <c r="B40" s="28"/>
      <c r="C40" s="29">
        <f aca="true" t="shared" si="5" ref="C40:Y40">+C34+C39</f>
        <v>80589385</v>
      </c>
      <c r="D40" s="29">
        <f>+D34+D39</f>
        <v>80589385</v>
      </c>
      <c r="E40" s="30">
        <f t="shared" si="5"/>
        <v>41087824</v>
      </c>
      <c r="F40" s="31">
        <f t="shared" si="5"/>
        <v>41087824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30815868</v>
      </c>
      <c r="Y40" s="31">
        <f t="shared" si="5"/>
        <v>-30815868</v>
      </c>
      <c r="Z40" s="32">
        <f>+IF(X40&lt;&gt;0,+(Y40/X40)*100,0)</f>
        <v>-100</v>
      </c>
      <c r="AA40" s="33">
        <f>+AA34+AA39</f>
        <v>41087824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655190519</v>
      </c>
      <c r="D42" s="43">
        <f>+D25-D40</f>
        <v>655190519</v>
      </c>
      <c r="E42" s="44">
        <f t="shared" si="6"/>
        <v>516124121</v>
      </c>
      <c r="F42" s="45">
        <f t="shared" si="6"/>
        <v>516124121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387093092</v>
      </c>
      <c r="Y42" s="45">
        <f t="shared" si="6"/>
        <v>-387093092</v>
      </c>
      <c r="Z42" s="46">
        <f>+IF(X42&lt;&gt;0,+(Y42/X42)*100,0)</f>
        <v>-100</v>
      </c>
      <c r="AA42" s="47">
        <f>+AA25-AA40</f>
        <v>516124121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655190519</v>
      </c>
      <c r="D45" s="18">
        <v>655190519</v>
      </c>
      <c r="E45" s="19">
        <v>516124121</v>
      </c>
      <c r="F45" s="20">
        <v>516124121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387093091</v>
      </c>
      <c r="Y45" s="20">
        <v>-387093091</v>
      </c>
      <c r="Z45" s="48">
        <v>-100</v>
      </c>
      <c r="AA45" s="22">
        <v>516124121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655190519</v>
      </c>
      <c r="D48" s="51">
        <f>SUM(D45:D47)</f>
        <v>655190519</v>
      </c>
      <c r="E48" s="52">
        <f t="shared" si="7"/>
        <v>516124121</v>
      </c>
      <c r="F48" s="53">
        <f t="shared" si="7"/>
        <v>516124121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387093091</v>
      </c>
      <c r="Y48" s="53">
        <f t="shared" si="7"/>
        <v>-387093091</v>
      </c>
      <c r="Z48" s="54">
        <f>+IF(X48&lt;&gt;0,+(Y48/X48)*100,0)</f>
        <v>-100</v>
      </c>
      <c r="AA48" s="55">
        <f>SUM(AA45:AA47)</f>
        <v>516124121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87482573</v>
      </c>
      <c r="D6" s="18">
        <v>87482573</v>
      </c>
      <c r="E6" s="19">
        <v>2142929</v>
      </c>
      <c r="F6" s="20">
        <v>-10071</v>
      </c>
      <c r="G6" s="20">
        <v>5519614</v>
      </c>
      <c r="H6" s="20">
        <v>2494424</v>
      </c>
      <c r="I6" s="20">
        <v>3219835</v>
      </c>
      <c r="J6" s="20">
        <v>3219835</v>
      </c>
      <c r="K6" s="20">
        <v>1172474</v>
      </c>
      <c r="L6" s="20">
        <v>135436</v>
      </c>
      <c r="M6" s="20">
        <v>1001930</v>
      </c>
      <c r="N6" s="20">
        <v>1001930</v>
      </c>
      <c r="O6" s="20">
        <v>1379109</v>
      </c>
      <c r="P6" s="20">
        <v>1220224</v>
      </c>
      <c r="Q6" s="20">
        <v>1807664</v>
      </c>
      <c r="R6" s="20">
        <v>1807664</v>
      </c>
      <c r="S6" s="20"/>
      <c r="T6" s="20"/>
      <c r="U6" s="20"/>
      <c r="V6" s="20"/>
      <c r="W6" s="20">
        <v>1807664</v>
      </c>
      <c r="X6" s="20">
        <v>-7553</v>
      </c>
      <c r="Y6" s="20">
        <v>1815217</v>
      </c>
      <c r="Z6" s="21">
        <v>-24033.06</v>
      </c>
      <c r="AA6" s="22">
        <v>-10071</v>
      </c>
    </row>
    <row r="7" spans="1:27" ht="13.5">
      <c r="A7" s="23" t="s">
        <v>34</v>
      </c>
      <c r="B7" s="17"/>
      <c r="C7" s="18">
        <v>5250000</v>
      </c>
      <c r="D7" s="18">
        <v>5250000</v>
      </c>
      <c r="E7" s="19">
        <v>59600000</v>
      </c>
      <c r="F7" s="20">
        <v>59600000</v>
      </c>
      <c r="G7" s="20">
        <v>108350000</v>
      </c>
      <c r="H7" s="20">
        <v>115500000</v>
      </c>
      <c r="I7" s="20">
        <v>108000000</v>
      </c>
      <c r="J7" s="20">
        <v>108000000</v>
      </c>
      <c r="K7" s="20">
        <v>103000000</v>
      </c>
      <c r="L7" s="20">
        <v>127750000</v>
      </c>
      <c r="M7" s="20">
        <v>113000000</v>
      </c>
      <c r="N7" s="20">
        <v>113000000</v>
      </c>
      <c r="O7" s="20">
        <v>110000000</v>
      </c>
      <c r="P7" s="20">
        <v>104000000</v>
      </c>
      <c r="Q7" s="20">
        <v>116000000</v>
      </c>
      <c r="R7" s="20">
        <v>116000000</v>
      </c>
      <c r="S7" s="20"/>
      <c r="T7" s="20"/>
      <c r="U7" s="20"/>
      <c r="V7" s="20"/>
      <c r="W7" s="20">
        <v>116000000</v>
      </c>
      <c r="X7" s="20">
        <v>44700000</v>
      </c>
      <c r="Y7" s="20">
        <v>71300000</v>
      </c>
      <c r="Z7" s="21">
        <v>159.51</v>
      </c>
      <c r="AA7" s="22">
        <v>59600000</v>
      </c>
    </row>
    <row r="8" spans="1:27" ht="13.5">
      <c r="A8" s="23" t="s">
        <v>35</v>
      </c>
      <c r="B8" s="17"/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8393992</v>
      </c>
      <c r="D9" s="18">
        <v>8393992</v>
      </c>
      <c r="E9" s="19">
        <v>2000000</v>
      </c>
      <c r="F9" s="20">
        <v>2000000</v>
      </c>
      <c r="G9" s="20">
        <v>3663489</v>
      </c>
      <c r="H9" s="20">
        <v>3803476</v>
      </c>
      <c r="I9" s="20">
        <v>4578552</v>
      </c>
      <c r="J9" s="20">
        <v>4578552</v>
      </c>
      <c r="K9" s="20">
        <v>4043900</v>
      </c>
      <c r="L9" s="20">
        <v>3919004</v>
      </c>
      <c r="M9" s="20">
        <v>4861767</v>
      </c>
      <c r="N9" s="20">
        <v>4861767</v>
      </c>
      <c r="O9" s="20">
        <v>5136040</v>
      </c>
      <c r="P9" s="20">
        <v>5080767</v>
      </c>
      <c r="Q9" s="20">
        <v>4808463</v>
      </c>
      <c r="R9" s="20">
        <v>4808463</v>
      </c>
      <c r="S9" s="20"/>
      <c r="T9" s="20"/>
      <c r="U9" s="20"/>
      <c r="V9" s="20"/>
      <c r="W9" s="20">
        <v>4808463</v>
      </c>
      <c r="X9" s="20">
        <v>1500000</v>
      </c>
      <c r="Y9" s="20">
        <v>3308463</v>
      </c>
      <c r="Z9" s="21">
        <v>220.56</v>
      </c>
      <c r="AA9" s="22">
        <v>2000000</v>
      </c>
    </row>
    <row r="10" spans="1:27" ht="13.5">
      <c r="A10" s="23" t="s">
        <v>37</v>
      </c>
      <c r="B10" s="17"/>
      <c r="C10" s="18">
        <v>963324</v>
      </c>
      <c r="D10" s="18">
        <v>963324</v>
      </c>
      <c r="E10" s="19">
        <v>900000</v>
      </c>
      <c r="F10" s="20">
        <v>900000</v>
      </c>
      <c r="G10" s="24">
        <v>898044</v>
      </c>
      <c r="H10" s="24">
        <v>898044</v>
      </c>
      <c r="I10" s="24">
        <v>963325</v>
      </c>
      <c r="J10" s="20">
        <v>963325</v>
      </c>
      <c r="K10" s="24">
        <v>963325</v>
      </c>
      <c r="L10" s="24">
        <v>963325</v>
      </c>
      <c r="M10" s="20">
        <v>963325</v>
      </c>
      <c r="N10" s="24">
        <v>963325</v>
      </c>
      <c r="O10" s="24">
        <v>963325</v>
      </c>
      <c r="P10" s="24">
        <v>963325</v>
      </c>
      <c r="Q10" s="20">
        <v>963325</v>
      </c>
      <c r="R10" s="24">
        <v>963325</v>
      </c>
      <c r="S10" s="24"/>
      <c r="T10" s="20"/>
      <c r="U10" s="24"/>
      <c r="V10" s="24"/>
      <c r="W10" s="24">
        <v>963325</v>
      </c>
      <c r="X10" s="20">
        <v>675000</v>
      </c>
      <c r="Y10" s="24">
        <v>288325</v>
      </c>
      <c r="Z10" s="25">
        <v>42.71</v>
      </c>
      <c r="AA10" s="26">
        <v>900000</v>
      </c>
    </row>
    <row r="11" spans="1:27" ht="13.5">
      <c r="A11" s="23" t="s">
        <v>38</v>
      </c>
      <c r="B11" s="17"/>
      <c r="C11" s="18">
        <v>323658</v>
      </c>
      <c r="D11" s="18">
        <v>323658</v>
      </c>
      <c r="E11" s="19">
        <v>300000</v>
      </c>
      <c r="F11" s="20">
        <v>300000</v>
      </c>
      <c r="G11" s="20">
        <v>310732</v>
      </c>
      <c r="H11" s="20">
        <v>307563</v>
      </c>
      <c r="I11" s="20">
        <v>340882</v>
      </c>
      <c r="J11" s="20">
        <v>340882</v>
      </c>
      <c r="K11" s="20">
        <v>332515</v>
      </c>
      <c r="L11" s="20">
        <v>364564</v>
      </c>
      <c r="M11" s="20">
        <v>358558</v>
      </c>
      <c r="N11" s="20">
        <v>358558</v>
      </c>
      <c r="O11" s="20">
        <v>344168</v>
      </c>
      <c r="P11" s="20">
        <v>353939</v>
      </c>
      <c r="Q11" s="20">
        <v>333109</v>
      </c>
      <c r="R11" s="20">
        <v>333109</v>
      </c>
      <c r="S11" s="20"/>
      <c r="T11" s="20"/>
      <c r="U11" s="20"/>
      <c r="V11" s="20"/>
      <c r="W11" s="20">
        <v>333109</v>
      </c>
      <c r="X11" s="20">
        <v>225000</v>
      </c>
      <c r="Y11" s="20">
        <v>108109</v>
      </c>
      <c r="Z11" s="21">
        <v>48.05</v>
      </c>
      <c r="AA11" s="22">
        <v>300000</v>
      </c>
    </row>
    <row r="12" spans="1:27" ht="13.5">
      <c r="A12" s="27" t="s">
        <v>39</v>
      </c>
      <c r="B12" s="28"/>
      <c r="C12" s="29">
        <f aca="true" t="shared" si="0" ref="C12:Y12">SUM(C6:C11)</f>
        <v>102413547</v>
      </c>
      <c r="D12" s="29">
        <f>SUM(D6:D11)</f>
        <v>102413547</v>
      </c>
      <c r="E12" s="30">
        <f t="shared" si="0"/>
        <v>64942929</v>
      </c>
      <c r="F12" s="31">
        <f t="shared" si="0"/>
        <v>62789929</v>
      </c>
      <c r="G12" s="31">
        <f t="shared" si="0"/>
        <v>118741879</v>
      </c>
      <c r="H12" s="31">
        <f t="shared" si="0"/>
        <v>123003507</v>
      </c>
      <c r="I12" s="31">
        <f t="shared" si="0"/>
        <v>117102594</v>
      </c>
      <c r="J12" s="31">
        <f t="shared" si="0"/>
        <v>117102594</v>
      </c>
      <c r="K12" s="31">
        <f t="shared" si="0"/>
        <v>109512214</v>
      </c>
      <c r="L12" s="31">
        <f t="shared" si="0"/>
        <v>133132329</v>
      </c>
      <c r="M12" s="31">
        <f t="shared" si="0"/>
        <v>120185580</v>
      </c>
      <c r="N12" s="31">
        <f t="shared" si="0"/>
        <v>120185580</v>
      </c>
      <c r="O12" s="31">
        <f t="shared" si="0"/>
        <v>117822642</v>
      </c>
      <c r="P12" s="31">
        <f t="shared" si="0"/>
        <v>111618255</v>
      </c>
      <c r="Q12" s="31">
        <f t="shared" si="0"/>
        <v>123912561</v>
      </c>
      <c r="R12" s="31">
        <f t="shared" si="0"/>
        <v>123912561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123912561</v>
      </c>
      <c r="X12" s="31">
        <f t="shared" si="0"/>
        <v>47092447</v>
      </c>
      <c r="Y12" s="31">
        <f t="shared" si="0"/>
        <v>76820114</v>
      </c>
      <c r="Z12" s="32">
        <f>+IF(X12&lt;&gt;0,+(Y12/X12)*100,0)</f>
        <v>163.12618879201582</v>
      </c>
      <c r="AA12" s="33">
        <f>SUM(AA6:AA11)</f>
        <v>62789929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9475393</v>
      </c>
      <c r="D15" s="18">
        <v>9475393</v>
      </c>
      <c r="E15" s="19">
        <v>8678501</v>
      </c>
      <c r="F15" s="20">
        <v>8678501</v>
      </c>
      <c r="G15" s="20">
        <v>9578501</v>
      </c>
      <c r="H15" s="20">
        <v>9540673</v>
      </c>
      <c r="I15" s="20">
        <v>9475392</v>
      </c>
      <c r="J15" s="20">
        <v>9475392</v>
      </c>
      <c r="K15" s="20">
        <v>9475392</v>
      </c>
      <c r="L15" s="20">
        <v>9475392</v>
      </c>
      <c r="M15" s="20">
        <v>9475392</v>
      </c>
      <c r="N15" s="20">
        <v>9475392</v>
      </c>
      <c r="O15" s="20">
        <v>9475392</v>
      </c>
      <c r="P15" s="20">
        <v>9475392</v>
      </c>
      <c r="Q15" s="20">
        <v>9475392</v>
      </c>
      <c r="R15" s="20">
        <v>9475392</v>
      </c>
      <c r="S15" s="20"/>
      <c r="T15" s="20"/>
      <c r="U15" s="20"/>
      <c r="V15" s="20"/>
      <c r="W15" s="20">
        <v>9475392</v>
      </c>
      <c r="X15" s="20">
        <v>6508876</v>
      </c>
      <c r="Y15" s="20">
        <v>2966516</v>
      </c>
      <c r="Z15" s="21">
        <v>45.58</v>
      </c>
      <c r="AA15" s="22">
        <v>8678501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>
        <v>4400000</v>
      </c>
      <c r="H16" s="24">
        <v>5250000</v>
      </c>
      <c r="I16" s="24">
        <v>5250000</v>
      </c>
      <c r="J16" s="20">
        <v>5250000</v>
      </c>
      <c r="K16" s="24">
        <v>5250000</v>
      </c>
      <c r="L16" s="24">
        <v>5250000</v>
      </c>
      <c r="M16" s="20">
        <v>5250000</v>
      </c>
      <c r="N16" s="24">
        <v>5250000</v>
      </c>
      <c r="O16" s="24">
        <v>5250000</v>
      </c>
      <c r="P16" s="24">
        <v>5250000</v>
      </c>
      <c r="Q16" s="20">
        <v>5250000</v>
      </c>
      <c r="R16" s="24">
        <v>5250000</v>
      </c>
      <c r="S16" s="24"/>
      <c r="T16" s="20"/>
      <c r="U16" s="24"/>
      <c r="V16" s="24"/>
      <c r="W16" s="24">
        <v>5250000</v>
      </c>
      <c r="X16" s="20"/>
      <c r="Y16" s="24">
        <v>5250000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37012162</v>
      </c>
      <c r="D19" s="18">
        <v>37012162</v>
      </c>
      <c r="E19" s="19">
        <v>45466937</v>
      </c>
      <c r="F19" s="20">
        <v>45466937</v>
      </c>
      <c r="G19" s="20">
        <v>29300443</v>
      </c>
      <c r="H19" s="20">
        <v>37536077</v>
      </c>
      <c r="I19" s="20">
        <v>37646322</v>
      </c>
      <c r="J19" s="20">
        <v>37646322</v>
      </c>
      <c r="K19" s="20">
        <v>37669563</v>
      </c>
      <c r="L19" s="20">
        <v>30942168</v>
      </c>
      <c r="M19" s="20">
        <v>31775312</v>
      </c>
      <c r="N19" s="20">
        <v>31775312</v>
      </c>
      <c r="O19" s="20">
        <v>31844445</v>
      </c>
      <c r="P19" s="20">
        <v>29571104</v>
      </c>
      <c r="Q19" s="20">
        <v>30947712</v>
      </c>
      <c r="R19" s="20">
        <v>30947712</v>
      </c>
      <c r="S19" s="20"/>
      <c r="T19" s="20"/>
      <c r="U19" s="20"/>
      <c r="V19" s="20"/>
      <c r="W19" s="20">
        <v>30947712</v>
      </c>
      <c r="X19" s="20">
        <v>34100203</v>
      </c>
      <c r="Y19" s="20">
        <v>-3152491</v>
      </c>
      <c r="Z19" s="21">
        <v>-9.24</v>
      </c>
      <c r="AA19" s="22">
        <v>45466937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890178</v>
      </c>
      <c r="D22" s="18">
        <v>890178</v>
      </c>
      <c r="E22" s="19">
        <v>442517</v>
      </c>
      <c r="F22" s="20">
        <v>442517</v>
      </c>
      <c r="G22" s="20">
        <v>776683</v>
      </c>
      <c r="H22" s="20">
        <v>890178</v>
      </c>
      <c r="I22" s="20">
        <v>890178</v>
      </c>
      <c r="J22" s="20">
        <v>890178</v>
      </c>
      <c r="K22" s="20">
        <v>890178</v>
      </c>
      <c r="L22" s="20">
        <v>890178</v>
      </c>
      <c r="M22" s="20">
        <v>890178</v>
      </c>
      <c r="N22" s="20">
        <v>890178</v>
      </c>
      <c r="O22" s="20">
        <v>890178</v>
      </c>
      <c r="P22" s="20">
        <v>890178</v>
      </c>
      <c r="Q22" s="20">
        <v>890178</v>
      </c>
      <c r="R22" s="20">
        <v>890178</v>
      </c>
      <c r="S22" s="20"/>
      <c r="T22" s="20"/>
      <c r="U22" s="20"/>
      <c r="V22" s="20"/>
      <c r="W22" s="20">
        <v>890178</v>
      </c>
      <c r="X22" s="20">
        <v>331888</v>
      </c>
      <c r="Y22" s="20">
        <v>558290</v>
      </c>
      <c r="Z22" s="21">
        <v>168.22</v>
      </c>
      <c r="AA22" s="22">
        <v>442517</v>
      </c>
    </row>
    <row r="23" spans="1:27" ht="13.5">
      <c r="A23" s="23" t="s">
        <v>49</v>
      </c>
      <c r="B23" s="17"/>
      <c r="C23" s="18">
        <v>631417</v>
      </c>
      <c r="D23" s="18">
        <v>631417</v>
      </c>
      <c r="E23" s="19">
        <v>631417</v>
      </c>
      <c r="F23" s="20">
        <v>631417</v>
      </c>
      <c r="G23" s="24">
        <v>6935658</v>
      </c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473563</v>
      </c>
      <c r="Y23" s="24">
        <v>-473563</v>
      </c>
      <c r="Z23" s="25">
        <v>-100</v>
      </c>
      <c r="AA23" s="26">
        <v>631417</v>
      </c>
    </row>
    <row r="24" spans="1:27" ht="13.5">
      <c r="A24" s="27" t="s">
        <v>50</v>
      </c>
      <c r="B24" s="35"/>
      <c r="C24" s="29">
        <f aca="true" t="shared" si="1" ref="C24:Y24">SUM(C15:C23)</f>
        <v>48009150</v>
      </c>
      <c r="D24" s="29">
        <f>SUM(D15:D23)</f>
        <v>48009150</v>
      </c>
      <c r="E24" s="36">
        <f t="shared" si="1"/>
        <v>55219372</v>
      </c>
      <c r="F24" s="37">
        <f t="shared" si="1"/>
        <v>55219372</v>
      </c>
      <c r="G24" s="37">
        <f t="shared" si="1"/>
        <v>50991285</v>
      </c>
      <c r="H24" s="37">
        <f t="shared" si="1"/>
        <v>53216928</v>
      </c>
      <c r="I24" s="37">
        <f t="shared" si="1"/>
        <v>53261892</v>
      </c>
      <c r="J24" s="37">
        <f t="shared" si="1"/>
        <v>53261892</v>
      </c>
      <c r="K24" s="37">
        <f t="shared" si="1"/>
        <v>53285133</v>
      </c>
      <c r="L24" s="37">
        <f t="shared" si="1"/>
        <v>46557738</v>
      </c>
      <c r="M24" s="37">
        <f t="shared" si="1"/>
        <v>47390882</v>
      </c>
      <c r="N24" s="37">
        <f t="shared" si="1"/>
        <v>47390882</v>
      </c>
      <c r="O24" s="37">
        <f t="shared" si="1"/>
        <v>47460015</v>
      </c>
      <c r="P24" s="37">
        <f t="shared" si="1"/>
        <v>45186674</v>
      </c>
      <c r="Q24" s="37">
        <f t="shared" si="1"/>
        <v>46563282</v>
      </c>
      <c r="R24" s="37">
        <f t="shared" si="1"/>
        <v>46563282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46563282</v>
      </c>
      <c r="X24" s="37">
        <f t="shared" si="1"/>
        <v>41414530</v>
      </c>
      <c r="Y24" s="37">
        <f t="shared" si="1"/>
        <v>5148752</v>
      </c>
      <c r="Z24" s="38">
        <f>+IF(X24&lt;&gt;0,+(Y24/X24)*100,0)</f>
        <v>12.432235739485636</v>
      </c>
      <c r="AA24" s="39">
        <f>SUM(AA15:AA23)</f>
        <v>55219372</v>
      </c>
    </row>
    <row r="25" spans="1:27" ht="13.5">
      <c r="A25" s="27" t="s">
        <v>51</v>
      </c>
      <c r="B25" s="28"/>
      <c r="C25" s="29">
        <f aca="true" t="shared" si="2" ref="C25:Y25">+C12+C24</f>
        <v>150422697</v>
      </c>
      <c r="D25" s="29">
        <f>+D12+D24</f>
        <v>150422697</v>
      </c>
      <c r="E25" s="30">
        <f t="shared" si="2"/>
        <v>120162301</v>
      </c>
      <c r="F25" s="31">
        <f t="shared" si="2"/>
        <v>118009301</v>
      </c>
      <c r="G25" s="31">
        <f t="shared" si="2"/>
        <v>169733164</v>
      </c>
      <c r="H25" s="31">
        <f t="shared" si="2"/>
        <v>176220435</v>
      </c>
      <c r="I25" s="31">
        <f t="shared" si="2"/>
        <v>170364486</v>
      </c>
      <c r="J25" s="31">
        <f t="shared" si="2"/>
        <v>170364486</v>
      </c>
      <c r="K25" s="31">
        <f t="shared" si="2"/>
        <v>162797347</v>
      </c>
      <c r="L25" s="31">
        <f t="shared" si="2"/>
        <v>179690067</v>
      </c>
      <c r="M25" s="31">
        <f t="shared" si="2"/>
        <v>167576462</v>
      </c>
      <c r="N25" s="31">
        <f t="shared" si="2"/>
        <v>167576462</v>
      </c>
      <c r="O25" s="31">
        <f t="shared" si="2"/>
        <v>165282657</v>
      </c>
      <c r="P25" s="31">
        <f t="shared" si="2"/>
        <v>156804929</v>
      </c>
      <c r="Q25" s="31">
        <f t="shared" si="2"/>
        <v>170475843</v>
      </c>
      <c r="R25" s="31">
        <f t="shared" si="2"/>
        <v>170475843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170475843</v>
      </c>
      <c r="X25" s="31">
        <f t="shared" si="2"/>
        <v>88506977</v>
      </c>
      <c r="Y25" s="31">
        <f t="shared" si="2"/>
        <v>81968866</v>
      </c>
      <c r="Z25" s="32">
        <f>+IF(X25&lt;&gt;0,+(Y25/X25)*100,0)</f>
        <v>92.6128863264644</v>
      </c>
      <c r="AA25" s="33">
        <f>+AA12+AA24</f>
        <v>118009301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1734990</v>
      </c>
      <c r="D30" s="18">
        <v>1734990</v>
      </c>
      <c r="E30" s="19">
        <v>1694000</v>
      </c>
      <c r="F30" s="20">
        <v>1694000</v>
      </c>
      <c r="G30" s="20">
        <v>1605705</v>
      </c>
      <c r="H30" s="20">
        <v>1734990</v>
      </c>
      <c r="I30" s="20">
        <v>1734990</v>
      </c>
      <c r="J30" s="20">
        <v>1734990</v>
      </c>
      <c r="K30" s="20">
        <v>1734990</v>
      </c>
      <c r="L30" s="20">
        <v>1734990</v>
      </c>
      <c r="M30" s="20">
        <v>1734990</v>
      </c>
      <c r="N30" s="20">
        <v>1734990</v>
      </c>
      <c r="O30" s="20">
        <v>1734990</v>
      </c>
      <c r="P30" s="20">
        <v>1734990</v>
      </c>
      <c r="Q30" s="20">
        <v>1734990</v>
      </c>
      <c r="R30" s="20">
        <v>1734990</v>
      </c>
      <c r="S30" s="20"/>
      <c r="T30" s="20"/>
      <c r="U30" s="20"/>
      <c r="V30" s="20"/>
      <c r="W30" s="20">
        <v>1734990</v>
      </c>
      <c r="X30" s="20">
        <v>1270500</v>
      </c>
      <c r="Y30" s="20">
        <v>464490</v>
      </c>
      <c r="Z30" s="21">
        <v>36.56</v>
      </c>
      <c r="AA30" s="22">
        <v>1694000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11712931</v>
      </c>
      <c r="D32" s="18">
        <v>11712931</v>
      </c>
      <c r="E32" s="19">
        <v>7000000</v>
      </c>
      <c r="F32" s="20">
        <v>7000000</v>
      </c>
      <c r="G32" s="20">
        <v>6261615</v>
      </c>
      <c r="H32" s="20">
        <v>6646028</v>
      </c>
      <c r="I32" s="20">
        <v>7147108</v>
      </c>
      <c r="J32" s="20">
        <v>7147108</v>
      </c>
      <c r="K32" s="20">
        <v>6579527</v>
      </c>
      <c r="L32" s="20">
        <v>6292319</v>
      </c>
      <c r="M32" s="20">
        <v>6545834</v>
      </c>
      <c r="N32" s="20">
        <v>6545834</v>
      </c>
      <c r="O32" s="20">
        <v>10660865</v>
      </c>
      <c r="P32" s="20">
        <v>43886547</v>
      </c>
      <c r="Q32" s="20">
        <v>45172002</v>
      </c>
      <c r="R32" s="20">
        <v>45172002</v>
      </c>
      <c r="S32" s="20"/>
      <c r="T32" s="20"/>
      <c r="U32" s="20"/>
      <c r="V32" s="20"/>
      <c r="W32" s="20">
        <v>45172002</v>
      </c>
      <c r="X32" s="20">
        <v>5250000</v>
      </c>
      <c r="Y32" s="20">
        <v>39922002</v>
      </c>
      <c r="Z32" s="21">
        <v>760.42</v>
      </c>
      <c r="AA32" s="22">
        <v>7000000</v>
      </c>
    </row>
    <row r="33" spans="1:27" ht="13.5">
      <c r="A33" s="23" t="s">
        <v>58</v>
      </c>
      <c r="B33" s="17"/>
      <c r="C33" s="18">
        <v>9130759</v>
      </c>
      <c r="D33" s="18">
        <v>9130759</v>
      </c>
      <c r="E33" s="19">
        <v>8000000</v>
      </c>
      <c r="F33" s="20">
        <v>8000000</v>
      </c>
      <c r="G33" s="20">
        <v>8825288</v>
      </c>
      <c r="H33" s="20">
        <v>8942745</v>
      </c>
      <c r="I33" s="20">
        <v>8892141</v>
      </c>
      <c r="J33" s="20">
        <v>8892141</v>
      </c>
      <c r="K33" s="20">
        <v>8883549</v>
      </c>
      <c r="L33" s="20">
        <v>7462669</v>
      </c>
      <c r="M33" s="20">
        <v>7381408</v>
      </c>
      <c r="N33" s="20">
        <v>7381408</v>
      </c>
      <c r="O33" s="20">
        <v>7381408</v>
      </c>
      <c r="P33" s="20">
        <v>7200781</v>
      </c>
      <c r="Q33" s="20">
        <v>6929968</v>
      </c>
      <c r="R33" s="20">
        <v>6929968</v>
      </c>
      <c r="S33" s="20"/>
      <c r="T33" s="20"/>
      <c r="U33" s="20"/>
      <c r="V33" s="20"/>
      <c r="W33" s="20">
        <v>6929968</v>
      </c>
      <c r="X33" s="20">
        <v>6000000</v>
      </c>
      <c r="Y33" s="20">
        <v>929968</v>
      </c>
      <c r="Z33" s="21">
        <v>15.5</v>
      </c>
      <c r="AA33" s="22">
        <v>8000000</v>
      </c>
    </row>
    <row r="34" spans="1:27" ht="13.5">
      <c r="A34" s="27" t="s">
        <v>59</v>
      </c>
      <c r="B34" s="28"/>
      <c r="C34" s="29">
        <f aca="true" t="shared" si="3" ref="C34:Y34">SUM(C29:C33)</f>
        <v>22578680</v>
      </c>
      <c r="D34" s="29">
        <f>SUM(D29:D33)</f>
        <v>22578680</v>
      </c>
      <c r="E34" s="30">
        <f t="shared" si="3"/>
        <v>16694000</v>
      </c>
      <c r="F34" s="31">
        <f t="shared" si="3"/>
        <v>16694000</v>
      </c>
      <c r="G34" s="31">
        <f t="shared" si="3"/>
        <v>16692608</v>
      </c>
      <c r="H34" s="31">
        <f t="shared" si="3"/>
        <v>17323763</v>
      </c>
      <c r="I34" s="31">
        <f t="shared" si="3"/>
        <v>17774239</v>
      </c>
      <c r="J34" s="31">
        <f t="shared" si="3"/>
        <v>17774239</v>
      </c>
      <c r="K34" s="31">
        <f t="shared" si="3"/>
        <v>17198066</v>
      </c>
      <c r="L34" s="31">
        <f t="shared" si="3"/>
        <v>15489978</v>
      </c>
      <c r="M34" s="31">
        <f t="shared" si="3"/>
        <v>15662232</v>
      </c>
      <c r="N34" s="31">
        <f t="shared" si="3"/>
        <v>15662232</v>
      </c>
      <c r="O34" s="31">
        <f t="shared" si="3"/>
        <v>19777263</v>
      </c>
      <c r="P34" s="31">
        <f t="shared" si="3"/>
        <v>52822318</v>
      </c>
      <c r="Q34" s="31">
        <f t="shared" si="3"/>
        <v>53836960</v>
      </c>
      <c r="R34" s="31">
        <f t="shared" si="3"/>
        <v>53836960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53836960</v>
      </c>
      <c r="X34" s="31">
        <f t="shared" si="3"/>
        <v>12520500</v>
      </c>
      <c r="Y34" s="31">
        <f t="shared" si="3"/>
        <v>41316460</v>
      </c>
      <c r="Z34" s="32">
        <f>+IF(X34&lt;&gt;0,+(Y34/X34)*100,0)</f>
        <v>329.9904955872369</v>
      </c>
      <c r="AA34" s="33">
        <f>SUM(AA29:AA33)</f>
        <v>16694000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6698727</v>
      </c>
      <c r="D37" s="18">
        <v>6698727</v>
      </c>
      <c r="E37" s="19">
        <v>6649450</v>
      </c>
      <c r="F37" s="20">
        <v>6649450</v>
      </c>
      <c r="G37" s="20">
        <v>5093022</v>
      </c>
      <c r="H37" s="20">
        <v>4963737</v>
      </c>
      <c r="I37" s="20">
        <v>4963737</v>
      </c>
      <c r="J37" s="20">
        <v>4963737</v>
      </c>
      <c r="K37" s="20">
        <v>4963737</v>
      </c>
      <c r="L37" s="20">
        <v>4963737</v>
      </c>
      <c r="M37" s="20">
        <v>4963737</v>
      </c>
      <c r="N37" s="20">
        <v>4963737</v>
      </c>
      <c r="O37" s="20">
        <v>4097495</v>
      </c>
      <c r="P37" s="20">
        <v>4097495</v>
      </c>
      <c r="Q37" s="20">
        <v>4097495</v>
      </c>
      <c r="R37" s="20">
        <v>4097495</v>
      </c>
      <c r="S37" s="20"/>
      <c r="T37" s="20"/>
      <c r="U37" s="20"/>
      <c r="V37" s="20"/>
      <c r="W37" s="20">
        <v>4097495</v>
      </c>
      <c r="X37" s="20">
        <v>4987088</v>
      </c>
      <c r="Y37" s="20">
        <v>-889593</v>
      </c>
      <c r="Z37" s="21">
        <v>-17.84</v>
      </c>
      <c r="AA37" s="22">
        <v>6649450</v>
      </c>
    </row>
    <row r="38" spans="1:27" ht="13.5">
      <c r="A38" s="23" t="s">
        <v>58</v>
      </c>
      <c r="B38" s="17"/>
      <c r="C38" s="18">
        <v>26680633</v>
      </c>
      <c r="D38" s="18">
        <v>26680633</v>
      </c>
      <c r="E38" s="19">
        <v>22000000</v>
      </c>
      <c r="F38" s="20">
        <v>22000000</v>
      </c>
      <c r="G38" s="20">
        <v>24754266</v>
      </c>
      <c r="H38" s="20">
        <v>26680633</v>
      </c>
      <c r="I38" s="20">
        <v>26680633</v>
      </c>
      <c r="J38" s="20">
        <v>26680633</v>
      </c>
      <c r="K38" s="20">
        <v>26680633</v>
      </c>
      <c r="L38" s="20">
        <v>26680633</v>
      </c>
      <c r="M38" s="20">
        <v>26680633</v>
      </c>
      <c r="N38" s="20">
        <v>26680633</v>
      </c>
      <c r="O38" s="20">
        <v>26680633</v>
      </c>
      <c r="P38" s="20">
        <v>26680633</v>
      </c>
      <c r="Q38" s="20">
        <v>26680633</v>
      </c>
      <c r="R38" s="20">
        <v>26680633</v>
      </c>
      <c r="S38" s="20"/>
      <c r="T38" s="20"/>
      <c r="U38" s="20"/>
      <c r="V38" s="20"/>
      <c r="W38" s="20">
        <v>26680633</v>
      </c>
      <c r="X38" s="20">
        <v>16500000</v>
      </c>
      <c r="Y38" s="20">
        <v>10180633</v>
      </c>
      <c r="Z38" s="21">
        <v>61.7</v>
      </c>
      <c r="AA38" s="22">
        <v>22000000</v>
      </c>
    </row>
    <row r="39" spans="1:27" ht="13.5">
      <c r="A39" s="27" t="s">
        <v>61</v>
      </c>
      <c r="B39" s="35"/>
      <c r="C39" s="29">
        <f aca="true" t="shared" si="4" ref="C39:Y39">SUM(C37:C38)</f>
        <v>33379360</v>
      </c>
      <c r="D39" s="29">
        <f>SUM(D37:D38)</f>
        <v>33379360</v>
      </c>
      <c r="E39" s="36">
        <f t="shared" si="4"/>
        <v>28649450</v>
      </c>
      <c r="F39" s="37">
        <f t="shared" si="4"/>
        <v>28649450</v>
      </c>
      <c r="G39" s="37">
        <f t="shared" si="4"/>
        <v>29847288</v>
      </c>
      <c r="H39" s="37">
        <f t="shared" si="4"/>
        <v>31644370</v>
      </c>
      <c r="I39" s="37">
        <f t="shared" si="4"/>
        <v>31644370</v>
      </c>
      <c r="J39" s="37">
        <f t="shared" si="4"/>
        <v>31644370</v>
      </c>
      <c r="K39" s="37">
        <f t="shared" si="4"/>
        <v>31644370</v>
      </c>
      <c r="L39" s="37">
        <f t="shared" si="4"/>
        <v>31644370</v>
      </c>
      <c r="M39" s="37">
        <f t="shared" si="4"/>
        <v>31644370</v>
      </c>
      <c r="N39" s="37">
        <f t="shared" si="4"/>
        <v>31644370</v>
      </c>
      <c r="O39" s="37">
        <f t="shared" si="4"/>
        <v>30778128</v>
      </c>
      <c r="P39" s="37">
        <f t="shared" si="4"/>
        <v>30778128</v>
      </c>
      <c r="Q39" s="37">
        <f t="shared" si="4"/>
        <v>30778128</v>
      </c>
      <c r="R39" s="37">
        <f t="shared" si="4"/>
        <v>30778128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30778128</v>
      </c>
      <c r="X39" s="37">
        <f t="shared" si="4"/>
        <v>21487088</v>
      </c>
      <c r="Y39" s="37">
        <f t="shared" si="4"/>
        <v>9291040</v>
      </c>
      <c r="Z39" s="38">
        <f>+IF(X39&lt;&gt;0,+(Y39/X39)*100,0)</f>
        <v>43.240107733537464</v>
      </c>
      <c r="AA39" s="39">
        <f>SUM(AA37:AA38)</f>
        <v>28649450</v>
      </c>
    </row>
    <row r="40" spans="1:27" ht="13.5">
      <c r="A40" s="27" t="s">
        <v>62</v>
      </c>
      <c r="B40" s="28"/>
      <c r="C40" s="29">
        <f aca="true" t="shared" si="5" ref="C40:Y40">+C34+C39</f>
        <v>55958040</v>
      </c>
      <c r="D40" s="29">
        <f>+D34+D39</f>
        <v>55958040</v>
      </c>
      <c r="E40" s="30">
        <f t="shared" si="5"/>
        <v>45343450</v>
      </c>
      <c r="F40" s="31">
        <f t="shared" si="5"/>
        <v>45343450</v>
      </c>
      <c r="G40" s="31">
        <f t="shared" si="5"/>
        <v>46539896</v>
      </c>
      <c r="H40" s="31">
        <f t="shared" si="5"/>
        <v>48968133</v>
      </c>
      <c r="I40" s="31">
        <f t="shared" si="5"/>
        <v>49418609</v>
      </c>
      <c r="J40" s="31">
        <f t="shared" si="5"/>
        <v>49418609</v>
      </c>
      <c r="K40" s="31">
        <f t="shared" si="5"/>
        <v>48842436</v>
      </c>
      <c r="L40" s="31">
        <f t="shared" si="5"/>
        <v>47134348</v>
      </c>
      <c r="M40" s="31">
        <f t="shared" si="5"/>
        <v>47306602</v>
      </c>
      <c r="N40" s="31">
        <f t="shared" si="5"/>
        <v>47306602</v>
      </c>
      <c r="O40" s="31">
        <f t="shared" si="5"/>
        <v>50555391</v>
      </c>
      <c r="P40" s="31">
        <f t="shared" si="5"/>
        <v>83600446</v>
      </c>
      <c r="Q40" s="31">
        <f t="shared" si="5"/>
        <v>84615088</v>
      </c>
      <c r="R40" s="31">
        <f t="shared" si="5"/>
        <v>84615088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84615088</v>
      </c>
      <c r="X40" s="31">
        <f t="shared" si="5"/>
        <v>34007588</v>
      </c>
      <c r="Y40" s="31">
        <f t="shared" si="5"/>
        <v>50607500</v>
      </c>
      <c r="Z40" s="32">
        <f>+IF(X40&lt;&gt;0,+(Y40/X40)*100,0)</f>
        <v>148.81237681425688</v>
      </c>
      <c r="AA40" s="33">
        <f>+AA34+AA39</f>
        <v>45343450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94464657</v>
      </c>
      <c r="D42" s="43">
        <f>+D25-D40</f>
        <v>94464657</v>
      </c>
      <c r="E42" s="44">
        <f t="shared" si="6"/>
        <v>74818851</v>
      </c>
      <c r="F42" s="45">
        <f t="shared" si="6"/>
        <v>72665851</v>
      </c>
      <c r="G42" s="45">
        <f t="shared" si="6"/>
        <v>123193268</v>
      </c>
      <c r="H42" s="45">
        <f t="shared" si="6"/>
        <v>127252302</v>
      </c>
      <c r="I42" s="45">
        <f t="shared" si="6"/>
        <v>120945877</v>
      </c>
      <c r="J42" s="45">
        <f t="shared" si="6"/>
        <v>120945877</v>
      </c>
      <c r="K42" s="45">
        <f t="shared" si="6"/>
        <v>113954911</v>
      </c>
      <c r="L42" s="45">
        <f t="shared" si="6"/>
        <v>132555719</v>
      </c>
      <c r="M42" s="45">
        <f t="shared" si="6"/>
        <v>120269860</v>
      </c>
      <c r="N42" s="45">
        <f t="shared" si="6"/>
        <v>120269860</v>
      </c>
      <c r="O42" s="45">
        <f t="shared" si="6"/>
        <v>114727266</v>
      </c>
      <c r="P42" s="45">
        <f t="shared" si="6"/>
        <v>73204483</v>
      </c>
      <c r="Q42" s="45">
        <f t="shared" si="6"/>
        <v>85860755</v>
      </c>
      <c r="R42" s="45">
        <f t="shared" si="6"/>
        <v>85860755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85860755</v>
      </c>
      <c r="X42" s="45">
        <f t="shared" si="6"/>
        <v>54499389</v>
      </c>
      <c r="Y42" s="45">
        <f t="shared" si="6"/>
        <v>31361366</v>
      </c>
      <c r="Z42" s="46">
        <f>+IF(X42&lt;&gt;0,+(Y42/X42)*100,0)</f>
        <v>57.54443595688752</v>
      </c>
      <c r="AA42" s="47">
        <f>+AA25-AA40</f>
        <v>72665851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70161296</v>
      </c>
      <c r="D45" s="18">
        <v>70161296</v>
      </c>
      <c r="E45" s="19">
        <v>48468795</v>
      </c>
      <c r="F45" s="20">
        <v>46315795</v>
      </c>
      <c r="G45" s="20">
        <v>93012161</v>
      </c>
      <c r="H45" s="20">
        <v>97755222</v>
      </c>
      <c r="I45" s="20">
        <v>96538326</v>
      </c>
      <c r="J45" s="20">
        <v>96538326</v>
      </c>
      <c r="K45" s="20">
        <v>89547361</v>
      </c>
      <c r="L45" s="20">
        <v>108252358</v>
      </c>
      <c r="M45" s="20">
        <v>95966499</v>
      </c>
      <c r="N45" s="20">
        <v>95966499</v>
      </c>
      <c r="O45" s="20">
        <v>93425436</v>
      </c>
      <c r="P45" s="20">
        <v>53092484</v>
      </c>
      <c r="Q45" s="20">
        <v>65748756</v>
      </c>
      <c r="R45" s="20">
        <v>65748756</v>
      </c>
      <c r="S45" s="20"/>
      <c r="T45" s="20"/>
      <c r="U45" s="20"/>
      <c r="V45" s="20"/>
      <c r="W45" s="20">
        <v>65748756</v>
      </c>
      <c r="X45" s="20">
        <v>34736846</v>
      </c>
      <c r="Y45" s="20">
        <v>31011910</v>
      </c>
      <c r="Z45" s="48">
        <v>89.28</v>
      </c>
      <c r="AA45" s="22">
        <v>46315795</v>
      </c>
    </row>
    <row r="46" spans="1:27" ht="13.5">
      <c r="A46" s="23" t="s">
        <v>67</v>
      </c>
      <c r="B46" s="17"/>
      <c r="C46" s="18">
        <v>24303361</v>
      </c>
      <c r="D46" s="18">
        <v>24303361</v>
      </c>
      <c r="E46" s="19">
        <v>26350056</v>
      </c>
      <c r="F46" s="20">
        <v>26350056</v>
      </c>
      <c r="G46" s="20">
        <v>30181107</v>
      </c>
      <c r="H46" s="20">
        <v>29497080</v>
      </c>
      <c r="I46" s="20">
        <v>24407551</v>
      </c>
      <c r="J46" s="20">
        <v>24407551</v>
      </c>
      <c r="K46" s="20">
        <v>24407550</v>
      </c>
      <c r="L46" s="20">
        <v>24303361</v>
      </c>
      <c r="M46" s="20">
        <v>24303361</v>
      </c>
      <c r="N46" s="20">
        <v>24303361</v>
      </c>
      <c r="O46" s="20">
        <v>21301830</v>
      </c>
      <c r="P46" s="20">
        <v>20111999</v>
      </c>
      <c r="Q46" s="20">
        <v>20111999</v>
      </c>
      <c r="R46" s="20">
        <v>20111999</v>
      </c>
      <c r="S46" s="20"/>
      <c r="T46" s="20"/>
      <c r="U46" s="20"/>
      <c r="V46" s="20"/>
      <c r="W46" s="20">
        <v>20111999</v>
      </c>
      <c r="X46" s="20">
        <v>19762542</v>
      </c>
      <c r="Y46" s="20">
        <v>349457</v>
      </c>
      <c r="Z46" s="48">
        <v>1.77</v>
      </c>
      <c r="AA46" s="22">
        <v>26350056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94464657</v>
      </c>
      <c r="D48" s="51">
        <f>SUM(D45:D47)</f>
        <v>94464657</v>
      </c>
      <c r="E48" s="52">
        <f t="shared" si="7"/>
        <v>74818851</v>
      </c>
      <c r="F48" s="53">
        <f t="shared" si="7"/>
        <v>72665851</v>
      </c>
      <c r="G48" s="53">
        <f t="shared" si="7"/>
        <v>123193268</v>
      </c>
      <c r="H48" s="53">
        <f t="shared" si="7"/>
        <v>127252302</v>
      </c>
      <c r="I48" s="53">
        <f t="shared" si="7"/>
        <v>120945877</v>
      </c>
      <c r="J48" s="53">
        <f t="shared" si="7"/>
        <v>120945877</v>
      </c>
      <c r="K48" s="53">
        <f t="shared" si="7"/>
        <v>113954911</v>
      </c>
      <c r="L48" s="53">
        <f t="shared" si="7"/>
        <v>132555719</v>
      </c>
      <c r="M48" s="53">
        <f t="shared" si="7"/>
        <v>120269860</v>
      </c>
      <c r="N48" s="53">
        <f t="shared" si="7"/>
        <v>120269860</v>
      </c>
      <c r="O48" s="53">
        <f t="shared" si="7"/>
        <v>114727266</v>
      </c>
      <c r="P48" s="53">
        <f t="shared" si="7"/>
        <v>73204483</v>
      </c>
      <c r="Q48" s="53">
        <f t="shared" si="7"/>
        <v>85860755</v>
      </c>
      <c r="R48" s="53">
        <f t="shared" si="7"/>
        <v>85860755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85860755</v>
      </c>
      <c r="X48" s="53">
        <f t="shared" si="7"/>
        <v>54499388</v>
      </c>
      <c r="Y48" s="53">
        <f t="shared" si="7"/>
        <v>31361367</v>
      </c>
      <c r="Z48" s="54">
        <f>+IF(X48&lt;&gt;0,+(Y48/X48)*100,0)</f>
        <v>57.544438847643576</v>
      </c>
      <c r="AA48" s="55">
        <f>SUM(AA45:AA47)</f>
        <v>72665851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8220588</v>
      </c>
      <c r="D6" s="18">
        <v>8220588</v>
      </c>
      <c r="E6" s="19">
        <v>1746</v>
      </c>
      <c r="F6" s="20">
        <v>1746</v>
      </c>
      <c r="G6" s="20"/>
      <c r="H6" s="20"/>
      <c r="I6" s="20"/>
      <c r="J6" s="20"/>
      <c r="K6" s="20">
        <v>28960222</v>
      </c>
      <c r="L6" s="20"/>
      <c r="M6" s="20"/>
      <c r="N6" s="20"/>
      <c r="O6" s="20">
        <v>4148971</v>
      </c>
      <c r="P6" s="20">
        <v>14622797</v>
      </c>
      <c r="Q6" s="20"/>
      <c r="R6" s="20">
        <v>14622797</v>
      </c>
      <c r="S6" s="20"/>
      <c r="T6" s="20"/>
      <c r="U6" s="20"/>
      <c r="V6" s="20"/>
      <c r="W6" s="20">
        <v>14622797</v>
      </c>
      <c r="X6" s="20">
        <v>1310</v>
      </c>
      <c r="Y6" s="20">
        <v>14621487</v>
      </c>
      <c r="Z6" s="21">
        <v>1116144.05</v>
      </c>
      <c r="AA6" s="22">
        <v>1746</v>
      </c>
    </row>
    <row r="7" spans="1:27" ht="13.5">
      <c r="A7" s="23" t="s">
        <v>34</v>
      </c>
      <c r="B7" s="17"/>
      <c r="C7" s="18"/>
      <c r="D7" s="18"/>
      <c r="E7" s="19">
        <v>5442000</v>
      </c>
      <c r="F7" s="20">
        <v>5442000</v>
      </c>
      <c r="G7" s="20"/>
      <c r="H7" s="20"/>
      <c r="I7" s="20">
        <v>-4000000</v>
      </c>
      <c r="J7" s="20">
        <v>-4000000</v>
      </c>
      <c r="K7" s="20">
        <v>-2000000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4081500</v>
      </c>
      <c r="Y7" s="20">
        <v>-4081500</v>
      </c>
      <c r="Z7" s="21">
        <v>-100</v>
      </c>
      <c r="AA7" s="22">
        <v>5442000</v>
      </c>
    </row>
    <row r="8" spans="1:27" ht="13.5">
      <c r="A8" s="23" t="s">
        <v>35</v>
      </c>
      <c r="B8" s="17"/>
      <c r="C8" s="18">
        <v>369580495</v>
      </c>
      <c r="D8" s="18">
        <v>369580495</v>
      </c>
      <c r="E8" s="19">
        <v>28073000</v>
      </c>
      <c r="F8" s="20">
        <v>28073000</v>
      </c>
      <c r="G8" s="20">
        <v>218300008</v>
      </c>
      <c r="H8" s="20">
        <v>21313394</v>
      </c>
      <c r="I8" s="20">
        <v>-210</v>
      </c>
      <c r="J8" s="20">
        <v>-210</v>
      </c>
      <c r="K8" s="20">
        <v>24388824</v>
      </c>
      <c r="L8" s="20"/>
      <c r="M8" s="20"/>
      <c r="N8" s="20"/>
      <c r="O8" s="20">
        <v>780206</v>
      </c>
      <c r="P8" s="20">
        <v>-2782944</v>
      </c>
      <c r="Q8" s="20"/>
      <c r="R8" s="20">
        <v>-2782944</v>
      </c>
      <c r="S8" s="20"/>
      <c r="T8" s="20"/>
      <c r="U8" s="20"/>
      <c r="V8" s="20"/>
      <c r="W8" s="20">
        <v>-2782944</v>
      </c>
      <c r="X8" s="20">
        <v>21054750</v>
      </c>
      <c r="Y8" s="20">
        <v>-23837694</v>
      </c>
      <c r="Z8" s="21">
        <v>-113.22</v>
      </c>
      <c r="AA8" s="22">
        <v>28073000</v>
      </c>
    </row>
    <row r="9" spans="1:27" ht="13.5">
      <c r="A9" s="23" t="s">
        <v>36</v>
      </c>
      <c r="B9" s="17"/>
      <c r="C9" s="18">
        <v>2314744</v>
      </c>
      <c r="D9" s="18">
        <v>2314744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976126</v>
      </c>
      <c r="D11" s="18">
        <v>976126</v>
      </c>
      <c r="E11" s="19">
        <v>650000</v>
      </c>
      <c r="F11" s="20">
        <v>650000</v>
      </c>
      <c r="G11" s="20"/>
      <c r="H11" s="20">
        <v>348799</v>
      </c>
      <c r="I11" s="20">
        <v>397350</v>
      </c>
      <c r="J11" s="20">
        <v>397350</v>
      </c>
      <c r="K11" s="20">
        <v>605733</v>
      </c>
      <c r="L11" s="20"/>
      <c r="M11" s="20"/>
      <c r="N11" s="20"/>
      <c r="O11" s="20">
        <v>169225</v>
      </c>
      <c r="P11" s="20">
        <v>471924</v>
      </c>
      <c r="Q11" s="20"/>
      <c r="R11" s="20">
        <v>471924</v>
      </c>
      <c r="S11" s="20"/>
      <c r="T11" s="20"/>
      <c r="U11" s="20"/>
      <c r="V11" s="20"/>
      <c r="W11" s="20">
        <v>471924</v>
      </c>
      <c r="X11" s="20">
        <v>487500</v>
      </c>
      <c r="Y11" s="20">
        <v>-15576</v>
      </c>
      <c r="Z11" s="21">
        <v>-3.2</v>
      </c>
      <c r="AA11" s="22">
        <v>650000</v>
      </c>
    </row>
    <row r="12" spans="1:27" ht="13.5">
      <c r="A12" s="27" t="s">
        <v>39</v>
      </c>
      <c r="B12" s="28"/>
      <c r="C12" s="29">
        <f aca="true" t="shared" si="0" ref="C12:Y12">SUM(C6:C11)</f>
        <v>381091953</v>
      </c>
      <c r="D12" s="29">
        <f>SUM(D6:D11)</f>
        <v>381091953</v>
      </c>
      <c r="E12" s="30">
        <f t="shared" si="0"/>
        <v>34166746</v>
      </c>
      <c r="F12" s="31">
        <f t="shared" si="0"/>
        <v>34166746</v>
      </c>
      <c r="G12" s="31">
        <f t="shared" si="0"/>
        <v>218300008</v>
      </c>
      <c r="H12" s="31">
        <f t="shared" si="0"/>
        <v>21662193</v>
      </c>
      <c r="I12" s="31">
        <f t="shared" si="0"/>
        <v>-3602860</v>
      </c>
      <c r="J12" s="31">
        <f t="shared" si="0"/>
        <v>-3602860</v>
      </c>
      <c r="K12" s="31">
        <f t="shared" si="0"/>
        <v>51954779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5098402</v>
      </c>
      <c r="P12" s="31">
        <f t="shared" si="0"/>
        <v>12311777</v>
      </c>
      <c r="Q12" s="31">
        <f t="shared" si="0"/>
        <v>0</v>
      </c>
      <c r="R12" s="31">
        <f t="shared" si="0"/>
        <v>12311777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12311777</v>
      </c>
      <c r="X12" s="31">
        <f t="shared" si="0"/>
        <v>25625060</v>
      </c>
      <c r="Y12" s="31">
        <f t="shared" si="0"/>
        <v>-13313283</v>
      </c>
      <c r="Z12" s="32">
        <f>+IF(X12&lt;&gt;0,+(Y12/X12)*100,0)</f>
        <v>-51.95415347320163</v>
      </c>
      <c r="AA12" s="33">
        <f>SUM(AA6:AA11)</f>
        <v>34166746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161314526</v>
      </c>
      <c r="D17" s="18">
        <v>161314526</v>
      </c>
      <c r="E17" s="19">
        <v>171000000</v>
      </c>
      <c r="F17" s="20">
        <v>171000000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128250000</v>
      </c>
      <c r="Y17" s="20">
        <v>-128250000</v>
      </c>
      <c r="Z17" s="21">
        <v>-100</v>
      </c>
      <c r="AA17" s="22">
        <v>171000000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869544952</v>
      </c>
      <c r="D19" s="18">
        <v>869544952</v>
      </c>
      <c r="E19" s="19">
        <v>1380604047</v>
      </c>
      <c r="F19" s="20">
        <v>1380604047</v>
      </c>
      <c r="G19" s="20">
        <v>5949047</v>
      </c>
      <c r="H19" s="20">
        <v>1159846</v>
      </c>
      <c r="I19" s="20">
        <v>3823995</v>
      </c>
      <c r="J19" s="20">
        <v>3823995</v>
      </c>
      <c r="K19" s="20">
        <v>1229722</v>
      </c>
      <c r="L19" s="20"/>
      <c r="M19" s="20"/>
      <c r="N19" s="20"/>
      <c r="O19" s="20">
        <v>579377</v>
      </c>
      <c r="P19" s="20">
        <v>1049147</v>
      </c>
      <c r="Q19" s="20"/>
      <c r="R19" s="20">
        <v>1049147</v>
      </c>
      <c r="S19" s="20"/>
      <c r="T19" s="20"/>
      <c r="U19" s="20"/>
      <c r="V19" s="20"/>
      <c r="W19" s="20">
        <v>1049147</v>
      </c>
      <c r="X19" s="20">
        <v>1035453035</v>
      </c>
      <c r="Y19" s="20">
        <v>-1034403888</v>
      </c>
      <c r="Z19" s="21">
        <v>-99.9</v>
      </c>
      <c r="AA19" s="22">
        <v>1380604047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3364042</v>
      </c>
      <c r="D22" s="18">
        <v>3364042</v>
      </c>
      <c r="E22" s="19">
        <v>3363000</v>
      </c>
      <c r="F22" s="20">
        <v>3363000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2522250</v>
      </c>
      <c r="Y22" s="20">
        <v>-2522250</v>
      </c>
      <c r="Z22" s="21">
        <v>-100</v>
      </c>
      <c r="AA22" s="22">
        <v>3363000</v>
      </c>
    </row>
    <row r="23" spans="1:27" ht="13.5">
      <c r="A23" s="23" t="s">
        <v>49</v>
      </c>
      <c r="B23" s="17"/>
      <c r="C23" s="18">
        <v>74581</v>
      </c>
      <c r="D23" s="18">
        <v>74581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1034298101</v>
      </c>
      <c r="D24" s="29">
        <f>SUM(D15:D23)</f>
        <v>1034298101</v>
      </c>
      <c r="E24" s="36">
        <f t="shared" si="1"/>
        <v>1554967047</v>
      </c>
      <c r="F24" s="37">
        <f t="shared" si="1"/>
        <v>1554967047</v>
      </c>
      <c r="G24" s="37">
        <f t="shared" si="1"/>
        <v>5949047</v>
      </c>
      <c r="H24" s="37">
        <f t="shared" si="1"/>
        <v>1159846</v>
      </c>
      <c r="I24" s="37">
        <f t="shared" si="1"/>
        <v>3823995</v>
      </c>
      <c r="J24" s="37">
        <f t="shared" si="1"/>
        <v>3823995</v>
      </c>
      <c r="K24" s="37">
        <f t="shared" si="1"/>
        <v>1229722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579377</v>
      </c>
      <c r="P24" s="37">
        <f t="shared" si="1"/>
        <v>1049147</v>
      </c>
      <c r="Q24" s="37">
        <f t="shared" si="1"/>
        <v>0</v>
      </c>
      <c r="R24" s="37">
        <f t="shared" si="1"/>
        <v>1049147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1049147</v>
      </c>
      <c r="X24" s="37">
        <f t="shared" si="1"/>
        <v>1166225285</v>
      </c>
      <c r="Y24" s="37">
        <f t="shared" si="1"/>
        <v>-1165176138</v>
      </c>
      <c r="Z24" s="38">
        <f>+IF(X24&lt;&gt;0,+(Y24/X24)*100,0)</f>
        <v>-99.91003907962775</v>
      </c>
      <c r="AA24" s="39">
        <f>SUM(AA15:AA23)</f>
        <v>1554967047</v>
      </c>
    </row>
    <row r="25" spans="1:27" ht="13.5">
      <c r="A25" s="27" t="s">
        <v>51</v>
      </c>
      <c r="B25" s="28"/>
      <c r="C25" s="29">
        <f aca="true" t="shared" si="2" ref="C25:Y25">+C12+C24</f>
        <v>1415390054</v>
      </c>
      <c r="D25" s="29">
        <f>+D12+D24</f>
        <v>1415390054</v>
      </c>
      <c r="E25" s="30">
        <f t="shared" si="2"/>
        <v>1589133793</v>
      </c>
      <c r="F25" s="31">
        <f t="shared" si="2"/>
        <v>1589133793</v>
      </c>
      <c r="G25" s="31">
        <f t="shared" si="2"/>
        <v>224249055</v>
      </c>
      <c r="H25" s="31">
        <f t="shared" si="2"/>
        <v>22822039</v>
      </c>
      <c r="I25" s="31">
        <f t="shared" si="2"/>
        <v>221135</v>
      </c>
      <c r="J25" s="31">
        <f t="shared" si="2"/>
        <v>221135</v>
      </c>
      <c r="K25" s="31">
        <f t="shared" si="2"/>
        <v>53184501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5677779</v>
      </c>
      <c r="P25" s="31">
        <f t="shared" si="2"/>
        <v>13360924</v>
      </c>
      <c r="Q25" s="31">
        <f t="shared" si="2"/>
        <v>0</v>
      </c>
      <c r="R25" s="31">
        <f t="shared" si="2"/>
        <v>13360924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13360924</v>
      </c>
      <c r="X25" s="31">
        <f t="shared" si="2"/>
        <v>1191850345</v>
      </c>
      <c r="Y25" s="31">
        <f t="shared" si="2"/>
        <v>-1178489421</v>
      </c>
      <c r="Z25" s="32">
        <f>+IF(X25&lt;&gt;0,+(Y25/X25)*100,0)</f>
        <v>-98.8789763701415</v>
      </c>
      <c r="AA25" s="33">
        <f>+AA12+AA24</f>
        <v>1589133793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27239699</v>
      </c>
      <c r="D29" s="18">
        <v>27239699</v>
      </c>
      <c r="E29" s="19"/>
      <c r="F29" s="20"/>
      <c r="G29" s="20">
        <v>11765693</v>
      </c>
      <c r="H29" s="20">
        <v>3930613</v>
      </c>
      <c r="I29" s="20">
        <v>22752269</v>
      </c>
      <c r="J29" s="20">
        <v>22752269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3802619</v>
      </c>
      <c r="D30" s="18">
        <v>3802619</v>
      </c>
      <c r="E30" s="19">
        <v>12128354</v>
      </c>
      <c r="F30" s="20">
        <v>12128354</v>
      </c>
      <c r="G30" s="20"/>
      <c r="H30" s="20"/>
      <c r="I30" s="20"/>
      <c r="J30" s="20"/>
      <c r="K30" s="20"/>
      <c r="L30" s="20"/>
      <c r="M30" s="20"/>
      <c r="N30" s="20"/>
      <c r="O30" s="20">
        <v>-1849534</v>
      </c>
      <c r="P30" s="20"/>
      <c r="Q30" s="20"/>
      <c r="R30" s="20"/>
      <c r="S30" s="20"/>
      <c r="T30" s="20"/>
      <c r="U30" s="20"/>
      <c r="V30" s="20"/>
      <c r="W30" s="20"/>
      <c r="X30" s="20">
        <v>9096266</v>
      </c>
      <c r="Y30" s="20">
        <v>-9096266</v>
      </c>
      <c r="Z30" s="21">
        <v>-100</v>
      </c>
      <c r="AA30" s="22">
        <v>12128354</v>
      </c>
    </row>
    <row r="31" spans="1:27" ht="13.5">
      <c r="A31" s="23" t="s">
        <v>56</v>
      </c>
      <c r="B31" s="17"/>
      <c r="C31" s="18">
        <v>5709474</v>
      </c>
      <c r="D31" s="18">
        <v>5709474</v>
      </c>
      <c r="E31" s="19"/>
      <c r="F31" s="20"/>
      <c r="G31" s="20">
        <v>54050</v>
      </c>
      <c r="H31" s="20">
        <v>29711</v>
      </c>
      <c r="I31" s="20"/>
      <c r="J31" s="20"/>
      <c r="K31" s="20">
        <v>114438</v>
      </c>
      <c r="L31" s="20"/>
      <c r="M31" s="20"/>
      <c r="N31" s="20"/>
      <c r="O31" s="20">
        <v>15144</v>
      </c>
      <c r="P31" s="20">
        <v>447</v>
      </c>
      <c r="Q31" s="20"/>
      <c r="R31" s="20">
        <v>447</v>
      </c>
      <c r="S31" s="20"/>
      <c r="T31" s="20"/>
      <c r="U31" s="20"/>
      <c r="V31" s="20"/>
      <c r="W31" s="20">
        <v>447</v>
      </c>
      <c r="X31" s="20"/>
      <c r="Y31" s="20">
        <v>447</v>
      </c>
      <c r="Z31" s="21"/>
      <c r="AA31" s="22"/>
    </row>
    <row r="32" spans="1:27" ht="13.5">
      <c r="A32" s="23" t="s">
        <v>57</v>
      </c>
      <c r="B32" s="17"/>
      <c r="C32" s="18">
        <v>36951917</v>
      </c>
      <c r="D32" s="18">
        <v>36951917</v>
      </c>
      <c r="E32" s="19">
        <v>14842929</v>
      </c>
      <c r="F32" s="20">
        <v>14842929</v>
      </c>
      <c r="G32" s="20">
        <v>9770229</v>
      </c>
      <c r="H32" s="20">
        <v>3780464</v>
      </c>
      <c r="I32" s="20">
        <v>9672727</v>
      </c>
      <c r="J32" s="20">
        <v>9672727</v>
      </c>
      <c r="K32" s="20">
        <v>10300026</v>
      </c>
      <c r="L32" s="20"/>
      <c r="M32" s="20"/>
      <c r="N32" s="20"/>
      <c r="O32" s="20">
        <v>-1784198</v>
      </c>
      <c r="P32" s="20">
        <v>12817167</v>
      </c>
      <c r="Q32" s="20"/>
      <c r="R32" s="20">
        <v>12817167</v>
      </c>
      <c r="S32" s="20"/>
      <c r="T32" s="20"/>
      <c r="U32" s="20"/>
      <c r="V32" s="20"/>
      <c r="W32" s="20">
        <v>12817167</v>
      </c>
      <c r="X32" s="20">
        <v>11132197</v>
      </c>
      <c r="Y32" s="20">
        <v>1684970</v>
      </c>
      <c r="Z32" s="21">
        <v>15.14</v>
      </c>
      <c r="AA32" s="22">
        <v>14842929</v>
      </c>
    </row>
    <row r="33" spans="1:27" ht="13.5">
      <c r="A33" s="23" t="s">
        <v>58</v>
      </c>
      <c r="B33" s="17"/>
      <c r="C33" s="18">
        <v>1329048</v>
      </c>
      <c r="D33" s="18">
        <v>1329048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75032757</v>
      </c>
      <c r="D34" s="29">
        <f>SUM(D29:D33)</f>
        <v>75032757</v>
      </c>
      <c r="E34" s="30">
        <f t="shared" si="3"/>
        <v>26971283</v>
      </c>
      <c r="F34" s="31">
        <f t="shared" si="3"/>
        <v>26971283</v>
      </c>
      <c r="G34" s="31">
        <f t="shared" si="3"/>
        <v>21589972</v>
      </c>
      <c r="H34" s="31">
        <f t="shared" si="3"/>
        <v>7740788</v>
      </c>
      <c r="I34" s="31">
        <f t="shared" si="3"/>
        <v>32424996</v>
      </c>
      <c r="J34" s="31">
        <f t="shared" si="3"/>
        <v>32424996</v>
      </c>
      <c r="K34" s="31">
        <f t="shared" si="3"/>
        <v>10414464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-3618588</v>
      </c>
      <c r="P34" s="31">
        <f t="shared" si="3"/>
        <v>12817614</v>
      </c>
      <c r="Q34" s="31">
        <f t="shared" si="3"/>
        <v>0</v>
      </c>
      <c r="R34" s="31">
        <f t="shared" si="3"/>
        <v>12817614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12817614</v>
      </c>
      <c r="X34" s="31">
        <f t="shared" si="3"/>
        <v>20228463</v>
      </c>
      <c r="Y34" s="31">
        <f t="shared" si="3"/>
        <v>-7410849</v>
      </c>
      <c r="Z34" s="32">
        <f>+IF(X34&lt;&gt;0,+(Y34/X34)*100,0)</f>
        <v>-36.63574933992761</v>
      </c>
      <c r="AA34" s="33">
        <f>SUM(AA29:AA33)</f>
        <v>26971283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25435357</v>
      </c>
      <c r="D37" s="18">
        <v>25435357</v>
      </c>
      <c r="E37" s="19">
        <v>34947936</v>
      </c>
      <c r="F37" s="20">
        <v>34947936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26210952</v>
      </c>
      <c r="Y37" s="20">
        <v>-26210952</v>
      </c>
      <c r="Z37" s="21">
        <v>-100</v>
      </c>
      <c r="AA37" s="22">
        <v>34947936</v>
      </c>
    </row>
    <row r="38" spans="1:27" ht="13.5">
      <c r="A38" s="23" t="s">
        <v>58</v>
      </c>
      <c r="B38" s="17"/>
      <c r="C38" s="18">
        <v>41824517</v>
      </c>
      <c r="D38" s="18">
        <v>41824517</v>
      </c>
      <c r="E38" s="19">
        <v>26865871</v>
      </c>
      <c r="F38" s="20">
        <v>26865871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20149403</v>
      </c>
      <c r="Y38" s="20">
        <v>-20149403</v>
      </c>
      <c r="Z38" s="21">
        <v>-100</v>
      </c>
      <c r="AA38" s="22">
        <v>26865871</v>
      </c>
    </row>
    <row r="39" spans="1:27" ht="13.5">
      <c r="A39" s="27" t="s">
        <v>61</v>
      </c>
      <c r="B39" s="35"/>
      <c r="C39" s="29">
        <f aca="true" t="shared" si="4" ref="C39:Y39">SUM(C37:C38)</f>
        <v>67259874</v>
      </c>
      <c r="D39" s="29">
        <f>SUM(D37:D38)</f>
        <v>67259874</v>
      </c>
      <c r="E39" s="36">
        <f t="shared" si="4"/>
        <v>61813807</v>
      </c>
      <c r="F39" s="37">
        <f t="shared" si="4"/>
        <v>61813807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46360355</v>
      </c>
      <c r="Y39" s="37">
        <f t="shared" si="4"/>
        <v>-46360355</v>
      </c>
      <c r="Z39" s="38">
        <f>+IF(X39&lt;&gt;0,+(Y39/X39)*100,0)</f>
        <v>-100</v>
      </c>
      <c r="AA39" s="39">
        <f>SUM(AA37:AA38)</f>
        <v>61813807</v>
      </c>
    </row>
    <row r="40" spans="1:27" ht="13.5">
      <c r="A40" s="27" t="s">
        <v>62</v>
      </c>
      <c r="B40" s="28"/>
      <c r="C40" s="29">
        <f aca="true" t="shared" si="5" ref="C40:Y40">+C34+C39</f>
        <v>142292631</v>
      </c>
      <c r="D40" s="29">
        <f>+D34+D39</f>
        <v>142292631</v>
      </c>
      <c r="E40" s="30">
        <f t="shared" si="5"/>
        <v>88785090</v>
      </c>
      <c r="F40" s="31">
        <f t="shared" si="5"/>
        <v>88785090</v>
      </c>
      <c r="G40" s="31">
        <f t="shared" si="5"/>
        <v>21589972</v>
      </c>
      <c r="H40" s="31">
        <f t="shared" si="5"/>
        <v>7740788</v>
      </c>
      <c r="I40" s="31">
        <f t="shared" si="5"/>
        <v>32424996</v>
      </c>
      <c r="J40" s="31">
        <f t="shared" si="5"/>
        <v>32424996</v>
      </c>
      <c r="K40" s="31">
        <f t="shared" si="5"/>
        <v>10414464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-3618588</v>
      </c>
      <c r="P40" s="31">
        <f t="shared" si="5"/>
        <v>12817614</v>
      </c>
      <c r="Q40" s="31">
        <f t="shared" si="5"/>
        <v>0</v>
      </c>
      <c r="R40" s="31">
        <f t="shared" si="5"/>
        <v>12817614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12817614</v>
      </c>
      <c r="X40" s="31">
        <f t="shared" si="5"/>
        <v>66588818</v>
      </c>
      <c r="Y40" s="31">
        <f t="shared" si="5"/>
        <v>-53771204</v>
      </c>
      <c r="Z40" s="32">
        <f>+IF(X40&lt;&gt;0,+(Y40/X40)*100,0)</f>
        <v>-80.7511014837356</v>
      </c>
      <c r="AA40" s="33">
        <f>+AA34+AA39</f>
        <v>88785090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1273097423</v>
      </c>
      <c r="D42" s="43">
        <f>+D25-D40</f>
        <v>1273097423</v>
      </c>
      <c r="E42" s="44">
        <f t="shared" si="6"/>
        <v>1500348703</v>
      </c>
      <c r="F42" s="45">
        <f t="shared" si="6"/>
        <v>1500348703</v>
      </c>
      <c r="G42" s="45">
        <f t="shared" si="6"/>
        <v>202659083</v>
      </c>
      <c r="H42" s="45">
        <f t="shared" si="6"/>
        <v>15081251</v>
      </c>
      <c r="I42" s="45">
        <f t="shared" si="6"/>
        <v>-32203861</v>
      </c>
      <c r="J42" s="45">
        <f t="shared" si="6"/>
        <v>-32203861</v>
      </c>
      <c r="K42" s="45">
        <f t="shared" si="6"/>
        <v>42770037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9296367</v>
      </c>
      <c r="P42" s="45">
        <f t="shared" si="6"/>
        <v>543310</v>
      </c>
      <c r="Q42" s="45">
        <f t="shared" si="6"/>
        <v>0</v>
      </c>
      <c r="R42" s="45">
        <f t="shared" si="6"/>
        <v>543310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543310</v>
      </c>
      <c r="X42" s="45">
        <f t="shared" si="6"/>
        <v>1125261527</v>
      </c>
      <c r="Y42" s="45">
        <f t="shared" si="6"/>
        <v>-1124718217</v>
      </c>
      <c r="Z42" s="46">
        <f>+IF(X42&lt;&gt;0,+(Y42/X42)*100,0)</f>
        <v>-99.9517170020512</v>
      </c>
      <c r="AA42" s="47">
        <f>+AA25-AA40</f>
        <v>1500348703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1273097423</v>
      </c>
      <c r="D45" s="18">
        <v>1273097423</v>
      </c>
      <c r="E45" s="19">
        <v>1500348704</v>
      </c>
      <c r="F45" s="20">
        <v>1500348704</v>
      </c>
      <c r="G45" s="20">
        <v>202659082</v>
      </c>
      <c r="H45" s="20">
        <v>15081252</v>
      </c>
      <c r="I45" s="20">
        <v>-32203861</v>
      </c>
      <c r="J45" s="20">
        <v>-32203861</v>
      </c>
      <c r="K45" s="20">
        <v>42770037</v>
      </c>
      <c r="L45" s="20"/>
      <c r="M45" s="20"/>
      <c r="N45" s="20"/>
      <c r="O45" s="20">
        <v>9397509</v>
      </c>
      <c r="P45" s="20">
        <v>4366547</v>
      </c>
      <c r="Q45" s="20"/>
      <c r="R45" s="20">
        <v>4366547</v>
      </c>
      <c r="S45" s="20"/>
      <c r="T45" s="20"/>
      <c r="U45" s="20"/>
      <c r="V45" s="20"/>
      <c r="W45" s="20">
        <v>4366547</v>
      </c>
      <c r="X45" s="20">
        <v>1125261528</v>
      </c>
      <c r="Y45" s="20">
        <v>-1120894981</v>
      </c>
      <c r="Z45" s="48">
        <v>-99.61</v>
      </c>
      <c r="AA45" s="22">
        <v>1500348704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1273097423</v>
      </c>
      <c r="D48" s="51">
        <f>SUM(D45:D47)</f>
        <v>1273097423</v>
      </c>
      <c r="E48" s="52">
        <f t="shared" si="7"/>
        <v>1500348704</v>
      </c>
      <c r="F48" s="53">
        <f t="shared" si="7"/>
        <v>1500348704</v>
      </c>
      <c r="G48" s="53">
        <f t="shared" si="7"/>
        <v>202659082</v>
      </c>
      <c r="H48" s="53">
        <f t="shared" si="7"/>
        <v>15081252</v>
      </c>
      <c r="I48" s="53">
        <f t="shared" si="7"/>
        <v>-32203861</v>
      </c>
      <c r="J48" s="53">
        <f t="shared" si="7"/>
        <v>-32203861</v>
      </c>
      <c r="K48" s="53">
        <f t="shared" si="7"/>
        <v>42770037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9397509</v>
      </c>
      <c r="P48" s="53">
        <f t="shared" si="7"/>
        <v>4366547</v>
      </c>
      <c r="Q48" s="53">
        <f t="shared" si="7"/>
        <v>0</v>
      </c>
      <c r="R48" s="53">
        <f t="shared" si="7"/>
        <v>4366547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4366547</v>
      </c>
      <c r="X48" s="53">
        <f t="shared" si="7"/>
        <v>1125261528</v>
      </c>
      <c r="Y48" s="53">
        <f t="shared" si="7"/>
        <v>-1120894981</v>
      </c>
      <c r="Z48" s="54">
        <f>+IF(X48&lt;&gt;0,+(Y48/X48)*100,0)</f>
        <v>-99.6119526979865</v>
      </c>
      <c r="AA48" s="55">
        <f>SUM(AA45:AA47)</f>
        <v>1500348704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17887779</v>
      </c>
      <c r="D6" s="18">
        <v>17887779</v>
      </c>
      <c r="E6" s="19">
        <v>8385000</v>
      </c>
      <c r="F6" s="20"/>
      <c r="G6" s="20">
        <v>3411763</v>
      </c>
      <c r="H6" s="20">
        <v>3158927</v>
      </c>
      <c r="I6" s="20">
        <v>3158927</v>
      </c>
      <c r="J6" s="20">
        <v>3158927</v>
      </c>
      <c r="K6" s="20">
        <v>3456496</v>
      </c>
      <c r="L6" s="20">
        <v>21797976</v>
      </c>
      <c r="M6" s="20">
        <v>2919626</v>
      </c>
      <c r="N6" s="20">
        <v>2919626</v>
      </c>
      <c r="O6" s="20">
        <v>2390563</v>
      </c>
      <c r="P6" s="20">
        <v>1786226</v>
      </c>
      <c r="Q6" s="20">
        <v>16480285</v>
      </c>
      <c r="R6" s="20">
        <v>16480285</v>
      </c>
      <c r="S6" s="20"/>
      <c r="T6" s="20"/>
      <c r="U6" s="20"/>
      <c r="V6" s="20"/>
      <c r="W6" s="20">
        <v>16480285</v>
      </c>
      <c r="X6" s="20"/>
      <c r="Y6" s="20">
        <v>16480285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>
        <v>2464</v>
      </c>
      <c r="G7" s="20">
        <v>11045414</v>
      </c>
      <c r="H7" s="20">
        <v>28992091</v>
      </c>
      <c r="I7" s="20">
        <v>28992091</v>
      </c>
      <c r="J7" s="20">
        <v>28992091</v>
      </c>
      <c r="K7" s="20">
        <v>16421116</v>
      </c>
      <c r="L7" s="20">
        <v>9534576</v>
      </c>
      <c r="M7" s="20">
        <v>21631388</v>
      </c>
      <c r="N7" s="20">
        <v>21631388</v>
      </c>
      <c r="O7" s="20">
        <v>18721421</v>
      </c>
      <c r="P7" s="20">
        <v>16318100</v>
      </c>
      <c r="Q7" s="20">
        <v>9298024</v>
      </c>
      <c r="R7" s="20">
        <v>9298024</v>
      </c>
      <c r="S7" s="20"/>
      <c r="T7" s="20"/>
      <c r="U7" s="20"/>
      <c r="V7" s="20"/>
      <c r="W7" s="20">
        <v>9298024</v>
      </c>
      <c r="X7" s="20">
        <v>1848</v>
      </c>
      <c r="Y7" s="20">
        <v>9296176</v>
      </c>
      <c r="Z7" s="21">
        <v>503039.83</v>
      </c>
      <c r="AA7" s="22">
        <v>2464</v>
      </c>
    </row>
    <row r="8" spans="1:27" ht="13.5">
      <c r="A8" s="23" t="s">
        <v>35</v>
      </c>
      <c r="B8" s="17"/>
      <c r="C8" s="18">
        <v>10926238</v>
      </c>
      <c r="D8" s="18">
        <v>10926238</v>
      </c>
      <c r="E8" s="19"/>
      <c r="F8" s="20">
        <v>10925</v>
      </c>
      <c r="G8" s="20">
        <v>13254133</v>
      </c>
      <c r="H8" s="20">
        <v>9985836</v>
      </c>
      <c r="I8" s="20">
        <v>9985836</v>
      </c>
      <c r="J8" s="20">
        <v>9985836</v>
      </c>
      <c r="K8" s="20">
        <v>9449768</v>
      </c>
      <c r="L8" s="20">
        <v>10019998</v>
      </c>
      <c r="M8" s="20">
        <v>12744573</v>
      </c>
      <c r="N8" s="20">
        <v>12744573</v>
      </c>
      <c r="O8" s="20">
        <v>11431065</v>
      </c>
      <c r="P8" s="20">
        <v>10215872</v>
      </c>
      <c r="Q8" s="20">
        <v>12437144</v>
      </c>
      <c r="R8" s="20">
        <v>12437144</v>
      </c>
      <c r="S8" s="20"/>
      <c r="T8" s="20"/>
      <c r="U8" s="20"/>
      <c r="V8" s="20"/>
      <c r="W8" s="20">
        <v>12437144</v>
      </c>
      <c r="X8" s="20">
        <v>8194</v>
      </c>
      <c r="Y8" s="20">
        <v>12428950</v>
      </c>
      <c r="Z8" s="21">
        <v>151683.55</v>
      </c>
      <c r="AA8" s="22">
        <v>10925</v>
      </c>
    </row>
    <row r="9" spans="1:27" ht="13.5">
      <c r="A9" s="23" t="s">
        <v>36</v>
      </c>
      <c r="B9" s="17"/>
      <c r="C9" s="18">
        <v>1010090</v>
      </c>
      <c r="D9" s="18">
        <v>1010090</v>
      </c>
      <c r="E9" s="19">
        <v>1285000</v>
      </c>
      <c r="F9" s="20"/>
      <c r="G9" s="20">
        <v>6556365</v>
      </c>
      <c r="H9" s="20">
        <v>4537427</v>
      </c>
      <c r="I9" s="20">
        <v>4537427</v>
      </c>
      <c r="J9" s="20">
        <v>4537427</v>
      </c>
      <c r="K9" s="20">
        <v>633926</v>
      </c>
      <c r="L9" s="20">
        <v>1803500</v>
      </c>
      <c r="M9" s="20">
        <v>1796632</v>
      </c>
      <c r="N9" s="20">
        <v>1796632</v>
      </c>
      <c r="O9" s="20">
        <v>837581</v>
      </c>
      <c r="P9" s="20"/>
      <c r="Q9" s="20">
        <v>508376</v>
      </c>
      <c r="R9" s="20">
        <v>508376</v>
      </c>
      <c r="S9" s="20"/>
      <c r="T9" s="20"/>
      <c r="U9" s="20"/>
      <c r="V9" s="20"/>
      <c r="W9" s="20">
        <v>508376</v>
      </c>
      <c r="X9" s="20"/>
      <c r="Y9" s="20">
        <v>508376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4075900</v>
      </c>
      <c r="D11" s="18">
        <v>4075900</v>
      </c>
      <c r="E11" s="19"/>
      <c r="F11" s="20"/>
      <c r="G11" s="20">
        <v>4075900</v>
      </c>
      <c r="H11" s="20">
        <v>4075900</v>
      </c>
      <c r="I11" s="20">
        <v>4075900</v>
      </c>
      <c r="J11" s="20">
        <v>4075900</v>
      </c>
      <c r="K11" s="20">
        <v>4075900</v>
      </c>
      <c r="L11" s="20">
        <v>4075900</v>
      </c>
      <c r="M11" s="20">
        <v>4075900</v>
      </c>
      <c r="N11" s="20">
        <v>4075900</v>
      </c>
      <c r="O11" s="20">
        <v>4075900</v>
      </c>
      <c r="P11" s="20">
        <v>4075900</v>
      </c>
      <c r="Q11" s="20">
        <v>4075900</v>
      </c>
      <c r="R11" s="20">
        <v>4075900</v>
      </c>
      <c r="S11" s="20"/>
      <c r="T11" s="20"/>
      <c r="U11" s="20"/>
      <c r="V11" s="20"/>
      <c r="W11" s="20">
        <v>4075900</v>
      </c>
      <c r="X11" s="20"/>
      <c r="Y11" s="20">
        <v>4075900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33900007</v>
      </c>
      <c r="D12" s="29">
        <f>SUM(D6:D11)</f>
        <v>33900007</v>
      </c>
      <c r="E12" s="30">
        <f t="shared" si="0"/>
        <v>9670000</v>
      </c>
      <c r="F12" s="31">
        <f t="shared" si="0"/>
        <v>13389</v>
      </c>
      <c r="G12" s="31">
        <f t="shared" si="0"/>
        <v>38343575</v>
      </c>
      <c r="H12" s="31">
        <f t="shared" si="0"/>
        <v>50750181</v>
      </c>
      <c r="I12" s="31">
        <f t="shared" si="0"/>
        <v>50750181</v>
      </c>
      <c r="J12" s="31">
        <f t="shared" si="0"/>
        <v>50750181</v>
      </c>
      <c r="K12" s="31">
        <f t="shared" si="0"/>
        <v>34037206</v>
      </c>
      <c r="L12" s="31">
        <f t="shared" si="0"/>
        <v>47231950</v>
      </c>
      <c r="M12" s="31">
        <f t="shared" si="0"/>
        <v>43168119</v>
      </c>
      <c r="N12" s="31">
        <f t="shared" si="0"/>
        <v>43168119</v>
      </c>
      <c r="O12" s="31">
        <f t="shared" si="0"/>
        <v>37456530</v>
      </c>
      <c r="P12" s="31">
        <f t="shared" si="0"/>
        <v>32396098</v>
      </c>
      <c r="Q12" s="31">
        <f t="shared" si="0"/>
        <v>42799729</v>
      </c>
      <c r="R12" s="31">
        <f t="shared" si="0"/>
        <v>42799729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42799729</v>
      </c>
      <c r="X12" s="31">
        <f t="shared" si="0"/>
        <v>10042</v>
      </c>
      <c r="Y12" s="31">
        <f t="shared" si="0"/>
        <v>42789687</v>
      </c>
      <c r="Z12" s="32">
        <f>+IF(X12&lt;&gt;0,+(Y12/X12)*100,0)</f>
        <v>426107.2196773551</v>
      </c>
      <c r="AA12" s="33">
        <f>SUM(AA6:AA11)</f>
        <v>13389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7460000</v>
      </c>
      <c r="D17" s="18">
        <v>7460000</v>
      </c>
      <c r="E17" s="19"/>
      <c r="F17" s="20"/>
      <c r="G17" s="20">
        <v>7460000</v>
      </c>
      <c r="H17" s="20">
        <v>7460000</v>
      </c>
      <c r="I17" s="20">
        <v>7460000</v>
      </c>
      <c r="J17" s="20">
        <v>7460000</v>
      </c>
      <c r="K17" s="20">
        <v>7460000</v>
      </c>
      <c r="L17" s="20">
        <v>7460000</v>
      </c>
      <c r="M17" s="20">
        <v>7460000</v>
      </c>
      <c r="N17" s="20">
        <v>7460000</v>
      </c>
      <c r="O17" s="20">
        <v>7460000</v>
      </c>
      <c r="P17" s="20">
        <v>7460000</v>
      </c>
      <c r="Q17" s="20">
        <v>7460000</v>
      </c>
      <c r="R17" s="20">
        <v>7460000</v>
      </c>
      <c r="S17" s="20"/>
      <c r="T17" s="20"/>
      <c r="U17" s="20"/>
      <c r="V17" s="20"/>
      <c r="W17" s="20">
        <v>7460000</v>
      </c>
      <c r="X17" s="20"/>
      <c r="Y17" s="20">
        <v>7460000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66510191</v>
      </c>
      <c r="D19" s="18">
        <v>66510191</v>
      </c>
      <c r="E19" s="19">
        <v>74689000</v>
      </c>
      <c r="F19" s="20">
        <v>77888</v>
      </c>
      <c r="G19" s="20">
        <v>65378659</v>
      </c>
      <c r="H19" s="20">
        <v>65765273</v>
      </c>
      <c r="I19" s="20">
        <v>65765273</v>
      </c>
      <c r="J19" s="20">
        <v>65765273</v>
      </c>
      <c r="K19" s="20">
        <v>65316003</v>
      </c>
      <c r="L19" s="20">
        <v>64921622</v>
      </c>
      <c r="M19" s="20">
        <v>64637425</v>
      </c>
      <c r="N19" s="20">
        <v>64637425</v>
      </c>
      <c r="O19" s="20">
        <v>64339958</v>
      </c>
      <c r="P19" s="20">
        <v>64037673</v>
      </c>
      <c r="Q19" s="20">
        <v>66979708</v>
      </c>
      <c r="R19" s="20">
        <v>66979708</v>
      </c>
      <c r="S19" s="20"/>
      <c r="T19" s="20"/>
      <c r="U19" s="20"/>
      <c r="V19" s="20"/>
      <c r="W19" s="20">
        <v>66979708</v>
      </c>
      <c r="X19" s="20">
        <v>58416</v>
      </c>
      <c r="Y19" s="20">
        <v>66921292</v>
      </c>
      <c r="Z19" s="21">
        <v>114559.87</v>
      </c>
      <c r="AA19" s="22">
        <v>77888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5095140</v>
      </c>
      <c r="D21" s="18">
        <v>5095140</v>
      </c>
      <c r="E21" s="19"/>
      <c r="F21" s="20"/>
      <c r="G21" s="20">
        <v>5095140</v>
      </c>
      <c r="H21" s="20">
        <v>5095140</v>
      </c>
      <c r="I21" s="20">
        <v>5095140</v>
      </c>
      <c r="J21" s="20">
        <v>5095140</v>
      </c>
      <c r="K21" s="20">
        <v>5095140</v>
      </c>
      <c r="L21" s="20">
        <v>5095140</v>
      </c>
      <c r="M21" s="20">
        <v>5095140</v>
      </c>
      <c r="N21" s="20">
        <v>5095140</v>
      </c>
      <c r="O21" s="20">
        <v>5095140</v>
      </c>
      <c r="P21" s="20">
        <v>5095140</v>
      </c>
      <c r="Q21" s="20">
        <v>5095140</v>
      </c>
      <c r="R21" s="20">
        <v>5095140</v>
      </c>
      <c r="S21" s="20"/>
      <c r="T21" s="20"/>
      <c r="U21" s="20"/>
      <c r="V21" s="20"/>
      <c r="W21" s="20">
        <v>5095140</v>
      </c>
      <c r="X21" s="20"/>
      <c r="Y21" s="20">
        <v>5095140</v>
      </c>
      <c r="Z21" s="21"/>
      <c r="AA21" s="22"/>
    </row>
    <row r="22" spans="1:27" ht="13.5">
      <c r="A22" s="23" t="s">
        <v>48</v>
      </c>
      <c r="B22" s="17"/>
      <c r="C22" s="18">
        <v>365714</v>
      </c>
      <c r="D22" s="18">
        <v>365714</v>
      </c>
      <c r="E22" s="19"/>
      <c r="F22" s="20"/>
      <c r="G22" s="20">
        <v>365714</v>
      </c>
      <c r="H22" s="20">
        <v>365714</v>
      </c>
      <c r="I22" s="20">
        <v>365714</v>
      </c>
      <c r="J22" s="20">
        <v>365714</v>
      </c>
      <c r="K22" s="20">
        <v>365714</v>
      </c>
      <c r="L22" s="20">
        <v>398093</v>
      </c>
      <c r="M22" s="20">
        <v>398093</v>
      </c>
      <c r="N22" s="20">
        <v>398093</v>
      </c>
      <c r="O22" s="20">
        <v>398093</v>
      </c>
      <c r="P22" s="20">
        <v>398093</v>
      </c>
      <c r="Q22" s="20">
        <v>398093</v>
      </c>
      <c r="R22" s="20">
        <v>398093</v>
      </c>
      <c r="S22" s="20"/>
      <c r="T22" s="20"/>
      <c r="U22" s="20"/>
      <c r="V22" s="20"/>
      <c r="W22" s="20">
        <v>398093</v>
      </c>
      <c r="X22" s="20"/>
      <c r="Y22" s="20">
        <v>398093</v>
      </c>
      <c r="Z22" s="21"/>
      <c r="AA22" s="22"/>
    </row>
    <row r="23" spans="1:27" ht="13.5">
      <c r="A23" s="23" t="s">
        <v>49</v>
      </c>
      <c r="B23" s="17"/>
      <c r="C23" s="18">
        <v>19750</v>
      </c>
      <c r="D23" s="18">
        <v>19750</v>
      </c>
      <c r="E23" s="19"/>
      <c r="F23" s="20"/>
      <c r="G23" s="24">
        <v>19750</v>
      </c>
      <c r="H23" s="24">
        <v>19750</v>
      </c>
      <c r="I23" s="24">
        <v>19750</v>
      </c>
      <c r="J23" s="20">
        <v>19750</v>
      </c>
      <c r="K23" s="24">
        <v>19750</v>
      </c>
      <c r="L23" s="24">
        <v>19750</v>
      </c>
      <c r="M23" s="20">
        <v>19750</v>
      </c>
      <c r="N23" s="24">
        <v>19750</v>
      </c>
      <c r="O23" s="24">
        <v>19750</v>
      </c>
      <c r="P23" s="24">
        <v>19750</v>
      </c>
      <c r="Q23" s="20">
        <v>19750</v>
      </c>
      <c r="R23" s="24">
        <v>19750</v>
      </c>
      <c r="S23" s="24"/>
      <c r="T23" s="20"/>
      <c r="U23" s="24"/>
      <c r="V23" s="24"/>
      <c r="W23" s="24">
        <v>19750</v>
      </c>
      <c r="X23" s="20"/>
      <c r="Y23" s="24">
        <v>19750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79450795</v>
      </c>
      <c r="D24" s="29">
        <f>SUM(D15:D23)</f>
        <v>79450795</v>
      </c>
      <c r="E24" s="36">
        <f t="shared" si="1"/>
        <v>74689000</v>
      </c>
      <c r="F24" s="37">
        <f t="shared" si="1"/>
        <v>77888</v>
      </c>
      <c r="G24" s="37">
        <f t="shared" si="1"/>
        <v>78319263</v>
      </c>
      <c r="H24" s="37">
        <f t="shared" si="1"/>
        <v>78705877</v>
      </c>
      <c r="I24" s="37">
        <f t="shared" si="1"/>
        <v>78705877</v>
      </c>
      <c r="J24" s="37">
        <f t="shared" si="1"/>
        <v>78705877</v>
      </c>
      <c r="K24" s="37">
        <f t="shared" si="1"/>
        <v>78256607</v>
      </c>
      <c r="L24" s="37">
        <f t="shared" si="1"/>
        <v>77894605</v>
      </c>
      <c r="M24" s="37">
        <f t="shared" si="1"/>
        <v>77610408</v>
      </c>
      <c r="N24" s="37">
        <f t="shared" si="1"/>
        <v>77610408</v>
      </c>
      <c r="O24" s="37">
        <f t="shared" si="1"/>
        <v>77312941</v>
      </c>
      <c r="P24" s="37">
        <f t="shared" si="1"/>
        <v>77010656</v>
      </c>
      <c r="Q24" s="37">
        <f t="shared" si="1"/>
        <v>79952691</v>
      </c>
      <c r="R24" s="37">
        <f t="shared" si="1"/>
        <v>79952691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79952691</v>
      </c>
      <c r="X24" s="37">
        <f t="shared" si="1"/>
        <v>58416</v>
      </c>
      <c r="Y24" s="37">
        <f t="shared" si="1"/>
        <v>79894275</v>
      </c>
      <c r="Z24" s="38">
        <f>+IF(X24&lt;&gt;0,+(Y24/X24)*100,0)</f>
        <v>136767.79478225144</v>
      </c>
      <c r="AA24" s="39">
        <f>SUM(AA15:AA23)</f>
        <v>77888</v>
      </c>
    </row>
    <row r="25" spans="1:27" ht="13.5">
      <c r="A25" s="27" t="s">
        <v>51</v>
      </c>
      <c r="B25" s="28"/>
      <c r="C25" s="29">
        <f aca="true" t="shared" si="2" ref="C25:Y25">+C12+C24</f>
        <v>113350802</v>
      </c>
      <c r="D25" s="29">
        <f>+D12+D24</f>
        <v>113350802</v>
      </c>
      <c r="E25" s="30">
        <f t="shared" si="2"/>
        <v>84359000</v>
      </c>
      <c r="F25" s="31">
        <f t="shared" si="2"/>
        <v>91277</v>
      </c>
      <c r="G25" s="31">
        <f t="shared" si="2"/>
        <v>116662838</v>
      </c>
      <c r="H25" s="31">
        <f t="shared" si="2"/>
        <v>129456058</v>
      </c>
      <c r="I25" s="31">
        <f t="shared" si="2"/>
        <v>129456058</v>
      </c>
      <c r="J25" s="31">
        <f t="shared" si="2"/>
        <v>129456058</v>
      </c>
      <c r="K25" s="31">
        <f t="shared" si="2"/>
        <v>112293813</v>
      </c>
      <c r="L25" s="31">
        <f t="shared" si="2"/>
        <v>125126555</v>
      </c>
      <c r="M25" s="31">
        <f t="shared" si="2"/>
        <v>120778527</v>
      </c>
      <c r="N25" s="31">
        <f t="shared" si="2"/>
        <v>120778527</v>
      </c>
      <c r="O25" s="31">
        <f t="shared" si="2"/>
        <v>114769471</v>
      </c>
      <c r="P25" s="31">
        <f t="shared" si="2"/>
        <v>109406754</v>
      </c>
      <c r="Q25" s="31">
        <f t="shared" si="2"/>
        <v>122752420</v>
      </c>
      <c r="R25" s="31">
        <f t="shared" si="2"/>
        <v>122752420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122752420</v>
      </c>
      <c r="X25" s="31">
        <f t="shared" si="2"/>
        <v>68458</v>
      </c>
      <c r="Y25" s="31">
        <f t="shared" si="2"/>
        <v>122683962</v>
      </c>
      <c r="Z25" s="32">
        <f>+IF(X25&lt;&gt;0,+(Y25/X25)*100,0)</f>
        <v>179210.55537701948</v>
      </c>
      <c r="AA25" s="33">
        <f>+AA12+AA24</f>
        <v>91277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443941</v>
      </c>
      <c r="D30" s="18">
        <v>443941</v>
      </c>
      <c r="E30" s="19"/>
      <c r="F30" s="20">
        <v>1878</v>
      </c>
      <c r="G30" s="20">
        <v>719059</v>
      </c>
      <c r="H30" s="20">
        <v>719059</v>
      </c>
      <c r="I30" s="20">
        <v>719059</v>
      </c>
      <c r="J30" s="20">
        <v>719059</v>
      </c>
      <c r="K30" s="20">
        <v>719059</v>
      </c>
      <c r="L30" s="20">
        <v>719059</v>
      </c>
      <c r="M30" s="20">
        <v>719059</v>
      </c>
      <c r="N30" s="20">
        <v>719059</v>
      </c>
      <c r="O30" s="20">
        <v>719059</v>
      </c>
      <c r="P30" s="20">
        <v>719059</v>
      </c>
      <c r="Q30" s="20">
        <v>719059</v>
      </c>
      <c r="R30" s="20">
        <v>719059</v>
      </c>
      <c r="S30" s="20"/>
      <c r="T30" s="20"/>
      <c r="U30" s="20"/>
      <c r="V30" s="20"/>
      <c r="W30" s="20">
        <v>719059</v>
      </c>
      <c r="X30" s="20">
        <v>1409</v>
      </c>
      <c r="Y30" s="20">
        <v>717650</v>
      </c>
      <c r="Z30" s="21">
        <v>50933.29</v>
      </c>
      <c r="AA30" s="22">
        <v>1878</v>
      </c>
    </row>
    <row r="31" spans="1:27" ht="13.5">
      <c r="A31" s="23" t="s">
        <v>56</v>
      </c>
      <c r="B31" s="17"/>
      <c r="C31" s="18">
        <v>938991</v>
      </c>
      <c r="D31" s="18">
        <v>938991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12305733</v>
      </c>
      <c r="D32" s="18">
        <v>12305733</v>
      </c>
      <c r="E32" s="19"/>
      <c r="F32" s="20">
        <v>15425</v>
      </c>
      <c r="G32" s="20">
        <v>7619490</v>
      </c>
      <c r="H32" s="20">
        <v>11162040</v>
      </c>
      <c r="I32" s="20">
        <v>11162040</v>
      </c>
      <c r="J32" s="20">
        <v>11162040</v>
      </c>
      <c r="K32" s="20">
        <v>7526953</v>
      </c>
      <c r="L32" s="20">
        <v>8522150</v>
      </c>
      <c r="M32" s="20">
        <v>8407876</v>
      </c>
      <c r="N32" s="20">
        <v>8407876</v>
      </c>
      <c r="O32" s="20">
        <v>7078820</v>
      </c>
      <c r="P32" s="20">
        <v>8298411</v>
      </c>
      <c r="Q32" s="20">
        <v>9633911</v>
      </c>
      <c r="R32" s="20">
        <v>9633911</v>
      </c>
      <c r="S32" s="20"/>
      <c r="T32" s="20"/>
      <c r="U32" s="20"/>
      <c r="V32" s="20"/>
      <c r="W32" s="20">
        <v>9633911</v>
      </c>
      <c r="X32" s="20">
        <v>11569</v>
      </c>
      <c r="Y32" s="20">
        <v>9622342</v>
      </c>
      <c r="Z32" s="21">
        <v>83173.5</v>
      </c>
      <c r="AA32" s="22">
        <v>15425</v>
      </c>
    </row>
    <row r="33" spans="1:27" ht="13.5">
      <c r="A33" s="23" t="s">
        <v>58</v>
      </c>
      <c r="B33" s="17"/>
      <c r="C33" s="18">
        <v>6547830</v>
      </c>
      <c r="D33" s="18">
        <v>6547830</v>
      </c>
      <c r="E33" s="19"/>
      <c r="F33" s="20"/>
      <c r="G33" s="20">
        <v>6547829</v>
      </c>
      <c r="H33" s="20">
        <v>6547829</v>
      </c>
      <c r="I33" s="20">
        <v>6547829</v>
      </c>
      <c r="J33" s="20">
        <v>6547829</v>
      </c>
      <c r="K33" s="20">
        <v>6547829</v>
      </c>
      <c r="L33" s="20">
        <v>6547829</v>
      </c>
      <c r="M33" s="20">
        <v>6319285</v>
      </c>
      <c r="N33" s="20">
        <v>6319285</v>
      </c>
      <c r="O33" s="20">
        <v>6319285</v>
      </c>
      <c r="P33" s="20">
        <v>6319285</v>
      </c>
      <c r="Q33" s="20">
        <v>6319285</v>
      </c>
      <c r="R33" s="20">
        <v>6319285</v>
      </c>
      <c r="S33" s="20"/>
      <c r="T33" s="20"/>
      <c r="U33" s="20"/>
      <c r="V33" s="20"/>
      <c r="W33" s="20">
        <v>6319285</v>
      </c>
      <c r="X33" s="20"/>
      <c r="Y33" s="20">
        <v>6319285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20236495</v>
      </c>
      <c r="D34" s="29">
        <f>SUM(D29:D33)</f>
        <v>20236495</v>
      </c>
      <c r="E34" s="30">
        <f t="shared" si="3"/>
        <v>0</v>
      </c>
      <c r="F34" s="31">
        <f t="shared" si="3"/>
        <v>17303</v>
      </c>
      <c r="G34" s="31">
        <f t="shared" si="3"/>
        <v>14886378</v>
      </c>
      <c r="H34" s="31">
        <f t="shared" si="3"/>
        <v>18428928</v>
      </c>
      <c r="I34" s="31">
        <f t="shared" si="3"/>
        <v>18428928</v>
      </c>
      <c r="J34" s="31">
        <f t="shared" si="3"/>
        <v>18428928</v>
      </c>
      <c r="K34" s="31">
        <f t="shared" si="3"/>
        <v>14793841</v>
      </c>
      <c r="L34" s="31">
        <f t="shared" si="3"/>
        <v>15789038</v>
      </c>
      <c r="M34" s="31">
        <f t="shared" si="3"/>
        <v>15446220</v>
      </c>
      <c r="N34" s="31">
        <f t="shared" si="3"/>
        <v>15446220</v>
      </c>
      <c r="O34" s="31">
        <f t="shared" si="3"/>
        <v>14117164</v>
      </c>
      <c r="P34" s="31">
        <f t="shared" si="3"/>
        <v>15336755</v>
      </c>
      <c r="Q34" s="31">
        <f t="shared" si="3"/>
        <v>16672255</v>
      </c>
      <c r="R34" s="31">
        <f t="shared" si="3"/>
        <v>16672255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16672255</v>
      </c>
      <c r="X34" s="31">
        <f t="shared" si="3"/>
        <v>12978</v>
      </c>
      <c r="Y34" s="31">
        <f t="shared" si="3"/>
        <v>16659277</v>
      </c>
      <c r="Z34" s="32">
        <f>+IF(X34&lt;&gt;0,+(Y34/X34)*100,0)</f>
        <v>128365.51856988751</v>
      </c>
      <c r="AA34" s="33">
        <f>SUM(AA29:AA33)</f>
        <v>17303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1768102</v>
      </c>
      <c r="D37" s="18">
        <v>1768102</v>
      </c>
      <c r="E37" s="19"/>
      <c r="F37" s="20">
        <v>1538</v>
      </c>
      <c r="G37" s="20">
        <v>1768101</v>
      </c>
      <c r="H37" s="20">
        <v>1768101</v>
      </c>
      <c r="I37" s="20">
        <v>1768101</v>
      </c>
      <c r="J37" s="20">
        <v>1768101</v>
      </c>
      <c r="K37" s="20">
        <v>1768101</v>
      </c>
      <c r="L37" s="20">
        <v>1768101</v>
      </c>
      <c r="M37" s="20">
        <v>1768101</v>
      </c>
      <c r="N37" s="20">
        <v>1768101</v>
      </c>
      <c r="O37" s="20">
        <v>1768101</v>
      </c>
      <c r="P37" s="20">
        <v>1768101</v>
      </c>
      <c r="Q37" s="20">
        <v>1768101</v>
      </c>
      <c r="R37" s="20">
        <v>1768101</v>
      </c>
      <c r="S37" s="20"/>
      <c r="T37" s="20"/>
      <c r="U37" s="20"/>
      <c r="V37" s="20"/>
      <c r="W37" s="20">
        <v>1768101</v>
      </c>
      <c r="X37" s="20">
        <v>1154</v>
      </c>
      <c r="Y37" s="20">
        <v>1766947</v>
      </c>
      <c r="Z37" s="21">
        <v>153114.99</v>
      </c>
      <c r="AA37" s="22">
        <v>1538</v>
      </c>
    </row>
    <row r="38" spans="1:27" ht="13.5">
      <c r="A38" s="23" t="s">
        <v>58</v>
      </c>
      <c r="B38" s="17"/>
      <c r="C38" s="18">
        <v>24355448</v>
      </c>
      <c r="D38" s="18">
        <v>24355448</v>
      </c>
      <c r="E38" s="19"/>
      <c r="F38" s="20">
        <v>24080</v>
      </c>
      <c r="G38" s="20">
        <v>24080330</v>
      </c>
      <c r="H38" s="20">
        <v>24080330</v>
      </c>
      <c r="I38" s="20">
        <v>24080330</v>
      </c>
      <c r="J38" s="20">
        <v>24080330</v>
      </c>
      <c r="K38" s="20">
        <v>24080330</v>
      </c>
      <c r="L38" s="20">
        <v>24080330</v>
      </c>
      <c r="M38" s="20">
        <v>24308874</v>
      </c>
      <c r="N38" s="20">
        <v>24308874</v>
      </c>
      <c r="O38" s="20">
        <v>24308874</v>
      </c>
      <c r="P38" s="20">
        <v>24308874</v>
      </c>
      <c r="Q38" s="20">
        <v>24308874</v>
      </c>
      <c r="R38" s="20">
        <v>24308874</v>
      </c>
      <c r="S38" s="20"/>
      <c r="T38" s="20"/>
      <c r="U38" s="20"/>
      <c r="V38" s="20"/>
      <c r="W38" s="20">
        <v>24308874</v>
      </c>
      <c r="X38" s="20">
        <v>18060</v>
      </c>
      <c r="Y38" s="20">
        <v>24290814</v>
      </c>
      <c r="Z38" s="21">
        <v>134500.63</v>
      </c>
      <c r="AA38" s="22">
        <v>24080</v>
      </c>
    </row>
    <row r="39" spans="1:27" ht="13.5">
      <c r="A39" s="27" t="s">
        <v>61</v>
      </c>
      <c r="B39" s="35"/>
      <c r="C39" s="29">
        <f aca="true" t="shared" si="4" ref="C39:Y39">SUM(C37:C38)</f>
        <v>26123550</v>
      </c>
      <c r="D39" s="29">
        <f>SUM(D37:D38)</f>
        <v>26123550</v>
      </c>
      <c r="E39" s="36">
        <f t="shared" si="4"/>
        <v>0</v>
      </c>
      <c r="F39" s="37">
        <f t="shared" si="4"/>
        <v>25618</v>
      </c>
      <c r="G39" s="37">
        <f t="shared" si="4"/>
        <v>25848431</v>
      </c>
      <c r="H39" s="37">
        <f t="shared" si="4"/>
        <v>25848431</v>
      </c>
      <c r="I39" s="37">
        <f t="shared" si="4"/>
        <v>25848431</v>
      </c>
      <c r="J39" s="37">
        <f t="shared" si="4"/>
        <v>25848431</v>
      </c>
      <c r="K39" s="37">
        <f t="shared" si="4"/>
        <v>25848431</v>
      </c>
      <c r="L39" s="37">
        <f t="shared" si="4"/>
        <v>25848431</v>
      </c>
      <c r="M39" s="37">
        <f t="shared" si="4"/>
        <v>26076975</v>
      </c>
      <c r="N39" s="37">
        <f t="shared" si="4"/>
        <v>26076975</v>
      </c>
      <c r="O39" s="37">
        <f t="shared" si="4"/>
        <v>26076975</v>
      </c>
      <c r="P39" s="37">
        <f t="shared" si="4"/>
        <v>26076975</v>
      </c>
      <c r="Q39" s="37">
        <f t="shared" si="4"/>
        <v>26076975</v>
      </c>
      <c r="R39" s="37">
        <f t="shared" si="4"/>
        <v>26076975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26076975</v>
      </c>
      <c r="X39" s="37">
        <f t="shared" si="4"/>
        <v>19214</v>
      </c>
      <c r="Y39" s="37">
        <f t="shared" si="4"/>
        <v>26057761</v>
      </c>
      <c r="Z39" s="38">
        <f>+IF(X39&lt;&gt;0,+(Y39/X39)*100,0)</f>
        <v>135618.6166337046</v>
      </c>
      <c r="AA39" s="39">
        <f>SUM(AA37:AA38)</f>
        <v>25618</v>
      </c>
    </row>
    <row r="40" spans="1:27" ht="13.5">
      <c r="A40" s="27" t="s">
        <v>62</v>
      </c>
      <c r="B40" s="28"/>
      <c r="C40" s="29">
        <f aca="true" t="shared" si="5" ref="C40:Y40">+C34+C39</f>
        <v>46360045</v>
      </c>
      <c r="D40" s="29">
        <f>+D34+D39</f>
        <v>46360045</v>
      </c>
      <c r="E40" s="30">
        <f t="shared" si="5"/>
        <v>0</v>
      </c>
      <c r="F40" s="31">
        <f t="shared" si="5"/>
        <v>42921</v>
      </c>
      <c r="G40" s="31">
        <f t="shared" si="5"/>
        <v>40734809</v>
      </c>
      <c r="H40" s="31">
        <f t="shared" si="5"/>
        <v>44277359</v>
      </c>
      <c r="I40" s="31">
        <f t="shared" si="5"/>
        <v>44277359</v>
      </c>
      <c r="J40" s="31">
        <f t="shared" si="5"/>
        <v>44277359</v>
      </c>
      <c r="K40" s="31">
        <f t="shared" si="5"/>
        <v>40642272</v>
      </c>
      <c r="L40" s="31">
        <f t="shared" si="5"/>
        <v>41637469</v>
      </c>
      <c r="M40" s="31">
        <f t="shared" si="5"/>
        <v>41523195</v>
      </c>
      <c r="N40" s="31">
        <f t="shared" si="5"/>
        <v>41523195</v>
      </c>
      <c r="O40" s="31">
        <f t="shared" si="5"/>
        <v>40194139</v>
      </c>
      <c r="P40" s="31">
        <f t="shared" si="5"/>
        <v>41413730</v>
      </c>
      <c r="Q40" s="31">
        <f t="shared" si="5"/>
        <v>42749230</v>
      </c>
      <c r="R40" s="31">
        <f t="shared" si="5"/>
        <v>42749230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42749230</v>
      </c>
      <c r="X40" s="31">
        <f t="shared" si="5"/>
        <v>32192</v>
      </c>
      <c r="Y40" s="31">
        <f t="shared" si="5"/>
        <v>42717038</v>
      </c>
      <c r="Z40" s="32">
        <f>+IF(X40&lt;&gt;0,+(Y40/X40)*100,0)</f>
        <v>132694.57629224652</v>
      </c>
      <c r="AA40" s="33">
        <f>+AA34+AA39</f>
        <v>42921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66990757</v>
      </c>
      <c r="D42" s="43">
        <f>+D25-D40</f>
        <v>66990757</v>
      </c>
      <c r="E42" s="44">
        <f t="shared" si="6"/>
        <v>84359000</v>
      </c>
      <c r="F42" s="45">
        <f t="shared" si="6"/>
        <v>48356</v>
      </c>
      <c r="G42" s="45">
        <f t="shared" si="6"/>
        <v>75928029</v>
      </c>
      <c r="H42" s="45">
        <f t="shared" si="6"/>
        <v>85178699</v>
      </c>
      <c r="I42" s="45">
        <f t="shared" si="6"/>
        <v>85178699</v>
      </c>
      <c r="J42" s="45">
        <f t="shared" si="6"/>
        <v>85178699</v>
      </c>
      <c r="K42" s="45">
        <f t="shared" si="6"/>
        <v>71651541</v>
      </c>
      <c r="L42" s="45">
        <f t="shared" si="6"/>
        <v>83489086</v>
      </c>
      <c r="M42" s="45">
        <f t="shared" si="6"/>
        <v>79255332</v>
      </c>
      <c r="N42" s="45">
        <f t="shared" si="6"/>
        <v>79255332</v>
      </c>
      <c r="O42" s="45">
        <f t="shared" si="6"/>
        <v>74575332</v>
      </c>
      <c r="P42" s="45">
        <f t="shared" si="6"/>
        <v>67993024</v>
      </c>
      <c r="Q42" s="45">
        <f t="shared" si="6"/>
        <v>80003190</v>
      </c>
      <c r="R42" s="45">
        <f t="shared" si="6"/>
        <v>80003190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80003190</v>
      </c>
      <c r="X42" s="45">
        <f t="shared" si="6"/>
        <v>36266</v>
      </c>
      <c r="Y42" s="45">
        <f t="shared" si="6"/>
        <v>79966924</v>
      </c>
      <c r="Z42" s="46">
        <f>+IF(X42&lt;&gt;0,+(Y42/X42)*100,0)</f>
        <v>220501.08641702973</v>
      </c>
      <c r="AA42" s="47">
        <f>+AA25-AA40</f>
        <v>48356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25020609</v>
      </c>
      <c r="D45" s="18">
        <v>25020609</v>
      </c>
      <c r="E45" s="19"/>
      <c r="F45" s="20">
        <v>6386</v>
      </c>
      <c r="G45" s="20">
        <v>33957881</v>
      </c>
      <c r="H45" s="20">
        <v>43208551</v>
      </c>
      <c r="I45" s="20">
        <v>43208551</v>
      </c>
      <c r="J45" s="20">
        <v>43208551</v>
      </c>
      <c r="K45" s="20">
        <v>29681393</v>
      </c>
      <c r="L45" s="20">
        <v>41518938</v>
      </c>
      <c r="M45" s="20">
        <v>37285184</v>
      </c>
      <c r="N45" s="20">
        <v>37285184</v>
      </c>
      <c r="O45" s="20">
        <v>32605184</v>
      </c>
      <c r="P45" s="20">
        <v>26022876</v>
      </c>
      <c r="Q45" s="20">
        <v>38033042</v>
      </c>
      <c r="R45" s="20">
        <v>38033042</v>
      </c>
      <c r="S45" s="20"/>
      <c r="T45" s="20"/>
      <c r="U45" s="20"/>
      <c r="V45" s="20"/>
      <c r="W45" s="20">
        <v>38033042</v>
      </c>
      <c r="X45" s="20">
        <v>4790</v>
      </c>
      <c r="Y45" s="20">
        <v>38028252</v>
      </c>
      <c r="Z45" s="48">
        <v>793909.23</v>
      </c>
      <c r="AA45" s="22">
        <v>6386</v>
      </c>
    </row>
    <row r="46" spans="1:27" ht="13.5">
      <c r="A46" s="23" t="s">
        <v>67</v>
      </c>
      <c r="B46" s="17"/>
      <c r="C46" s="18">
        <v>41970148</v>
      </c>
      <c r="D46" s="18">
        <v>41970148</v>
      </c>
      <c r="E46" s="19">
        <v>84359000</v>
      </c>
      <c r="F46" s="20">
        <v>41970</v>
      </c>
      <c r="G46" s="20">
        <v>41970148</v>
      </c>
      <c r="H46" s="20">
        <v>41970148</v>
      </c>
      <c r="I46" s="20">
        <v>41970148</v>
      </c>
      <c r="J46" s="20">
        <v>41970148</v>
      </c>
      <c r="K46" s="20">
        <v>41970148</v>
      </c>
      <c r="L46" s="20">
        <v>41970148</v>
      </c>
      <c r="M46" s="20">
        <v>41970148</v>
      </c>
      <c r="N46" s="20">
        <v>41970148</v>
      </c>
      <c r="O46" s="20">
        <v>41970148</v>
      </c>
      <c r="P46" s="20">
        <v>41970148</v>
      </c>
      <c r="Q46" s="20">
        <v>41970148</v>
      </c>
      <c r="R46" s="20">
        <v>41970148</v>
      </c>
      <c r="S46" s="20"/>
      <c r="T46" s="20"/>
      <c r="U46" s="20"/>
      <c r="V46" s="20"/>
      <c r="W46" s="20">
        <v>41970148</v>
      </c>
      <c r="X46" s="20">
        <v>31478</v>
      </c>
      <c r="Y46" s="20">
        <v>41938670</v>
      </c>
      <c r="Z46" s="48">
        <v>133231.69</v>
      </c>
      <c r="AA46" s="22">
        <v>41970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66990757</v>
      </c>
      <c r="D48" s="51">
        <f>SUM(D45:D47)</f>
        <v>66990757</v>
      </c>
      <c r="E48" s="52">
        <f t="shared" si="7"/>
        <v>84359000</v>
      </c>
      <c r="F48" s="53">
        <f t="shared" si="7"/>
        <v>48356</v>
      </c>
      <c r="G48" s="53">
        <f t="shared" si="7"/>
        <v>75928029</v>
      </c>
      <c r="H48" s="53">
        <f t="shared" si="7"/>
        <v>85178699</v>
      </c>
      <c r="I48" s="53">
        <f t="shared" si="7"/>
        <v>85178699</v>
      </c>
      <c r="J48" s="53">
        <f t="shared" si="7"/>
        <v>85178699</v>
      </c>
      <c r="K48" s="53">
        <f t="shared" si="7"/>
        <v>71651541</v>
      </c>
      <c r="L48" s="53">
        <f t="shared" si="7"/>
        <v>83489086</v>
      </c>
      <c r="M48" s="53">
        <f t="shared" si="7"/>
        <v>79255332</v>
      </c>
      <c r="N48" s="53">
        <f t="shared" si="7"/>
        <v>79255332</v>
      </c>
      <c r="O48" s="53">
        <f t="shared" si="7"/>
        <v>74575332</v>
      </c>
      <c r="P48" s="53">
        <f t="shared" si="7"/>
        <v>67993024</v>
      </c>
      <c r="Q48" s="53">
        <f t="shared" si="7"/>
        <v>80003190</v>
      </c>
      <c r="R48" s="53">
        <f t="shared" si="7"/>
        <v>80003190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80003190</v>
      </c>
      <c r="X48" s="53">
        <f t="shared" si="7"/>
        <v>36268</v>
      </c>
      <c r="Y48" s="53">
        <f t="shared" si="7"/>
        <v>79966922</v>
      </c>
      <c r="Z48" s="54">
        <f>+IF(X48&lt;&gt;0,+(Y48/X48)*100,0)</f>
        <v>220488.9213631852</v>
      </c>
      <c r="AA48" s="55">
        <f>SUM(AA45:AA47)</f>
        <v>48356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502304</v>
      </c>
      <c r="D6" s="18">
        <v>502304</v>
      </c>
      <c r="E6" s="19">
        <v>3460760</v>
      </c>
      <c r="F6" s="20">
        <v>1443184</v>
      </c>
      <c r="G6" s="20">
        <v>316273</v>
      </c>
      <c r="H6" s="20">
        <v>-139464</v>
      </c>
      <c r="I6" s="20"/>
      <c r="J6" s="20"/>
      <c r="K6" s="20"/>
      <c r="L6" s="20"/>
      <c r="M6" s="20">
        <v>120503</v>
      </c>
      <c r="N6" s="20">
        <v>120503</v>
      </c>
      <c r="O6" s="20">
        <v>571079</v>
      </c>
      <c r="P6" s="20">
        <v>-399567</v>
      </c>
      <c r="Q6" s="20">
        <v>203153</v>
      </c>
      <c r="R6" s="20">
        <v>203153</v>
      </c>
      <c r="S6" s="20"/>
      <c r="T6" s="20"/>
      <c r="U6" s="20"/>
      <c r="V6" s="20"/>
      <c r="W6" s="20">
        <v>203153</v>
      </c>
      <c r="X6" s="20">
        <v>1082388</v>
      </c>
      <c r="Y6" s="20">
        <v>-879235</v>
      </c>
      <c r="Z6" s="21">
        <v>-81.23</v>
      </c>
      <c r="AA6" s="22">
        <v>1443184</v>
      </c>
    </row>
    <row r="7" spans="1:27" ht="13.5">
      <c r="A7" s="23" t="s">
        <v>34</v>
      </c>
      <c r="B7" s="17"/>
      <c r="C7" s="18">
        <v>3139377</v>
      </c>
      <c r="D7" s="18">
        <v>3139377</v>
      </c>
      <c r="E7" s="19"/>
      <c r="F7" s="20"/>
      <c r="G7" s="20">
        <v>-8161426</v>
      </c>
      <c r="H7" s="20">
        <v>2143329</v>
      </c>
      <c r="I7" s="20"/>
      <c r="J7" s="20"/>
      <c r="K7" s="20"/>
      <c r="L7" s="20"/>
      <c r="M7" s="20">
        <v>812737</v>
      </c>
      <c r="N7" s="20">
        <v>812737</v>
      </c>
      <c r="O7" s="20">
        <v>-1411565</v>
      </c>
      <c r="P7" s="20">
        <v>2962910</v>
      </c>
      <c r="Q7" s="20">
        <v>-390786</v>
      </c>
      <c r="R7" s="20">
        <v>-390786</v>
      </c>
      <c r="S7" s="20"/>
      <c r="T7" s="20"/>
      <c r="U7" s="20"/>
      <c r="V7" s="20"/>
      <c r="W7" s="20">
        <v>-390786</v>
      </c>
      <c r="X7" s="20"/>
      <c r="Y7" s="20">
        <v>-390786</v>
      </c>
      <c r="Z7" s="21"/>
      <c r="AA7" s="22"/>
    </row>
    <row r="8" spans="1:27" ht="13.5">
      <c r="A8" s="23" t="s">
        <v>35</v>
      </c>
      <c r="B8" s="17"/>
      <c r="C8" s="18">
        <v>4032999</v>
      </c>
      <c r="D8" s="18">
        <v>4032999</v>
      </c>
      <c r="E8" s="19">
        <v>15762644</v>
      </c>
      <c r="F8" s="20">
        <v>12447091</v>
      </c>
      <c r="G8" s="20">
        <v>-10460571</v>
      </c>
      <c r="H8" s="20">
        <v>-70959</v>
      </c>
      <c r="I8" s="20"/>
      <c r="J8" s="20"/>
      <c r="K8" s="20"/>
      <c r="L8" s="20"/>
      <c r="M8" s="20">
        <v>-227264</v>
      </c>
      <c r="N8" s="20">
        <v>-227264</v>
      </c>
      <c r="O8" s="20">
        <v>-510668</v>
      </c>
      <c r="P8" s="20">
        <v>-530334</v>
      </c>
      <c r="Q8" s="20">
        <v>142498</v>
      </c>
      <c r="R8" s="20">
        <v>142498</v>
      </c>
      <c r="S8" s="20"/>
      <c r="T8" s="20"/>
      <c r="U8" s="20"/>
      <c r="V8" s="20"/>
      <c r="W8" s="20">
        <v>142498</v>
      </c>
      <c r="X8" s="20">
        <v>9335318</v>
      </c>
      <c r="Y8" s="20">
        <v>-9192820</v>
      </c>
      <c r="Z8" s="21">
        <v>-98.47</v>
      </c>
      <c r="AA8" s="22">
        <v>12447091</v>
      </c>
    </row>
    <row r="9" spans="1:27" ht="13.5">
      <c r="A9" s="23" t="s">
        <v>36</v>
      </c>
      <c r="B9" s="17"/>
      <c r="C9" s="18">
        <v>36508</v>
      </c>
      <c r="D9" s="18">
        <v>36508</v>
      </c>
      <c r="E9" s="19"/>
      <c r="F9" s="20"/>
      <c r="G9" s="20">
        <v>11890</v>
      </c>
      <c r="H9" s="20">
        <v>17507</v>
      </c>
      <c r="I9" s="20"/>
      <c r="J9" s="20"/>
      <c r="K9" s="20"/>
      <c r="L9" s="20"/>
      <c r="M9" s="20">
        <v>11604</v>
      </c>
      <c r="N9" s="20">
        <v>11604</v>
      </c>
      <c r="O9" s="20">
        <v>-1120</v>
      </c>
      <c r="P9" s="20">
        <v>6253</v>
      </c>
      <c r="Q9" s="20">
        <v>11653</v>
      </c>
      <c r="R9" s="20">
        <v>11653</v>
      </c>
      <c r="S9" s="20"/>
      <c r="T9" s="20"/>
      <c r="U9" s="20"/>
      <c r="V9" s="20"/>
      <c r="W9" s="20">
        <v>11653</v>
      </c>
      <c r="X9" s="20"/>
      <c r="Y9" s="20">
        <v>11653</v>
      </c>
      <c r="Z9" s="21"/>
      <c r="AA9" s="22"/>
    </row>
    <row r="10" spans="1:27" ht="13.5">
      <c r="A10" s="23" t="s">
        <v>37</v>
      </c>
      <c r="B10" s="17"/>
      <c r="C10" s="18">
        <v>20914</v>
      </c>
      <c r="D10" s="18">
        <v>20914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129227</v>
      </c>
      <c r="D11" s="18">
        <v>129227</v>
      </c>
      <c r="E11" s="19">
        <v>163838</v>
      </c>
      <c r="F11" s="20">
        <v>163838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v>6510</v>
      </c>
      <c r="R11" s="20">
        <v>6510</v>
      </c>
      <c r="S11" s="20"/>
      <c r="T11" s="20"/>
      <c r="U11" s="20"/>
      <c r="V11" s="20"/>
      <c r="W11" s="20">
        <v>6510</v>
      </c>
      <c r="X11" s="20">
        <v>122879</v>
      </c>
      <c r="Y11" s="20">
        <v>-116369</v>
      </c>
      <c r="Z11" s="21">
        <v>-94.7</v>
      </c>
      <c r="AA11" s="22">
        <v>163838</v>
      </c>
    </row>
    <row r="12" spans="1:27" ht="13.5">
      <c r="A12" s="27" t="s">
        <v>39</v>
      </c>
      <c r="B12" s="28"/>
      <c r="C12" s="29">
        <f aca="true" t="shared" si="0" ref="C12:Y12">SUM(C6:C11)</f>
        <v>7861329</v>
      </c>
      <c r="D12" s="29">
        <f>SUM(D6:D11)</f>
        <v>7861329</v>
      </c>
      <c r="E12" s="30">
        <f t="shared" si="0"/>
        <v>19387242</v>
      </c>
      <c r="F12" s="31">
        <f t="shared" si="0"/>
        <v>14054113</v>
      </c>
      <c r="G12" s="31">
        <f t="shared" si="0"/>
        <v>-18293834</v>
      </c>
      <c r="H12" s="31">
        <f t="shared" si="0"/>
        <v>1950413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717580</v>
      </c>
      <c r="N12" s="31">
        <f t="shared" si="0"/>
        <v>717580</v>
      </c>
      <c r="O12" s="31">
        <f t="shared" si="0"/>
        <v>-1352274</v>
      </c>
      <c r="P12" s="31">
        <f t="shared" si="0"/>
        <v>2039262</v>
      </c>
      <c r="Q12" s="31">
        <f t="shared" si="0"/>
        <v>-26972</v>
      </c>
      <c r="R12" s="31">
        <f t="shared" si="0"/>
        <v>-26972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-26972</v>
      </c>
      <c r="X12" s="31">
        <f t="shared" si="0"/>
        <v>10540585</v>
      </c>
      <c r="Y12" s="31">
        <f t="shared" si="0"/>
        <v>-10567557</v>
      </c>
      <c r="Z12" s="32">
        <f>+IF(X12&lt;&gt;0,+(Y12/X12)*100,0)</f>
        <v>-100.25588712580944</v>
      </c>
      <c r="AA12" s="33">
        <f>SUM(AA6:AA11)</f>
        <v>14054113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182151</v>
      </c>
      <c r="D15" s="18">
        <v>182151</v>
      </c>
      <c r="E15" s="19">
        <v>183706</v>
      </c>
      <c r="F15" s="20">
        <v>183706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137780</v>
      </c>
      <c r="Y15" s="20">
        <v>-137780</v>
      </c>
      <c r="Z15" s="21">
        <v>-100</v>
      </c>
      <c r="AA15" s="22">
        <v>183706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46474255</v>
      </c>
      <c r="D17" s="18">
        <v>46474255</v>
      </c>
      <c r="E17" s="19">
        <v>47474808</v>
      </c>
      <c r="F17" s="20">
        <v>46474255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34855691</v>
      </c>
      <c r="Y17" s="20">
        <v>-34855691</v>
      </c>
      <c r="Z17" s="21">
        <v>-100</v>
      </c>
      <c r="AA17" s="22">
        <v>46474255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128608049</v>
      </c>
      <c r="D19" s="18">
        <v>128608049</v>
      </c>
      <c r="E19" s="19">
        <v>128144881</v>
      </c>
      <c r="F19" s="20">
        <v>134770200</v>
      </c>
      <c r="G19" s="20">
        <v>-386</v>
      </c>
      <c r="H19" s="20">
        <v>-14363</v>
      </c>
      <c r="I19" s="20"/>
      <c r="J19" s="20"/>
      <c r="K19" s="20"/>
      <c r="L19" s="20"/>
      <c r="M19" s="20">
        <v>-30410</v>
      </c>
      <c r="N19" s="20">
        <v>-30410</v>
      </c>
      <c r="O19" s="20"/>
      <c r="P19" s="20">
        <v>-277648</v>
      </c>
      <c r="Q19" s="20">
        <v>-448363</v>
      </c>
      <c r="R19" s="20">
        <v>-448363</v>
      </c>
      <c r="S19" s="20"/>
      <c r="T19" s="20"/>
      <c r="U19" s="20"/>
      <c r="V19" s="20"/>
      <c r="W19" s="20">
        <v>-448363</v>
      </c>
      <c r="X19" s="20">
        <v>101077650</v>
      </c>
      <c r="Y19" s="20">
        <v>-101526013</v>
      </c>
      <c r="Z19" s="21">
        <v>-100.44</v>
      </c>
      <c r="AA19" s="22">
        <v>134770200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306393</v>
      </c>
      <c r="D22" s="18">
        <v>306393</v>
      </c>
      <c r="E22" s="19">
        <v>268690</v>
      </c>
      <c r="F22" s="20">
        <v>284787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213590</v>
      </c>
      <c r="Y22" s="20">
        <v>-213590</v>
      </c>
      <c r="Z22" s="21">
        <v>-100</v>
      </c>
      <c r="AA22" s="22">
        <v>284787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175570848</v>
      </c>
      <c r="D24" s="29">
        <f>SUM(D15:D23)</f>
        <v>175570848</v>
      </c>
      <c r="E24" s="36">
        <f t="shared" si="1"/>
        <v>176072085</v>
      </c>
      <c r="F24" s="37">
        <f t="shared" si="1"/>
        <v>181712948</v>
      </c>
      <c r="G24" s="37">
        <f t="shared" si="1"/>
        <v>-386</v>
      </c>
      <c r="H24" s="37">
        <f t="shared" si="1"/>
        <v>-14363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-30410</v>
      </c>
      <c r="N24" s="37">
        <f t="shared" si="1"/>
        <v>-30410</v>
      </c>
      <c r="O24" s="37">
        <f t="shared" si="1"/>
        <v>0</v>
      </c>
      <c r="P24" s="37">
        <f t="shared" si="1"/>
        <v>-277648</v>
      </c>
      <c r="Q24" s="37">
        <f t="shared" si="1"/>
        <v>-448363</v>
      </c>
      <c r="R24" s="37">
        <f t="shared" si="1"/>
        <v>-448363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-448363</v>
      </c>
      <c r="X24" s="37">
        <f t="shared" si="1"/>
        <v>136284711</v>
      </c>
      <c r="Y24" s="37">
        <f t="shared" si="1"/>
        <v>-136733074</v>
      </c>
      <c r="Z24" s="38">
        <f>+IF(X24&lt;&gt;0,+(Y24/X24)*100,0)</f>
        <v>-100.32898994810944</v>
      </c>
      <c r="AA24" s="39">
        <f>SUM(AA15:AA23)</f>
        <v>181712948</v>
      </c>
    </row>
    <row r="25" spans="1:27" ht="13.5">
      <c r="A25" s="27" t="s">
        <v>51</v>
      </c>
      <c r="B25" s="28"/>
      <c r="C25" s="29">
        <f aca="true" t="shared" si="2" ref="C25:Y25">+C12+C24</f>
        <v>183432177</v>
      </c>
      <c r="D25" s="29">
        <f>+D12+D24</f>
        <v>183432177</v>
      </c>
      <c r="E25" s="30">
        <f t="shared" si="2"/>
        <v>195459327</v>
      </c>
      <c r="F25" s="31">
        <f t="shared" si="2"/>
        <v>195767061</v>
      </c>
      <c r="G25" s="31">
        <f t="shared" si="2"/>
        <v>-18294220</v>
      </c>
      <c r="H25" s="31">
        <f t="shared" si="2"/>
        <v>1936050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687170</v>
      </c>
      <c r="N25" s="31">
        <f t="shared" si="2"/>
        <v>687170</v>
      </c>
      <c r="O25" s="31">
        <f t="shared" si="2"/>
        <v>-1352274</v>
      </c>
      <c r="P25" s="31">
        <f t="shared" si="2"/>
        <v>1761614</v>
      </c>
      <c r="Q25" s="31">
        <f t="shared" si="2"/>
        <v>-475335</v>
      </c>
      <c r="R25" s="31">
        <f t="shared" si="2"/>
        <v>-475335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-475335</v>
      </c>
      <c r="X25" s="31">
        <f t="shared" si="2"/>
        <v>146825296</v>
      </c>
      <c r="Y25" s="31">
        <f t="shared" si="2"/>
        <v>-147300631</v>
      </c>
      <c r="Z25" s="32">
        <f>+IF(X25&lt;&gt;0,+(Y25/X25)*100,0)</f>
        <v>-100.32374189799012</v>
      </c>
      <c r="AA25" s="33">
        <f>+AA12+AA24</f>
        <v>195767061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704331</v>
      </c>
      <c r="D30" s="18">
        <v>704331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862497</v>
      </c>
      <c r="D31" s="18">
        <v>862497</v>
      </c>
      <c r="E31" s="19">
        <v>904022</v>
      </c>
      <c r="F31" s="20">
        <v>904022</v>
      </c>
      <c r="G31" s="20">
        <v>-7413</v>
      </c>
      <c r="H31" s="20">
        <v>371</v>
      </c>
      <c r="I31" s="20"/>
      <c r="J31" s="20"/>
      <c r="K31" s="20"/>
      <c r="L31" s="20"/>
      <c r="M31" s="20">
        <v>-1527</v>
      </c>
      <c r="N31" s="20">
        <v>-1527</v>
      </c>
      <c r="O31" s="20">
        <v>-1301</v>
      </c>
      <c r="P31" s="20">
        <v>-4096</v>
      </c>
      <c r="Q31" s="20">
        <v>848</v>
      </c>
      <c r="R31" s="20">
        <v>848</v>
      </c>
      <c r="S31" s="20"/>
      <c r="T31" s="20"/>
      <c r="U31" s="20"/>
      <c r="V31" s="20"/>
      <c r="W31" s="20">
        <v>848</v>
      </c>
      <c r="X31" s="20">
        <v>678017</v>
      </c>
      <c r="Y31" s="20">
        <v>-677169</v>
      </c>
      <c r="Z31" s="21">
        <v>-99.87</v>
      </c>
      <c r="AA31" s="22">
        <v>904022</v>
      </c>
    </row>
    <row r="32" spans="1:27" ht="13.5">
      <c r="A32" s="23" t="s">
        <v>57</v>
      </c>
      <c r="B32" s="17"/>
      <c r="C32" s="18">
        <v>4876410</v>
      </c>
      <c r="D32" s="18">
        <v>4876410</v>
      </c>
      <c r="E32" s="19">
        <v>11060777</v>
      </c>
      <c r="F32" s="20">
        <v>21276384</v>
      </c>
      <c r="G32" s="20">
        <v>-3748841</v>
      </c>
      <c r="H32" s="20">
        <v>886088</v>
      </c>
      <c r="I32" s="20"/>
      <c r="J32" s="20"/>
      <c r="K32" s="20"/>
      <c r="L32" s="20"/>
      <c r="M32" s="20">
        <v>-411818</v>
      </c>
      <c r="N32" s="20">
        <v>-411818</v>
      </c>
      <c r="O32" s="20">
        <v>-669477</v>
      </c>
      <c r="P32" s="20">
        <v>1183761</v>
      </c>
      <c r="Q32" s="20">
        <v>1806854</v>
      </c>
      <c r="R32" s="20">
        <v>1806854</v>
      </c>
      <c r="S32" s="20"/>
      <c r="T32" s="20"/>
      <c r="U32" s="20"/>
      <c r="V32" s="20"/>
      <c r="W32" s="20">
        <v>1806854</v>
      </c>
      <c r="X32" s="20">
        <v>15957288</v>
      </c>
      <c r="Y32" s="20">
        <v>-14150434</v>
      </c>
      <c r="Z32" s="21">
        <v>-88.68</v>
      </c>
      <c r="AA32" s="22">
        <v>21276384</v>
      </c>
    </row>
    <row r="33" spans="1:27" ht="13.5">
      <c r="A33" s="23" t="s">
        <v>58</v>
      </c>
      <c r="B33" s="17"/>
      <c r="C33" s="18">
        <v>2054180</v>
      </c>
      <c r="D33" s="18">
        <v>2054180</v>
      </c>
      <c r="E33" s="19">
        <v>1121508</v>
      </c>
      <c r="F33" s="20">
        <v>1876304</v>
      </c>
      <c r="G33" s="20"/>
      <c r="H33" s="20">
        <v>73075</v>
      </c>
      <c r="I33" s="20"/>
      <c r="J33" s="20"/>
      <c r="K33" s="20"/>
      <c r="L33" s="20"/>
      <c r="M33" s="20">
        <v>18384</v>
      </c>
      <c r="N33" s="20">
        <v>18384</v>
      </c>
      <c r="O33" s="20">
        <v>21557</v>
      </c>
      <c r="P33" s="20"/>
      <c r="Q33" s="20">
        <v>40866</v>
      </c>
      <c r="R33" s="20">
        <v>40866</v>
      </c>
      <c r="S33" s="20"/>
      <c r="T33" s="20"/>
      <c r="U33" s="20"/>
      <c r="V33" s="20"/>
      <c r="W33" s="20">
        <v>40866</v>
      </c>
      <c r="X33" s="20">
        <v>1407228</v>
      </c>
      <c r="Y33" s="20">
        <v>-1366362</v>
      </c>
      <c r="Z33" s="21">
        <v>-97.1</v>
      </c>
      <c r="AA33" s="22">
        <v>1876304</v>
      </c>
    </row>
    <row r="34" spans="1:27" ht="13.5">
      <c r="A34" s="27" t="s">
        <v>59</v>
      </c>
      <c r="B34" s="28"/>
      <c r="C34" s="29">
        <f aca="true" t="shared" si="3" ref="C34:Y34">SUM(C29:C33)</f>
        <v>8497418</v>
      </c>
      <c r="D34" s="29">
        <f>SUM(D29:D33)</f>
        <v>8497418</v>
      </c>
      <c r="E34" s="30">
        <f t="shared" si="3"/>
        <v>13086307</v>
      </c>
      <c r="F34" s="31">
        <f t="shared" si="3"/>
        <v>24056710</v>
      </c>
      <c r="G34" s="31">
        <f t="shared" si="3"/>
        <v>-3756254</v>
      </c>
      <c r="H34" s="31">
        <f t="shared" si="3"/>
        <v>959534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-394961</v>
      </c>
      <c r="N34" s="31">
        <f t="shared" si="3"/>
        <v>-394961</v>
      </c>
      <c r="O34" s="31">
        <f t="shared" si="3"/>
        <v>-649221</v>
      </c>
      <c r="P34" s="31">
        <f t="shared" si="3"/>
        <v>1179665</v>
      </c>
      <c r="Q34" s="31">
        <f t="shared" si="3"/>
        <v>1848568</v>
      </c>
      <c r="R34" s="31">
        <f t="shared" si="3"/>
        <v>1848568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1848568</v>
      </c>
      <c r="X34" s="31">
        <f t="shared" si="3"/>
        <v>18042533</v>
      </c>
      <c r="Y34" s="31">
        <f t="shared" si="3"/>
        <v>-16193965</v>
      </c>
      <c r="Z34" s="32">
        <f>+IF(X34&lt;&gt;0,+(Y34/X34)*100,0)</f>
        <v>-89.75438759070028</v>
      </c>
      <c r="AA34" s="33">
        <f>SUM(AA29:AA33)</f>
        <v>24056710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296231</v>
      </c>
      <c r="D37" s="18">
        <v>296231</v>
      </c>
      <c r="E37" s="19">
        <v>292082</v>
      </c>
      <c r="F37" s="20">
        <v>292082</v>
      </c>
      <c r="G37" s="20">
        <v>26714</v>
      </c>
      <c r="H37" s="20">
        <v>26767</v>
      </c>
      <c r="I37" s="20"/>
      <c r="J37" s="20"/>
      <c r="K37" s="20"/>
      <c r="L37" s="20"/>
      <c r="M37" s="20">
        <v>88833</v>
      </c>
      <c r="N37" s="20">
        <v>88833</v>
      </c>
      <c r="O37" s="20">
        <v>26809</v>
      </c>
      <c r="P37" s="20">
        <v>26809</v>
      </c>
      <c r="Q37" s="20">
        <v>26886</v>
      </c>
      <c r="R37" s="20">
        <v>26886</v>
      </c>
      <c r="S37" s="20"/>
      <c r="T37" s="20"/>
      <c r="U37" s="20"/>
      <c r="V37" s="20"/>
      <c r="W37" s="20">
        <v>26886</v>
      </c>
      <c r="X37" s="20">
        <v>219062</v>
      </c>
      <c r="Y37" s="20">
        <v>-192176</v>
      </c>
      <c r="Z37" s="21">
        <v>-87.73</v>
      </c>
      <c r="AA37" s="22">
        <v>292082</v>
      </c>
    </row>
    <row r="38" spans="1:27" ht="13.5">
      <c r="A38" s="23" t="s">
        <v>58</v>
      </c>
      <c r="B38" s="17"/>
      <c r="C38" s="18">
        <v>14040214</v>
      </c>
      <c r="D38" s="18">
        <v>14040214</v>
      </c>
      <c r="E38" s="19">
        <v>10948492</v>
      </c>
      <c r="F38" s="20">
        <v>15008211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11256158</v>
      </c>
      <c r="Y38" s="20">
        <v>-11256158</v>
      </c>
      <c r="Z38" s="21">
        <v>-100</v>
      </c>
      <c r="AA38" s="22">
        <v>15008211</v>
      </c>
    </row>
    <row r="39" spans="1:27" ht="13.5">
      <c r="A39" s="27" t="s">
        <v>61</v>
      </c>
      <c r="B39" s="35"/>
      <c r="C39" s="29">
        <f aca="true" t="shared" si="4" ref="C39:Y39">SUM(C37:C38)</f>
        <v>14336445</v>
      </c>
      <c r="D39" s="29">
        <f>SUM(D37:D38)</f>
        <v>14336445</v>
      </c>
      <c r="E39" s="36">
        <f t="shared" si="4"/>
        <v>11240574</v>
      </c>
      <c r="F39" s="37">
        <f t="shared" si="4"/>
        <v>15300293</v>
      </c>
      <c r="G39" s="37">
        <f t="shared" si="4"/>
        <v>26714</v>
      </c>
      <c r="H39" s="37">
        <f t="shared" si="4"/>
        <v>26767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88833</v>
      </c>
      <c r="N39" s="37">
        <f t="shared" si="4"/>
        <v>88833</v>
      </c>
      <c r="O39" s="37">
        <f t="shared" si="4"/>
        <v>26809</v>
      </c>
      <c r="P39" s="37">
        <f t="shared" si="4"/>
        <v>26809</v>
      </c>
      <c r="Q39" s="37">
        <f t="shared" si="4"/>
        <v>26886</v>
      </c>
      <c r="R39" s="37">
        <f t="shared" si="4"/>
        <v>26886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26886</v>
      </c>
      <c r="X39" s="37">
        <f t="shared" si="4"/>
        <v>11475220</v>
      </c>
      <c r="Y39" s="37">
        <f t="shared" si="4"/>
        <v>-11448334</v>
      </c>
      <c r="Z39" s="38">
        <f>+IF(X39&lt;&gt;0,+(Y39/X39)*100,0)</f>
        <v>-99.76570383835778</v>
      </c>
      <c r="AA39" s="39">
        <f>SUM(AA37:AA38)</f>
        <v>15300293</v>
      </c>
    </row>
    <row r="40" spans="1:27" ht="13.5">
      <c r="A40" s="27" t="s">
        <v>62</v>
      </c>
      <c r="B40" s="28"/>
      <c r="C40" s="29">
        <f aca="true" t="shared" si="5" ref="C40:Y40">+C34+C39</f>
        <v>22833863</v>
      </c>
      <c r="D40" s="29">
        <f>+D34+D39</f>
        <v>22833863</v>
      </c>
      <c r="E40" s="30">
        <f t="shared" si="5"/>
        <v>24326881</v>
      </c>
      <c r="F40" s="31">
        <f t="shared" si="5"/>
        <v>39357003</v>
      </c>
      <c r="G40" s="31">
        <f t="shared" si="5"/>
        <v>-3729540</v>
      </c>
      <c r="H40" s="31">
        <f t="shared" si="5"/>
        <v>986301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-306128</v>
      </c>
      <c r="N40" s="31">
        <f t="shared" si="5"/>
        <v>-306128</v>
      </c>
      <c r="O40" s="31">
        <f t="shared" si="5"/>
        <v>-622412</v>
      </c>
      <c r="P40" s="31">
        <f t="shared" si="5"/>
        <v>1206474</v>
      </c>
      <c r="Q40" s="31">
        <f t="shared" si="5"/>
        <v>1875454</v>
      </c>
      <c r="R40" s="31">
        <f t="shared" si="5"/>
        <v>1875454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1875454</v>
      </c>
      <c r="X40" s="31">
        <f t="shared" si="5"/>
        <v>29517753</v>
      </c>
      <c r="Y40" s="31">
        <f t="shared" si="5"/>
        <v>-27642299</v>
      </c>
      <c r="Z40" s="32">
        <f>+IF(X40&lt;&gt;0,+(Y40/X40)*100,0)</f>
        <v>-93.6463524171369</v>
      </c>
      <c r="AA40" s="33">
        <f>+AA34+AA39</f>
        <v>39357003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160598314</v>
      </c>
      <c r="D42" s="43">
        <f>+D25-D40</f>
        <v>160598314</v>
      </c>
      <c r="E42" s="44">
        <f t="shared" si="6"/>
        <v>171132446</v>
      </c>
      <c r="F42" s="45">
        <f t="shared" si="6"/>
        <v>156410058</v>
      </c>
      <c r="G42" s="45">
        <f t="shared" si="6"/>
        <v>-14564680</v>
      </c>
      <c r="H42" s="45">
        <f t="shared" si="6"/>
        <v>949749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993298</v>
      </c>
      <c r="N42" s="45">
        <f t="shared" si="6"/>
        <v>993298</v>
      </c>
      <c r="O42" s="45">
        <f t="shared" si="6"/>
        <v>-729862</v>
      </c>
      <c r="P42" s="45">
        <f t="shared" si="6"/>
        <v>555140</v>
      </c>
      <c r="Q42" s="45">
        <f t="shared" si="6"/>
        <v>-2350789</v>
      </c>
      <c r="R42" s="45">
        <f t="shared" si="6"/>
        <v>-2350789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-2350789</v>
      </c>
      <c r="X42" s="45">
        <f t="shared" si="6"/>
        <v>117307543</v>
      </c>
      <c r="Y42" s="45">
        <f t="shared" si="6"/>
        <v>-119658332</v>
      </c>
      <c r="Z42" s="46">
        <f>+IF(X42&lt;&gt;0,+(Y42/X42)*100,0)</f>
        <v>-102.00395382929469</v>
      </c>
      <c r="AA42" s="47">
        <f>+AA25-AA40</f>
        <v>156410058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158472810</v>
      </c>
      <c r="D45" s="18">
        <v>158472810</v>
      </c>
      <c r="E45" s="19">
        <v>169973504</v>
      </c>
      <c r="F45" s="20">
        <v>155251115</v>
      </c>
      <c r="G45" s="20">
        <v>-14564680</v>
      </c>
      <c r="H45" s="20">
        <v>949750</v>
      </c>
      <c r="I45" s="20"/>
      <c r="J45" s="20"/>
      <c r="K45" s="20"/>
      <c r="L45" s="20"/>
      <c r="M45" s="20">
        <v>993297</v>
      </c>
      <c r="N45" s="20">
        <v>993297</v>
      </c>
      <c r="O45" s="20">
        <v>-729862</v>
      </c>
      <c r="P45" s="20">
        <v>555139</v>
      </c>
      <c r="Q45" s="20">
        <v>-2350788</v>
      </c>
      <c r="R45" s="20">
        <v>-2350788</v>
      </c>
      <c r="S45" s="20"/>
      <c r="T45" s="20"/>
      <c r="U45" s="20"/>
      <c r="V45" s="20"/>
      <c r="W45" s="20">
        <v>-2350788</v>
      </c>
      <c r="X45" s="20">
        <v>116438336</v>
      </c>
      <c r="Y45" s="20">
        <v>-118789124</v>
      </c>
      <c r="Z45" s="48">
        <v>-102.02</v>
      </c>
      <c r="AA45" s="22">
        <v>155251115</v>
      </c>
    </row>
    <row r="46" spans="1:27" ht="13.5">
      <c r="A46" s="23" t="s">
        <v>67</v>
      </c>
      <c r="B46" s="17"/>
      <c r="C46" s="18">
        <v>2125504</v>
      </c>
      <c r="D46" s="18">
        <v>2125504</v>
      </c>
      <c r="E46" s="19">
        <v>1158940</v>
      </c>
      <c r="F46" s="20">
        <v>1158940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869205</v>
      </c>
      <c r="Y46" s="20">
        <v>-869205</v>
      </c>
      <c r="Z46" s="48">
        <v>-100</v>
      </c>
      <c r="AA46" s="22">
        <v>1158940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160598314</v>
      </c>
      <c r="D48" s="51">
        <f>SUM(D45:D47)</f>
        <v>160598314</v>
      </c>
      <c r="E48" s="52">
        <f t="shared" si="7"/>
        <v>171132444</v>
      </c>
      <c r="F48" s="53">
        <f t="shared" si="7"/>
        <v>156410055</v>
      </c>
      <c r="G48" s="53">
        <f t="shared" si="7"/>
        <v>-14564680</v>
      </c>
      <c r="H48" s="53">
        <f t="shared" si="7"/>
        <v>949750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993297</v>
      </c>
      <c r="N48" s="53">
        <f t="shared" si="7"/>
        <v>993297</v>
      </c>
      <c r="O48" s="53">
        <f t="shared" si="7"/>
        <v>-729862</v>
      </c>
      <c r="P48" s="53">
        <f t="shared" si="7"/>
        <v>555139</v>
      </c>
      <c r="Q48" s="53">
        <f t="shared" si="7"/>
        <v>-2350788</v>
      </c>
      <c r="R48" s="53">
        <f t="shared" si="7"/>
        <v>-2350788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-2350788</v>
      </c>
      <c r="X48" s="53">
        <f t="shared" si="7"/>
        <v>117307541</v>
      </c>
      <c r="Y48" s="53">
        <f t="shared" si="7"/>
        <v>-119658329</v>
      </c>
      <c r="Z48" s="54">
        <f>+IF(X48&lt;&gt;0,+(Y48/X48)*100,0)</f>
        <v>-102.00395301100038</v>
      </c>
      <c r="AA48" s="55">
        <f>SUM(AA45:AA47)</f>
        <v>156410055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5955935</v>
      </c>
      <c r="D6" s="18">
        <v>5955935</v>
      </c>
      <c r="E6" s="19">
        <v>28913000</v>
      </c>
      <c r="F6" s="20">
        <v>28913000</v>
      </c>
      <c r="G6" s="20">
        <v>-14039853</v>
      </c>
      <c r="H6" s="20">
        <v>5061350</v>
      </c>
      <c r="I6" s="20">
        <v>384450</v>
      </c>
      <c r="J6" s="20">
        <v>384450</v>
      </c>
      <c r="K6" s="20"/>
      <c r="L6" s="20"/>
      <c r="M6" s="20"/>
      <c r="N6" s="20"/>
      <c r="O6" s="20"/>
      <c r="P6" s="20"/>
      <c r="Q6" s="20">
        <v>-2276190</v>
      </c>
      <c r="R6" s="20">
        <v>-2276190</v>
      </c>
      <c r="S6" s="20"/>
      <c r="T6" s="20"/>
      <c r="U6" s="20"/>
      <c r="V6" s="20"/>
      <c r="W6" s="20">
        <v>-2276190</v>
      </c>
      <c r="X6" s="20">
        <v>21684750</v>
      </c>
      <c r="Y6" s="20">
        <v>-23960940</v>
      </c>
      <c r="Z6" s="21">
        <v>-110.5</v>
      </c>
      <c r="AA6" s="22">
        <v>28913000</v>
      </c>
    </row>
    <row r="7" spans="1:27" ht="13.5">
      <c r="A7" s="23" t="s">
        <v>34</v>
      </c>
      <c r="B7" s="17"/>
      <c r="C7" s="18">
        <v>24064524</v>
      </c>
      <c r="D7" s="18">
        <v>24064524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11239039</v>
      </c>
      <c r="D8" s="18">
        <v>11239039</v>
      </c>
      <c r="E8" s="19">
        <v>73686271</v>
      </c>
      <c r="F8" s="20">
        <v>73686271</v>
      </c>
      <c r="G8" s="20">
        <v>-36958922</v>
      </c>
      <c r="H8" s="20">
        <v>838233</v>
      </c>
      <c r="I8" s="20">
        <v>2696000</v>
      </c>
      <c r="J8" s="20">
        <v>2696000</v>
      </c>
      <c r="K8" s="20"/>
      <c r="L8" s="20"/>
      <c r="M8" s="20"/>
      <c r="N8" s="20"/>
      <c r="O8" s="20"/>
      <c r="P8" s="20"/>
      <c r="Q8" s="20">
        <v>2308992</v>
      </c>
      <c r="R8" s="20">
        <v>2308992</v>
      </c>
      <c r="S8" s="20"/>
      <c r="T8" s="20"/>
      <c r="U8" s="20"/>
      <c r="V8" s="20"/>
      <c r="W8" s="20">
        <v>2308992</v>
      </c>
      <c r="X8" s="20">
        <v>55264703</v>
      </c>
      <c r="Y8" s="20">
        <v>-52955711</v>
      </c>
      <c r="Z8" s="21">
        <v>-95.82</v>
      </c>
      <c r="AA8" s="22">
        <v>73686271</v>
      </c>
    </row>
    <row r="9" spans="1:27" ht="13.5">
      <c r="A9" s="23" t="s">
        <v>36</v>
      </c>
      <c r="B9" s="17"/>
      <c r="C9" s="18">
        <v>11196030</v>
      </c>
      <c r="D9" s="18">
        <v>11196030</v>
      </c>
      <c r="E9" s="19">
        <v>12054744</v>
      </c>
      <c r="F9" s="20">
        <v>12054744</v>
      </c>
      <c r="G9" s="20">
        <v>-22307</v>
      </c>
      <c r="H9" s="20">
        <v>5293</v>
      </c>
      <c r="I9" s="20">
        <v>13194</v>
      </c>
      <c r="J9" s="20">
        <v>13194</v>
      </c>
      <c r="K9" s="20"/>
      <c r="L9" s="20"/>
      <c r="M9" s="20"/>
      <c r="N9" s="20"/>
      <c r="O9" s="20"/>
      <c r="P9" s="20"/>
      <c r="Q9" s="20">
        <v>-890328</v>
      </c>
      <c r="R9" s="20">
        <v>-890328</v>
      </c>
      <c r="S9" s="20"/>
      <c r="T9" s="20"/>
      <c r="U9" s="20"/>
      <c r="V9" s="20"/>
      <c r="W9" s="20">
        <v>-890328</v>
      </c>
      <c r="X9" s="20">
        <v>9041058</v>
      </c>
      <c r="Y9" s="20">
        <v>-9931386</v>
      </c>
      <c r="Z9" s="21">
        <v>-109.85</v>
      </c>
      <c r="AA9" s="22">
        <v>12054744</v>
      </c>
    </row>
    <row r="10" spans="1:27" ht="13.5">
      <c r="A10" s="23" t="s">
        <v>37</v>
      </c>
      <c r="B10" s="17"/>
      <c r="C10" s="18">
        <v>49158</v>
      </c>
      <c r="D10" s="18">
        <v>49158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960526</v>
      </c>
      <c r="D11" s="18">
        <v>960526</v>
      </c>
      <c r="E11" s="19">
        <v>1214737</v>
      </c>
      <c r="F11" s="20">
        <v>1214737</v>
      </c>
      <c r="G11" s="20">
        <v>-172965</v>
      </c>
      <c r="H11" s="20">
        <v>-249032</v>
      </c>
      <c r="I11" s="20">
        <v>-267930</v>
      </c>
      <c r="J11" s="20">
        <v>-267930</v>
      </c>
      <c r="K11" s="20"/>
      <c r="L11" s="20"/>
      <c r="M11" s="20"/>
      <c r="N11" s="20"/>
      <c r="O11" s="20"/>
      <c r="P11" s="20"/>
      <c r="Q11" s="20">
        <v>-356444</v>
      </c>
      <c r="R11" s="20">
        <v>-356444</v>
      </c>
      <c r="S11" s="20"/>
      <c r="T11" s="20"/>
      <c r="U11" s="20"/>
      <c r="V11" s="20"/>
      <c r="W11" s="20">
        <v>-356444</v>
      </c>
      <c r="X11" s="20">
        <v>911053</v>
      </c>
      <c r="Y11" s="20">
        <v>-1267497</v>
      </c>
      <c r="Z11" s="21">
        <v>-139.12</v>
      </c>
      <c r="AA11" s="22">
        <v>1214737</v>
      </c>
    </row>
    <row r="12" spans="1:27" ht="13.5">
      <c r="A12" s="27" t="s">
        <v>39</v>
      </c>
      <c r="B12" s="28"/>
      <c r="C12" s="29">
        <f aca="true" t="shared" si="0" ref="C12:Y12">SUM(C6:C11)</f>
        <v>53465212</v>
      </c>
      <c r="D12" s="29">
        <f>SUM(D6:D11)</f>
        <v>53465212</v>
      </c>
      <c r="E12" s="30">
        <f t="shared" si="0"/>
        <v>115868752</v>
      </c>
      <c r="F12" s="31">
        <f t="shared" si="0"/>
        <v>115868752</v>
      </c>
      <c r="G12" s="31">
        <f t="shared" si="0"/>
        <v>-51194047</v>
      </c>
      <c r="H12" s="31">
        <f t="shared" si="0"/>
        <v>5655844</v>
      </c>
      <c r="I12" s="31">
        <f t="shared" si="0"/>
        <v>2825714</v>
      </c>
      <c r="J12" s="31">
        <f t="shared" si="0"/>
        <v>2825714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-1213970</v>
      </c>
      <c r="R12" s="31">
        <f t="shared" si="0"/>
        <v>-1213970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-1213970</v>
      </c>
      <c r="X12" s="31">
        <f t="shared" si="0"/>
        <v>86901564</v>
      </c>
      <c r="Y12" s="31">
        <f t="shared" si="0"/>
        <v>-88115534</v>
      </c>
      <c r="Z12" s="32">
        <f>+IF(X12&lt;&gt;0,+(Y12/X12)*100,0)</f>
        <v>-101.39694839094035</v>
      </c>
      <c r="AA12" s="33">
        <f>SUM(AA6:AA11)</f>
        <v>115868752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784083</v>
      </c>
      <c r="D15" s="18">
        <v>784083</v>
      </c>
      <c r="E15" s="19">
        <v>471820</v>
      </c>
      <c r="F15" s="20">
        <v>471820</v>
      </c>
      <c r="G15" s="20">
        <v>6263</v>
      </c>
      <c r="H15" s="20">
        <v>9148</v>
      </c>
      <c r="I15" s="20">
        <v>-10125</v>
      </c>
      <c r="J15" s="20">
        <v>-10125</v>
      </c>
      <c r="K15" s="20"/>
      <c r="L15" s="20"/>
      <c r="M15" s="20"/>
      <c r="N15" s="20"/>
      <c r="O15" s="20"/>
      <c r="P15" s="20"/>
      <c r="Q15" s="20">
        <v>-13455</v>
      </c>
      <c r="R15" s="20">
        <v>-13455</v>
      </c>
      <c r="S15" s="20"/>
      <c r="T15" s="20"/>
      <c r="U15" s="20"/>
      <c r="V15" s="20"/>
      <c r="W15" s="20">
        <v>-13455</v>
      </c>
      <c r="X15" s="20">
        <v>353865</v>
      </c>
      <c r="Y15" s="20">
        <v>-367320</v>
      </c>
      <c r="Z15" s="21">
        <v>-103.8</v>
      </c>
      <c r="AA15" s="22">
        <v>471820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243151</v>
      </c>
      <c r="D17" s="18">
        <v>243151</v>
      </c>
      <c r="E17" s="19">
        <v>254248</v>
      </c>
      <c r="F17" s="20">
        <v>254248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190686</v>
      </c>
      <c r="Y17" s="20">
        <v>-190686</v>
      </c>
      <c r="Z17" s="21">
        <v>-100</v>
      </c>
      <c r="AA17" s="22">
        <v>254248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573468551</v>
      </c>
      <c r="D19" s="18">
        <v>573468551</v>
      </c>
      <c r="E19" s="19">
        <v>607860179</v>
      </c>
      <c r="F19" s="20">
        <v>607860179</v>
      </c>
      <c r="G19" s="20">
        <v>-50000</v>
      </c>
      <c r="H19" s="20">
        <v>-270918</v>
      </c>
      <c r="I19" s="20"/>
      <c r="J19" s="20"/>
      <c r="K19" s="20"/>
      <c r="L19" s="20"/>
      <c r="M19" s="20"/>
      <c r="N19" s="20"/>
      <c r="O19" s="20"/>
      <c r="P19" s="20"/>
      <c r="Q19" s="20">
        <v>-38830</v>
      </c>
      <c r="R19" s="20">
        <v>-38830</v>
      </c>
      <c r="S19" s="20"/>
      <c r="T19" s="20"/>
      <c r="U19" s="20"/>
      <c r="V19" s="20"/>
      <c r="W19" s="20">
        <v>-38830</v>
      </c>
      <c r="X19" s="20">
        <v>455895134</v>
      </c>
      <c r="Y19" s="20">
        <v>-455933964</v>
      </c>
      <c r="Z19" s="21">
        <v>-100.01</v>
      </c>
      <c r="AA19" s="22">
        <v>607860179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141554</v>
      </c>
      <c r="D22" s="18">
        <v>141554</v>
      </c>
      <c r="E22" s="19">
        <v>197168</v>
      </c>
      <c r="F22" s="20">
        <v>197168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147876</v>
      </c>
      <c r="Y22" s="20">
        <v>-147876</v>
      </c>
      <c r="Z22" s="21">
        <v>-100</v>
      </c>
      <c r="AA22" s="22">
        <v>197168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574637339</v>
      </c>
      <c r="D24" s="29">
        <f>SUM(D15:D23)</f>
        <v>574637339</v>
      </c>
      <c r="E24" s="36">
        <f t="shared" si="1"/>
        <v>608783415</v>
      </c>
      <c r="F24" s="37">
        <f t="shared" si="1"/>
        <v>608783415</v>
      </c>
      <c r="G24" s="37">
        <f t="shared" si="1"/>
        <v>-43737</v>
      </c>
      <c r="H24" s="37">
        <f t="shared" si="1"/>
        <v>-261770</v>
      </c>
      <c r="I24" s="37">
        <f t="shared" si="1"/>
        <v>-10125</v>
      </c>
      <c r="J24" s="37">
        <f t="shared" si="1"/>
        <v>-10125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-52285</v>
      </c>
      <c r="R24" s="37">
        <f t="shared" si="1"/>
        <v>-52285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-52285</v>
      </c>
      <c r="X24" s="37">
        <f t="shared" si="1"/>
        <v>456587561</v>
      </c>
      <c r="Y24" s="37">
        <f t="shared" si="1"/>
        <v>-456639846</v>
      </c>
      <c r="Z24" s="38">
        <f>+IF(X24&lt;&gt;0,+(Y24/X24)*100,0)</f>
        <v>-100.01145125370596</v>
      </c>
      <c r="AA24" s="39">
        <f>SUM(AA15:AA23)</f>
        <v>608783415</v>
      </c>
    </row>
    <row r="25" spans="1:27" ht="13.5">
      <c r="A25" s="27" t="s">
        <v>51</v>
      </c>
      <c r="B25" s="28"/>
      <c r="C25" s="29">
        <f aca="true" t="shared" si="2" ref="C25:Y25">+C12+C24</f>
        <v>628102551</v>
      </c>
      <c r="D25" s="29">
        <f>+D12+D24</f>
        <v>628102551</v>
      </c>
      <c r="E25" s="30">
        <f t="shared" si="2"/>
        <v>724652167</v>
      </c>
      <c r="F25" s="31">
        <f t="shared" si="2"/>
        <v>724652167</v>
      </c>
      <c r="G25" s="31">
        <f t="shared" si="2"/>
        <v>-51237784</v>
      </c>
      <c r="H25" s="31">
        <f t="shared" si="2"/>
        <v>5394074</v>
      </c>
      <c r="I25" s="31">
        <f t="shared" si="2"/>
        <v>2815589</v>
      </c>
      <c r="J25" s="31">
        <f t="shared" si="2"/>
        <v>2815589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-1266255</v>
      </c>
      <c r="R25" s="31">
        <f t="shared" si="2"/>
        <v>-1266255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-1266255</v>
      </c>
      <c r="X25" s="31">
        <f t="shared" si="2"/>
        <v>543489125</v>
      </c>
      <c r="Y25" s="31">
        <f t="shared" si="2"/>
        <v>-544755380</v>
      </c>
      <c r="Z25" s="32">
        <f>+IF(X25&lt;&gt;0,+(Y25/X25)*100,0)</f>
        <v>-100.23298626260461</v>
      </c>
      <c r="AA25" s="33">
        <f>+AA12+AA24</f>
        <v>724652167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1035472</v>
      </c>
      <c r="D30" s="18">
        <v>1035472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2394648</v>
      </c>
      <c r="D31" s="18">
        <v>2394648</v>
      </c>
      <c r="E31" s="19">
        <v>1583192</v>
      </c>
      <c r="F31" s="20">
        <v>1583192</v>
      </c>
      <c r="G31" s="20">
        <v>-148559</v>
      </c>
      <c r="H31" s="20">
        <v>-37438</v>
      </c>
      <c r="I31" s="20">
        <v>-74313</v>
      </c>
      <c r="J31" s="20">
        <v>-74313</v>
      </c>
      <c r="K31" s="20"/>
      <c r="L31" s="20"/>
      <c r="M31" s="20"/>
      <c r="N31" s="20"/>
      <c r="O31" s="20"/>
      <c r="P31" s="20"/>
      <c r="Q31" s="20">
        <v>-23194</v>
      </c>
      <c r="R31" s="20">
        <v>-23194</v>
      </c>
      <c r="S31" s="20"/>
      <c r="T31" s="20"/>
      <c r="U31" s="20"/>
      <c r="V31" s="20"/>
      <c r="W31" s="20">
        <v>-23194</v>
      </c>
      <c r="X31" s="20">
        <v>1187394</v>
      </c>
      <c r="Y31" s="20">
        <v>-1210588</v>
      </c>
      <c r="Z31" s="21">
        <v>-101.95</v>
      </c>
      <c r="AA31" s="22">
        <v>1583192</v>
      </c>
    </row>
    <row r="32" spans="1:27" ht="13.5">
      <c r="A32" s="23" t="s">
        <v>57</v>
      </c>
      <c r="B32" s="17"/>
      <c r="C32" s="18">
        <v>187253609</v>
      </c>
      <c r="D32" s="18">
        <v>187253609</v>
      </c>
      <c r="E32" s="19">
        <v>103610337</v>
      </c>
      <c r="F32" s="20">
        <v>103610337</v>
      </c>
      <c r="G32" s="20">
        <v>-2808658</v>
      </c>
      <c r="H32" s="20">
        <v>-2982205</v>
      </c>
      <c r="I32" s="20">
        <v>-3682878</v>
      </c>
      <c r="J32" s="20">
        <v>-3682878</v>
      </c>
      <c r="K32" s="20"/>
      <c r="L32" s="20"/>
      <c r="M32" s="20"/>
      <c r="N32" s="20"/>
      <c r="O32" s="20"/>
      <c r="P32" s="20"/>
      <c r="Q32" s="20">
        <v>-6219562</v>
      </c>
      <c r="R32" s="20">
        <v>-6219562</v>
      </c>
      <c r="S32" s="20"/>
      <c r="T32" s="20"/>
      <c r="U32" s="20"/>
      <c r="V32" s="20"/>
      <c r="W32" s="20">
        <v>-6219562</v>
      </c>
      <c r="X32" s="20">
        <v>77707753</v>
      </c>
      <c r="Y32" s="20">
        <v>-83927315</v>
      </c>
      <c r="Z32" s="21">
        <v>-108</v>
      </c>
      <c r="AA32" s="22">
        <v>103610337</v>
      </c>
    </row>
    <row r="33" spans="1:27" ht="13.5">
      <c r="A33" s="23" t="s">
        <v>58</v>
      </c>
      <c r="B33" s="17"/>
      <c r="C33" s="18">
        <v>1815022</v>
      </c>
      <c r="D33" s="18">
        <v>1815022</v>
      </c>
      <c r="E33" s="19">
        <v>10373753</v>
      </c>
      <c r="F33" s="20">
        <v>10373753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7780315</v>
      </c>
      <c r="Y33" s="20">
        <v>-7780315</v>
      </c>
      <c r="Z33" s="21">
        <v>-100</v>
      </c>
      <c r="AA33" s="22">
        <v>10373753</v>
      </c>
    </row>
    <row r="34" spans="1:27" ht="13.5">
      <c r="A34" s="27" t="s">
        <v>59</v>
      </c>
      <c r="B34" s="28"/>
      <c r="C34" s="29">
        <f aca="true" t="shared" si="3" ref="C34:Y34">SUM(C29:C33)</f>
        <v>192498751</v>
      </c>
      <c r="D34" s="29">
        <f>SUM(D29:D33)</f>
        <v>192498751</v>
      </c>
      <c r="E34" s="30">
        <f t="shared" si="3"/>
        <v>115567282</v>
      </c>
      <c r="F34" s="31">
        <f t="shared" si="3"/>
        <v>115567282</v>
      </c>
      <c r="G34" s="31">
        <f t="shared" si="3"/>
        <v>-2957217</v>
      </c>
      <c r="H34" s="31">
        <f t="shared" si="3"/>
        <v>-3019643</v>
      </c>
      <c r="I34" s="31">
        <f t="shared" si="3"/>
        <v>-3757191</v>
      </c>
      <c r="J34" s="31">
        <f t="shared" si="3"/>
        <v>-3757191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-6242756</v>
      </c>
      <c r="R34" s="31">
        <f t="shared" si="3"/>
        <v>-6242756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-6242756</v>
      </c>
      <c r="X34" s="31">
        <f t="shared" si="3"/>
        <v>86675462</v>
      </c>
      <c r="Y34" s="31">
        <f t="shared" si="3"/>
        <v>-92918218</v>
      </c>
      <c r="Z34" s="32">
        <f>+IF(X34&lt;&gt;0,+(Y34/X34)*100,0)</f>
        <v>-107.20244906222709</v>
      </c>
      <c r="AA34" s="33">
        <f>SUM(AA29:AA33)</f>
        <v>115567282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526359</v>
      </c>
      <c r="D37" s="18">
        <v>526359</v>
      </c>
      <c r="E37" s="19">
        <v>2068071</v>
      </c>
      <c r="F37" s="20">
        <v>2068071</v>
      </c>
      <c r="G37" s="20"/>
      <c r="H37" s="20"/>
      <c r="I37" s="20">
        <v>195376</v>
      </c>
      <c r="J37" s="20">
        <v>195376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1551053</v>
      </c>
      <c r="Y37" s="20">
        <v>-1551053</v>
      </c>
      <c r="Z37" s="21">
        <v>-100</v>
      </c>
      <c r="AA37" s="22">
        <v>2068071</v>
      </c>
    </row>
    <row r="38" spans="1:27" ht="13.5">
      <c r="A38" s="23" t="s">
        <v>58</v>
      </c>
      <c r="B38" s="17"/>
      <c r="C38" s="18">
        <v>39085221</v>
      </c>
      <c r="D38" s="18">
        <v>39085221</v>
      </c>
      <c r="E38" s="19">
        <v>36967347</v>
      </c>
      <c r="F38" s="20">
        <v>36967347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27725510</v>
      </c>
      <c r="Y38" s="20">
        <v>-27725510</v>
      </c>
      <c r="Z38" s="21">
        <v>-100</v>
      </c>
      <c r="AA38" s="22">
        <v>36967347</v>
      </c>
    </row>
    <row r="39" spans="1:27" ht="13.5">
      <c r="A39" s="27" t="s">
        <v>61</v>
      </c>
      <c r="B39" s="35"/>
      <c r="C39" s="29">
        <f aca="true" t="shared" si="4" ref="C39:Y39">SUM(C37:C38)</f>
        <v>39611580</v>
      </c>
      <c r="D39" s="29">
        <f>SUM(D37:D38)</f>
        <v>39611580</v>
      </c>
      <c r="E39" s="36">
        <f t="shared" si="4"/>
        <v>39035418</v>
      </c>
      <c r="F39" s="37">
        <f t="shared" si="4"/>
        <v>39035418</v>
      </c>
      <c r="G39" s="37">
        <f t="shared" si="4"/>
        <v>0</v>
      </c>
      <c r="H39" s="37">
        <f t="shared" si="4"/>
        <v>0</v>
      </c>
      <c r="I39" s="37">
        <f t="shared" si="4"/>
        <v>195376</v>
      </c>
      <c r="J39" s="37">
        <f t="shared" si="4"/>
        <v>195376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29276563</v>
      </c>
      <c r="Y39" s="37">
        <f t="shared" si="4"/>
        <v>-29276563</v>
      </c>
      <c r="Z39" s="38">
        <f>+IF(X39&lt;&gt;0,+(Y39/X39)*100,0)</f>
        <v>-100</v>
      </c>
      <c r="AA39" s="39">
        <f>SUM(AA37:AA38)</f>
        <v>39035418</v>
      </c>
    </row>
    <row r="40" spans="1:27" ht="13.5">
      <c r="A40" s="27" t="s">
        <v>62</v>
      </c>
      <c r="B40" s="28"/>
      <c r="C40" s="29">
        <f aca="true" t="shared" si="5" ref="C40:Y40">+C34+C39</f>
        <v>232110331</v>
      </c>
      <c r="D40" s="29">
        <f>+D34+D39</f>
        <v>232110331</v>
      </c>
      <c r="E40" s="30">
        <f t="shared" si="5"/>
        <v>154602700</v>
      </c>
      <c r="F40" s="31">
        <f t="shared" si="5"/>
        <v>154602700</v>
      </c>
      <c r="G40" s="31">
        <f t="shared" si="5"/>
        <v>-2957217</v>
      </c>
      <c r="H40" s="31">
        <f t="shared" si="5"/>
        <v>-3019643</v>
      </c>
      <c r="I40" s="31">
        <f t="shared" si="5"/>
        <v>-3561815</v>
      </c>
      <c r="J40" s="31">
        <f t="shared" si="5"/>
        <v>-3561815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-6242756</v>
      </c>
      <c r="R40" s="31">
        <f t="shared" si="5"/>
        <v>-6242756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-6242756</v>
      </c>
      <c r="X40" s="31">
        <f t="shared" si="5"/>
        <v>115952025</v>
      </c>
      <c r="Y40" s="31">
        <f t="shared" si="5"/>
        <v>-122194781</v>
      </c>
      <c r="Z40" s="32">
        <f>+IF(X40&lt;&gt;0,+(Y40/X40)*100,0)</f>
        <v>-105.38391287258675</v>
      </c>
      <c r="AA40" s="33">
        <f>+AA34+AA39</f>
        <v>154602700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395992220</v>
      </c>
      <c r="D42" s="43">
        <f>+D25-D40</f>
        <v>395992220</v>
      </c>
      <c r="E42" s="44">
        <f t="shared" si="6"/>
        <v>570049467</v>
      </c>
      <c r="F42" s="45">
        <f t="shared" si="6"/>
        <v>570049467</v>
      </c>
      <c r="G42" s="45">
        <f t="shared" si="6"/>
        <v>-48280567</v>
      </c>
      <c r="H42" s="45">
        <f t="shared" si="6"/>
        <v>8413717</v>
      </c>
      <c r="I42" s="45">
        <f t="shared" si="6"/>
        <v>6377404</v>
      </c>
      <c r="J42" s="45">
        <f t="shared" si="6"/>
        <v>6377404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4976501</v>
      </c>
      <c r="R42" s="45">
        <f t="shared" si="6"/>
        <v>4976501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4976501</v>
      </c>
      <c r="X42" s="45">
        <f t="shared" si="6"/>
        <v>427537100</v>
      </c>
      <c r="Y42" s="45">
        <f t="shared" si="6"/>
        <v>-422560599</v>
      </c>
      <c r="Z42" s="46">
        <f>+IF(X42&lt;&gt;0,+(Y42/X42)*100,0)</f>
        <v>-98.83600721434466</v>
      </c>
      <c r="AA42" s="47">
        <f>+AA25-AA40</f>
        <v>570049467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395992220</v>
      </c>
      <c r="D45" s="18">
        <v>395992220</v>
      </c>
      <c r="E45" s="19">
        <v>570049467</v>
      </c>
      <c r="F45" s="20">
        <v>570049467</v>
      </c>
      <c r="G45" s="20">
        <v>-48240116</v>
      </c>
      <c r="H45" s="20">
        <v>8428420</v>
      </c>
      <c r="I45" s="20">
        <v>6418389</v>
      </c>
      <c r="J45" s="20">
        <v>6418389</v>
      </c>
      <c r="K45" s="20"/>
      <c r="L45" s="20"/>
      <c r="M45" s="20"/>
      <c r="N45" s="20"/>
      <c r="O45" s="20"/>
      <c r="P45" s="20"/>
      <c r="Q45" s="20">
        <v>3459149</v>
      </c>
      <c r="R45" s="20">
        <v>3459149</v>
      </c>
      <c r="S45" s="20"/>
      <c r="T45" s="20"/>
      <c r="U45" s="20"/>
      <c r="V45" s="20"/>
      <c r="W45" s="20">
        <v>3459149</v>
      </c>
      <c r="X45" s="20">
        <v>427537100</v>
      </c>
      <c r="Y45" s="20">
        <v>-424077951</v>
      </c>
      <c r="Z45" s="48">
        <v>-99.19</v>
      </c>
      <c r="AA45" s="22">
        <v>570049467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-40451</v>
      </c>
      <c r="H46" s="20">
        <v>-14703</v>
      </c>
      <c r="I46" s="20">
        <v>-40985</v>
      </c>
      <c r="J46" s="20">
        <v>-40985</v>
      </c>
      <c r="K46" s="20"/>
      <c r="L46" s="20"/>
      <c r="M46" s="20"/>
      <c r="N46" s="20"/>
      <c r="O46" s="20"/>
      <c r="P46" s="20"/>
      <c r="Q46" s="20">
        <v>-50316</v>
      </c>
      <c r="R46" s="20">
        <v>-50316</v>
      </c>
      <c r="S46" s="20"/>
      <c r="T46" s="20"/>
      <c r="U46" s="20"/>
      <c r="V46" s="20"/>
      <c r="W46" s="20">
        <v>-50316</v>
      </c>
      <c r="X46" s="20"/>
      <c r="Y46" s="20">
        <v>-50316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395992220</v>
      </c>
      <c r="D48" s="51">
        <f>SUM(D45:D47)</f>
        <v>395992220</v>
      </c>
      <c r="E48" s="52">
        <f t="shared" si="7"/>
        <v>570049467</v>
      </c>
      <c r="F48" s="53">
        <f t="shared" si="7"/>
        <v>570049467</v>
      </c>
      <c r="G48" s="53">
        <f t="shared" si="7"/>
        <v>-48280567</v>
      </c>
      <c r="H48" s="53">
        <f t="shared" si="7"/>
        <v>8413717</v>
      </c>
      <c r="I48" s="53">
        <f t="shared" si="7"/>
        <v>6377404</v>
      </c>
      <c r="J48" s="53">
        <f t="shared" si="7"/>
        <v>6377404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3408833</v>
      </c>
      <c r="R48" s="53">
        <f t="shared" si="7"/>
        <v>3408833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3408833</v>
      </c>
      <c r="X48" s="53">
        <f t="shared" si="7"/>
        <v>427537100</v>
      </c>
      <c r="Y48" s="53">
        <f t="shared" si="7"/>
        <v>-424128267</v>
      </c>
      <c r="Z48" s="54">
        <f>+IF(X48&lt;&gt;0,+(Y48/X48)*100,0)</f>
        <v>-99.20268135794531</v>
      </c>
      <c r="AA48" s="55">
        <f>SUM(AA45:AA47)</f>
        <v>570049467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136202</v>
      </c>
      <c r="D6" s="18">
        <v>136202</v>
      </c>
      <c r="E6" s="19">
        <v>1592000</v>
      </c>
      <c r="F6" s="20">
        <v>1592000</v>
      </c>
      <c r="G6" s="20">
        <v>123075</v>
      </c>
      <c r="H6" s="20">
        <v>37299</v>
      </c>
      <c r="I6" s="20">
        <v>213777</v>
      </c>
      <c r="J6" s="20">
        <v>213777</v>
      </c>
      <c r="K6" s="20">
        <v>-140779</v>
      </c>
      <c r="L6" s="20">
        <v>-4439</v>
      </c>
      <c r="M6" s="20">
        <v>150782</v>
      </c>
      <c r="N6" s="20">
        <v>150782</v>
      </c>
      <c r="O6" s="20">
        <v>-51332</v>
      </c>
      <c r="P6" s="20">
        <v>-56446</v>
      </c>
      <c r="Q6" s="20">
        <v>-1037980</v>
      </c>
      <c r="R6" s="20">
        <v>-1037980</v>
      </c>
      <c r="S6" s="20"/>
      <c r="T6" s="20"/>
      <c r="U6" s="20"/>
      <c r="V6" s="20"/>
      <c r="W6" s="20">
        <v>-1037980</v>
      </c>
      <c r="X6" s="20">
        <v>1194000</v>
      </c>
      <c r="Y6" s="20">
        <v>-2231980</v>
      </c>
      <c r="Z6" s="21">
        <v>-186.93</v>
      </c>
      <c r="AA6" s="22">
        <v>1592000</v>
      </c>
    </row>
    <row r="7" spans="1:27" ht="13.5">
      <c r="A7" s="23" t="s">
        <v>34</v>
      </c>
      <c r="B7" s="17"/>
      <c r="C7" s="18">
        <v>728573</v>
      </c>
      <c r="D7" s="18">
        <v>728573</v>
      </c>
      <c r="E7" s="19">
        <v>602526</v>
      </c>
      <c r="F7" s="20">
        <v>602526</v>
      </c>
      <c r="G7" s="20">
        <v>-3886857</v>
      </c>
      <c r="H7" s="20">
        <v>-3642771</v>
      </c>
      <c r="I7" s="20">
        <v>-1928574</v>
      </c>
      <c r="J7" s="20">
        <v>-1928574</v>
      </c>
      <c r="K7" s="20">
        <v>-1855560</v>
      </c>
      <c r="L7" s="20">
        <v>-1809858</v>
      </c>
      <c r="M7" s="20">
        <v>-3277895</v>
      </c>
      <c r="N7" s="20">
        <v>-3277895</v>
      </c>
      <c r="O7" s="20">
        <v>-1787803</v>
      </c>
      <c r="P7" s="20">
        <v>-1450000</v>
      </c>
      <c r="Q7" s="20">
        <v>-1936453</v>
      </c>
      <c r="R7" s="20">
        <v>-1936453</v>
      </c>
      <c r="S7" s="20"/>
      <c r="T7" s="20"/>
      <c r="U7" s="20"/>
      <c r="V7" s="20"/>
      <c r="W7" s="20">
        <v>-1936453</v>
      </c>
      <c r="X7" s="20">
        <v>451895</v>
      </c>
      <c r="Y7" s="20">
        <v>-2388348</v>
      </c>
      <c r="Z7" s="21">
        <v>-528.52</v>
      </c>
      <c r="AA7" s="22">
        <v>602526</v>
      </c>
    </row>
    <row r="8" spans="1:27" ht="13.5">
      <c r="A8" s="23" t="s">
        <v>35</v>
      </c>
      <c r="B8" s="17"/>
      <c r="C8" s="18">
        <v>4875760</v>
      </c>
      <c r="D8" s="18">
        <v>4875760</v>
      </c>
      <c r="E8" s="19">
        <v>37996000</v>
      </c>
      <c r="F8" s="20">
        <v>37996000</v>
      </c>
      <c r="G8" s="20">
        <v>7277716</v>
      </c>
      <c r="H8" s="20">
        <v>654795</v>
      </c>
      <c r="I8" s="20">
        <v>560014</v>
      </c>
      <c r="J8" s="20">
        <v>560014</v>
      </c>
      <c r="K8" s="20">
        <v>-621465</v>
      </c>
      <c r="L8" s="20">
        <v>-185761</v>
      </c>
      <c r="M8" s="20">
        <v>320739</v>
      </c>
      <c r="N8" s="20">
        <v>320739</v>
      </c>
      <c r="O8" s="20">
        <v>347060</v>
      </c>
      <c r="P8" s="20">
        <v>277044</v>
      </c>
      <c r="Q8" s="20">
        <v>-563113</v>
      </c>
      <c r="R8" s="20">
        <v>-563113</v>
      </c>
      <c r="S8" s="20"/>
      <c r="T8" s="20"/>
      <c r="U8" s="20"/>
      <c r="V8" s="20"/>
      <c r="W8" s="20">
        <v>-563113</v>
      </c>
      <c r="X8" s="20">
        <v>28497000</v>
      </c>
      <c r="Y8" s="20">
        <v>-29060113</v>
      </c>
      <c r="Z8" s="21">
        <v>-101.98</v>
      </c>
      <c r="AA8" s="22">
        <v>37996000</v>
      </c>
    </row>
    <row r="9" spans="1:27" ht="13.5">
      <c r="A9" s="23" t="s">
        <v>36</v>
      </c>
      <c r="B9" s="17"/>
      <c r="C9" s="18">
        <v>1946631</v>
      </c>
      <c r="D9" s="18">
        <v>1946631</v>
      </c>
      <c r="E9" s="19">
        <v>2863000</v>
      </c>
      <c r="F9" s="20">
        <v>2863000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2147250</v>
      </c>
      <c r="Y9" s="20">
        <v>-2147250</v>
      </c>
      <c r="Z9" s="21">
        <v>-100</v>
      </c>
      <c r="AA9" s="22">
        <v>2863000</v>
      </c>
    </row>
    <row r="10" spans="1:27" ht="13.5">
      <c r="A10" s="23" t="s">
        <v>37</v>
      </c>
      <c r="B10" s="17"/>
      <c r="C10" s="18">
        <v>6</v>
      </c>
      <c r="D10" s="18">
        <v>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81995</v>
      </c>
      <c r="D11" s="18">
        <v>81995</v>
      </c>
      <c r="E11" s="19">
        <v>56749</v>
      </c>
      <c r="F11" s="20">
        <v>56749</v>
      </c>
      <c r="G11" s="20">
        <v>16964</v>
      </c>
      <c r="H11" s="20"/>
      <c r="I11" s="20"/>
      <c r="J11" s="20"/>
      <c r="K11" s="20"/>
      <c r="L11" s="20"/>
      <c r="M11" s="20"/>
      <c r="N11" s="20"/>
      <c r="O11" s="20"/>
      <c r="P11" s="20"/>
      <c r="Q11" s="20">
        <v>7193</v>
      </c>
      <c r="R11" s="20">
        <v>7193</v>
      </c>
      <c r="S11" s="20"/>
      <c r="T11" s="20"/>
      <c r="U11" s="20"/>
      <c r="V11" s="20"/>
      <c r="W11" s="20">
        <v>7193</v>
      </c>
      <c r="X11" s="20">
        <v>42562</v>
      </c>
      <c r="Y11" s="20">
        <v>-35369</v>
      </c>
      <c r="Z11" s="21">
        <v>-83.1</v>
      </c>
      <c r="AA11" s="22">
        <v>56749</v>
      </c>
    </row>
    <row r="12" spans="1:27" ht="13.5">
      <c r="A12" s="27" t="s">
        <v>39</v>
      </c>
      <c r="B12" s="28"/>
      <c r="C12" s="29">
        <f aca="true" t="shared" si="0" ref="C12:Y12">SUM(C6:C11)</f>
        <v>7769167</v>
      </c>
      <c r="D12" s="29">
        <f>SUM(D6:D11)</f>
        <v>7769167</v>
      </c>
      <c r="E12" s="30">
        <f t="shared" si="0"/>
        <v>43110275</v>
      </c>
      <c r="F12" s="31">
        <f t="shared" si="0"/>
        <v>43110275</v>
      </c>
      <c r="G12" s="31">
        <f t="shared" si="0"/>
        <v>3530898</v>
      </c>
      <c r="H12" s="31">
        <f t="shared" si="0"/>
        <v>-2950677</v>
      </c>
      <c r="I12" s="31">
        <f t="shared" si="0"/>
        <v>-1154783</v>
      </c>
      <c r="J12" s="31">
        <f t="shared" si="0"/>
        <v>-1154783</v>
      </c>
      <c r="K12" s="31">
        <f t="shared" si="0"/>
        <v>-2617804</v>
      </c>
      <c r="L12" s="31">
        <f t="shared" si="0"/>
        <v>-2000058</v>
      </c>
      <c r="M12" s="31">
        <f t="shared" si="0"/>
        <v>-2806374</v>
      </c>
      <c r="N12" s="31">
        <f t="shared" si="0"/>
        <v>-2806374</v>
      </c>
      <c r="O12" s="31">
        <f t="shared" si="0"/>
        <v>-1492075</v>
      </c>
      <c r="P12" s="31">
        <f t="shared" si="0"/>
        <v>-1229402</v>
      </c>
      <c r="Q12" s="31">
        <f t="shared" si="0"/>
        <v>-3530353</v>
      </c>
      <c r="R12" s="31">
        <f t="shared" si="0"/>
        <v>-3530353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-3530353</v>
      </c>
      <c r="X12" s="31">
        <f t="shared" si="0"/>
        <v>32332707</v>
      </c>
      <c r="Y12" s="31">
        <f t="shared" si="0"/>
        <v>-35863060</v>
      </c>
      <c r="Z12" s="32">
        <f>+IF(X12&lt;&gt;0,+(Y12/X12)*100,0)</f>
        <v>-110.9188290358738</v>
      </c>
      <c r="AA12" s="33">
        <f>SUM(AA6:AA11)</f>
        <v>43110275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2482496</v>
      </c>
      <c r="D17" s="18">
        <v>2482496</v>
      </c>
      <c r="E17" s="19">
        <v>502000</v>
      </c>
      <c r="F17" s="20">
        <v>502000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376500</v>
      </c>
      <c r="Y17" s="20">
        <v>-376500</v>
      </c>
      <c r="Z17" s="21">
        <v>-100</v>
      </c>
      <c r="AA17" s="22">
        <v>502000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>
        <v>9587500</v>
      </c>
      <c r="H18" s="20">
        <v>483000</v>
      </c>
      <c r="I18" s="20">
        <v>700000</v>
      </c>
      <c r="J18" s="20">
        <v>700000</v>
      </c>
      <c r="K18" s="20">
        <v>3770000</v>
      </c>
      <c r="L18" s="20">
        <v>3323242</v>
      </c>
      <c r="M18" s="20">
        <v>2300000</v>
      </c>
      <c r="N18" s="20">
        <v>2300000</v>
      </c>
      <c r="O18" s="20">
        <v>600000</v>
      </c>
      <c r="P18" s="20">
        <v>250000</v>
      </c>
      <c r="Q18" s="20">
        <v>6960000</v>
      </c>
      <c r="R18" s="20">
        <v>6960000</v>
      </c>
      <c r="S18" s="20"/>
      <c r="T18" s="20"/>
      <c r="U18" s="20"/>
      <c r="V18" s="20"/>
      <c r="W18" s="20">
        <v>6960000</v>
      </c>
      <c r="X18" s="20"/>
      <c r="Y18" s="20">
        <v>6960000</v>
      </c>
      <c r="Z18" s="21"/>
      <c r="AA18" s="22"/>
    </row>
    <row r="19" spans="1:27" ht="13.5">
      <c r="A19" s="23" t="s">
        <v>45</v>
      </c>
      <c r="B19" s="17"/>
      <c r="C19" s="18">
        <v>125995051</v>
      </c>
      <c r="D19" s="18">
        <v>125995051</v>
      </c>
      <c r="E19" s="19">
        <v>103788000</v>
      </c>
      <c r="F19" s="20">
        <v>103788000</v>
      </c>
      <c r="G19" s="20"/>
      <c r="H19" s="20"/>
      <c r="I19" s="20">
        <v>148345</v>
      </c>
      <c r="J19" s="20">
        <v>148345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77841000</v>
      </c>
      <c r="Y19" s="20">
        <v>-77841000</v>
      </c>
      <c r="Z19" s="21">
        <v>-100</v>
      </c>
      <c r="AA19" s="22">
        <v>103788000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107807</v>
      </c>
      <c r="D22" s="18">
        <v>107807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128585354</v>
      </c>
      <c r="D24" s="29">
        <f>SUM(D15:D23)</f>
        <v>128585354</v>
      </c>
      <c r="E24" s="36">
        <f t="shared" si="1"/>
        <v>104290000</v>
      </c>
      <c r="F24" s="37">
        <f t="shared" si="1"/>
        <v>104290000</v>
      </c>
      <c r="G24" s="37">
        <f t="shared" si="1"/>
        <v>9587500</v>
      </c>
      <c r="H24" s="37">
        <f t="shared" si="1"/>
        <v>483000</v>
      </c>
      <c r="I24" s="37">
        <f t="shared" si="1"/>
        <v>848345</v>
      </c>
      <c r="J24" s="37">
        <f t="shared" si="1"/>
        <v>848345</v>
      </c>
      <c r="K24" s="37">
        <f t="shared" si="1"/>
        <v>3770000</v>
      </c>
      <c r="L24" s="37">
        <f t="shared" si="1"/>
        <v>3323242</v>
      </c>
      <c r="M24" s="37">
        <f t="shared" si="1"/>
        <v>2300000</v>
      </c>
      <c r="N24" s="37">
        <f t="shared" si="1"/>
        <v>2300000</v>
      </c>
      <c r="O24" s="37">
        <f t="shared" si="1"/>
        <v>600000</v>
      </c>
      <c r="P24" s="37">
        <f t="shared" si="1"/>
        <v>250000</v>
      </c>
      <c r="Q24" s="37">
        <f t="shared" si="1"/>
        <v>6960000</v>
      </c>
      <c r="R24" s="37">
        <f t="shared" si="1"/>
        <v>6960000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6960000</v>
      </c>
      <c r="X24" s="37">
        <f t="shared" si="1"/>
        <v>78217500</v>
      </c>
      <c r="Y24" s="37">
        <f t="shared" si="1"/>
        <v>-71257500</v>
      </c>
      <c r="Z24" s="38">
        <f>+IF(X24&lt;&gt;0,+(Y24/X24)*100,0)</f>
        <v>-91.10173554511458</v>
      </c>
      <c r="AA24" s="39">
        <f>SUM(AA15:AA23)</f>
        <v>104290000</v>
      </c>
    </row>
    <row r="25" spans="1:27" ht="13.5">
      <c r="A25" s="27" t="s">
        <v>51</v>
      </c>
      <c r="B25" s="28"/>
      <c r="C25" s="29">
        <f aca="true" t="shared" si="2" ref="C25:Y25">+C12+C24</f>
        <v>136354521</v>
      </c>
      <c r="D25" s="29">
        <f>+D12+D24</f>
        <v>136354521</v>
      </c>
      <c r="E25" s="30">
        <f t="shared" si="2"/>
        <v>147400275</v>
      </c>
      <c r="F25" s="31">
        <f t="shared" si="2"/>
        <v>147400275</v>
      </c>
      <c r="G25" s="31">
        <f t="shared" si="2"/>
        <v>13118398</v>
      </c>
      <c r="H25" s="31">
        <f t="shared" si="2"/>
        <v>-2467677</v>
      </c>
      <c r="I25" s="31">
        <f t="shared" si="2"/>
        <v>-306438</v>
      </c>
      <c r="J25" s="31">
        <f t="shared" si="2"/>
        <v>-306438</v>
      </c>
      <c r="K25" s="31">
        <f t="shared" si="2"/>
        <v>1152196</v>
      </c>
      <c r="L25" s="31">
        <f t="shared" si="2"/>
        <v>1323184</v>
      </c>
      <c r="M25" s="31">
        <f t="shared" si="2"/>
        <v>-506374</v>
      </c>
      <c r="N25" s="31">
        <f t="shared" si="2"/>
        <v>-506374</v>
      </c>
      <c r="O25" s="31">
        <f t="shared" si="2"/>
        <v>-892075</v>
      </c>
      <c r="P25" s="31">
        <f t="shared" si="2"/>
        <v>-979402</v>
      </c>
      <c r="Q25" s="31">
        <f t="shared" si="2"/>
        <v>3429647</v>
      </c>
      <c r="R25" s="31">
        <f t="shared" si="2"/>
        <v>3429647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3429647</v>
      </c>
      <c r="X25" s="31">
        <f t="shared" si="2"/>
        <v>110550207</v>
      </c>
      <c r="Y25" s="31">
        <f t="shared" si="2"/>
        <v>-107120560</v>
      </c>
      <c r="Z25" s="32">
        <f>+IF(X25&lt;&gt;0,+(Y25/X25)*100,0)</f>
        <v>-96.8976566457266</v>
      </c>
      <c r="AA25" s="33">
        <f>+AA12+AA24</f>
        <v>147400275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142742</v>
      </c>
      <c r="D30" s="18">
        <v>142742</v>
      </c>
      <c r="E30" s="19">
        <v>163398</v>
      </c>
      <c r="F30" s="20">
        <v>163398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122549</v>
      </c>
      <c r="Y30" s="20">
        <v>-122549</v>
      </c>
      <c r="Z30" s="21">
        <v>-100</v>
      </c>
      <c r="AA30" s="22">
        <v>163398</v>
      </c>
    </row>
    <row r="31" spans="1:27" ht="13.5">
      <c r="A31" s="23" t="s">
        <v>56</v>
      </c>
      <c r="B31" s="17"/>
      <c r="C31" s="18">
        <v>1369119</v>
      </c>
      <c r="D31" s="18">
        <v>1369119</v>
      </c>
      <c r="E31" s="19"/>
      <c r="F31" s="20"/>
      <c r="G31" s="20"/>
      <c r="H31" s="20">
        <v>28613</v>
      </c>
      <c r="I31" s="20">
        <v>73798</v>
      </c>
      <c r="J31" s="20">
        <v>73798</v>
      </c>
      <c r="K31" s="20">
        <v>-67546</v>
      </c>
      <c r="L31" s="20">
        <v>-49286</v>
      </c>
      <c r="M31" s="20">
        <v>-38087</v>
      </c>
      <c r="N31" s="20">
        <v>-38087</v>
      </c>
      <c r="O31" s="20">
        <v>20713</v>
      </c>
      <c r="P31" s="20">
        <v>-23515</v>
      </c>
      <c r="Q31" s="20">
        <v>22384</v>
      </c>
      <c r="R31" s="20">
        <v>22384</v>
      </c>
      <c r="S31" s="20"/>
      <c r="T31" s="20"/>
      <c r="U31" s="20"/>
      <c r="V31" s="20"/>
      <c r="W31" s="20">
        <v>22384</v>
      </c>
      <c r="X31" s="20"/>
      <c r="Y31" s="20">
        <v>22384</v>
      </c>
      <c r="Z31" s="21"/>
      <c r="AA31" s="22"/>
    </row>
    <row r="32" spans="1:27" ht="13.5">
      <c r="A32" s="23" t="s">
        <v>57</v>
      </c>
      <c r="B32" s="17"/>
      <c r="C32" s="18">
        <v>43118802</v>
      </c>
      <c r="D32" s="18">
        <v>43118802</v>
      </c>
      <c r="E32" s="19">
        <v>38181486</v>
      </c>
      <c r="F32" s="20">
        <v>38181486</v>
      </c>
      <c r="G32" s="20">
        <v>12052942</v>
      </c>
      <c r="H32" s="20">
        <v>266454</v>
      </c>
      <c r="I32" s="20">
        <v>127824</v>
      </c>
      <c r="J32" s="20">
        <v>127824</v>
      </c>
      <c r="K32" s="20">
        <v>-2041957</v>
      </c>
      <c r="L32" s="20">
        <v>505033</v>
      </c>
      <c r="M32" s="20">
        <v>11123</v>
      </c>
      <c r="N32" s="20">
        <v>11123</v>
      </c>
      <c r="O32" s="20">
        <v>209095</v>
      </c>
      <c r="P32" s="20">
        <v>597971</v>
      </c>
      <c r="Q32" s="20">
        <v>81309</v>
      </c>
      <c r="R32" s="20">
        <v>81309</v>
      </c>
      <c r="S32" s="20"/>
      <c r="T32" s="20"/>
      <c r="U32" s="20"/>
      <c r="V32" s="20"/>
      <c r="W32" s="20">
        <v>81309</v>
      </c>
      <c r="X32" s="20">
        <v>28636115</v>
      </c>
      <c r="Y32" s="20">
        <v>-28554806</v>
      </c>
      <c r="Z32" s="21">
        <v>-99.72</v>
      </c>
      <c r="AA32" s="22">
        <v>38181486</v>
      </c>
    </row>
    <row r="33" spans="1:27" ht="13.5">
      <c r="A33" s="23" t="s">
        <v>58</v>
      </c>
      <c r="B33" s="17"/>
      <c r="C33" s="18">
        <v>1794542</v>
      </c>
      <c r="D33" s="18">
        <v>1794542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46425205</v>
      </c>
      <c r="D34" s="29">
        <f>SUM(D29:D33)</f>
        <v>46425205</v>
      </c>
      <c r="E34" s="30">
        <f t="shared" si="3"/>
        <v>38344884</v>
      </c>
      <c r="F34" s="31">
        <f t="shared" si="3"/>
        <v>38344884</v>
      </c>
      <c r="G34" s="31">
        <f t="shared" si="3"/>
        <v>12052942</v>
      </c>
      <c r="H34" s="31">
        <f t="shared" si="3"/>
        <v>295067</v>
      </c>
      <c r="I34" s="31">
        <f t="shared" si="3"/>
        <v>201622</v>
      </c>
      <c r="J34" s="31">
        <f t="shared" si="3"/>
        <v>201622</v>
      </c>
      <c r="K34" s="31">
        <f t="shared" si="3"/>
        <v>-2109503</v>
      </c>
      <c r="L34" s="31">
        <f t="shared" si="3"/>
        <v>455747</v>
      </c>
      <c r="M34" s="31">
        <f t="shared" si="3"/>
        <v>-26964</v>
      </c>
      <c r="N34" s="31">
        <f t="shared" si="3"/>
        <v>-26964</v>
      </c>
      <c r="O34" s="31">
        <f t="shared" si="3"/>
        <v>229808</v>
      </c>
      <c r="P34" s="31">
        <f t="shared" si="3"/>
        <v>574456</v>
      </c>
      <c r="Q34" s="31">
        <f t="shared" si="3"/>
        <v>103693</v>
      </c>
      <c r="R34" s="31">
        <f t="shared" si="3"/>
        <v>103693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103693</v>
      </c>
      <c r="X34" s="31">
        <f t="shared" si="3"/>
        <v>28758664</v>
      </c>
      <c r="Y34" s="31">
        <f t="shared" si="3"/>
        <v>-28654971</v>
      </c>
      <c r="Z34" s="32">
        <f>+IF(X34&lt;&gt;0,+(Y34/X34)*100,0)</f>
        <v>-99.63943735355717</v>
      </c>
      <c r="AA34" s="33">
        <f>SUM(AA29:AA33)</f>
        <v>38344884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344236</v>
      </c>
      <c r="D37" s="18">
        <v>344236</v>
      </c>
      <c r="E37" s="19">
        <v>290285</v>
      </c>
      <c r="F37" s="20">
        <v>290285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217714</v>
      </c>
      <c r="Y37" s="20">
        <v>-217714</v>
      </c>
      <c r="Z37" s="21">
        <v>-100</v>
      </c>
      <c r="AA37" s="22">
        <v>290285</v>
      </c>
    </row>
    <row r="38" spans="1:27" ht="13.5">
      <c r="A38" s="23" t="s">
        <v>58</v>
      </c>
      <c r="B38" s="17"/>
      <c r="C38" s="18">
        <v>17968425</v>
      </c>
      <c r="D38" s="18">
        <v>17968425</v>
      </c>
      <c r="E38" s="19">
        <v>10996993</v>
      </c>
      <c r="F38" s="20">
        <v>10996993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8247745</v>
      </c>
      <c r="Y38" s="20">
        <v>-8247745</v>
      </c>
      <c r="Z38" s="21">
        <v>-100</v>
      </c>
      <c r="AA38" s="22">
        <v>10996993</v>
      </c>
    </row>
    <row r="39" spans="1:27" ht="13.5">
      <c r="A39" s="27" t="s">
        <v>61</v>
      </c>
      <c r="B39" s="35"/>
      <c r="C39" s="29">
        <f aca="true" t="shared" si="4" ref="C39:Y39">SUM(C37:C38)</f>
        <v>18312661</v>
      </c>
      <c r="D39" s="29">
        <f>SUM(D37:D38)</f>
        <v>18312661</v>
      </c>
      <c r="E39" s="36">
        <f t="shared" si="4"/>
        <v>11287278</v>
      </c>
      <c r="F39" s="37">
        <f t="shared" si="4"/>
        <v>11287278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8465459</v>
      </c>
      <c r="Y39" s="37">
        <f t="shared" si="4"/>
        <v>-8465459</v>
      </c>
      <c r="Z39" s="38">
        <f>+IF(X39&lt;&gt;0,+(Y39/X39)*100,0)</f>
        <v>-100</v>
      </c>
      <c r="AA39" s="39">
        <f>SUM(AA37:AA38)</f>
        <v>11287278</v>
      </c>
    </row>
    <row r="40" spans="1:27" ht="13.5">
      <c r="A40" s="27" t="s">
        <v>62</v>
      </c>
      <c r="B40" s="28"/>
      <c r="C40" s="29">
        <f aca="true" t="shared" si="5" ref="C40:Y40">+C34+C39</f>
        <v>64737866</v>
      </c>
      <c r="D40" s="29">
        <f>+D34+D39</f>
        <v>64737866</v>
      </c>
      <c r="E40" s="30">
        <f t="shared" si="5"/>
        <v>49632162</v>
      </c>
      <c r="F40" s="31">
        <f t="shared" si="5"/>
        <v>49632162</v>
      </c>
      <c r="G40" s="31">
        <f t="shared" si="5"/>
        <v>12052942</v>
      </c>
      <c r="H40" s="31">
        <f t="shared" si="5"/>
        <v>295067</v>
      </c>
      <c r="I40" s="31">
        <f t="shared" si="5"/>
        <v>201622</v>
      </c>
      <c r="J40" s="31">
        <f t="shared" si="5"/>
        <v>201622</v>
      </c>
      <c r="K40" s="31">
        <f t="shared" si="5"/>
        <v>-2109503</v>
      </c>
      <c r="L40" s="31">
        <f t="shared" si="5"/>
        <v>455747</v>
      </c>
      <c r="M40" s="31">
        <f t="shared" si="5"/>
        <v>-26964</v>
      </c>
      <c r="N40" s="31">
        <f t="shared" si="5"/>
        <v>-26964</v>
      </c>
      <c r="O40" s="31">
        <f t="shared" si="5"/>
        <v>229808</v>
      </c>
      <c r="P40" s="31">
        <f t="shared" si="5"/>
        <v>574456</v>
      </c>
      <c r="Q40" s="31">
        <f t="shared" si="5"/>
        <v>103693</v>
      </c>
      <c r="R40" s="31">
        <f t="shared" si="5"/>
        <v>103693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103693</v>
      </c>
      <c r="X40" s="31">
        <f t="shared" si="5"/>
        <v>37224123</v>
      </c>
      <c r="Y40" s="31">
        <f t="shared" si="5"/>
        <v>-37120430</v>
      </c>
      <c r="Z40" s="32">
        <f>+IF(X40&lt;&gt;0,+(Y40/X40)*100,0)</f>
        <v>-99.7214360161017</v>
      </c>
      <c r="AA40" s="33">
        <f>+AA34+AA39</f>
        <v>49632162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71616655</v>
      </c>
      <c r="D42" s="43">
        <f>+D25-D40</f>
        <v>71616655</v>
      </c>
      <c r="E42" s="44">
        <f t="shared" si="6"/>
        <v>97768113</v>
      </c>
      <c r="F42" s="45">
        <f t="shared" si="6"/>
        <v>97768113</v>
      </c>
      <c r="G42" s="45">
        <f t="shared" si="6"/>
        <v>1065456</v>
      </c>
      <c r="H42" s="45">
        <f t="shared" si="6"/>
        <v>-2762744</v>
      </c>
      <c r="I42" s="45">
        <f t="shared" si="6"/>
        <v>-508060</v>
      </c>
      <c r="J42" s="45">
        <f t="shared" si="6"/>
        <v>-508060</v>
      </c>
      <c r="K42" s="45">
        <f t="shared" si="6"/>
        <v>3261699</v>
      </c>
      <c r="L42" s="45">
        <f t="shared" si="6"/>
        <v>867437</v>
      </c>
      <c r="M42" s="45">
        <f t="shared" si="6"/>
        <v>-479410</v>
      </c>
      <c r="N42" s="45">
        <f t="shared" si="6"/>
        <v>-479410</v>
      </c>
      <c r="O42" s="45">
        <f t="shared" si="6"/>
        <v>-1121883</v>
      </c>
      <c r="P42" s="45">
        <f t="shared" si="6"/>
        <v>-1553858</v>
      </c>
      <c r="Q42" s="45">
        <f t="shared" si="6"/>
        <v>3325954</v>
      </c>
      <c r="R42" s="45">
        <f t="shared" si="6"/>
        <v>3325954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3325954</v>
      </c>
      <c r="X42" s="45">
        <f t="shared" si="6"/>
        <v>73326084</v>
      </c>
      <c r="Y42" s="45">
        <f t="shared" si="6"/>
        <v>-70000130</v>
      </c>
      <c r="Z42" s="46">
        <f>+IF(X42&lt;&gt;0,+(Y42/X42)*100,0)</f>
        <v>-95.4641597933963</v>
      </c>
      <c r="AA42" s="47">
        <f>+AA25-AA40</f>
        <v>97768113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71616655</v>
      </c>
      <c r="D45" s="18">
        <v>71616655</v>
      </c>
      <c r="E45" s="19">
        <v>97768113</v>
      </c>
      <c r="F45" s="20">
        <v>97768113</v>
      </c>
      <c r="G45" s="20">
        <v>1065456</v>
      </c>
      <c r="H45" s="20">
        <v>-2762744</v>
      </c>
      <c r="I45" s="20">
        <v>-508060</v>
      </c>
      <c r="J45" s="20">
        <v>-508060</v>
      </c>
      <c r="K45" s="20">
        <v>3261699</v>
      </c>
      <c r="L45" s="20">
        <v>867437</v>
      </c>
      <c r="M45" s="20">
        <v>-479410</v>
      </c>
      <c r="N45" s="20">
        <v>-479410</v>
      </c>
      <c r="O45" s="20">
        <v>-1121883</v>
      </c>
      <c r="P45" s="20">
        <v>-1553858</v>
      </c>
      <c r="Q45" s="20">
        <v>3325954</v>
      </c>
      <c r="R45" s="20">
        <v>3325954</v>
      </c>
      <c r="S45" s="20"/>
      <c r="T45" s="20"/>
      <c r="U45" s="20"/>
      <c r="V45" s="20"/>
      <c r="W45" s="20">
        <v>3325954</v>
      </c>
      <c r="X45" s="20">
        <v>73326085</v>
      </c>
      <c r="Y45" s="20">
        <v>-70000131</v>
      </c>
      <c r="Z45" s="48">
        <v>-95.46</v>
      </c>
      <c r="AA45" s="22">
        <v>97768113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71616655</v>
      </c>
      <c r="D48" s="51">
        <f>SUM(D45:D47)</f>
        <v>71616655</v>
      </c>
      <c r="E48" s="52">
        <f t="shared" si="7"/>
        <v>97768113</v>
      </c>
      <c r="F48" s="53">
        <f t="shared" si="7"/>
        <v>97768113</v>
      </c>
      <c r="G48" s="53">
        <f t="shared" si="7"/>
        <v>1065456</v>
      </c>
      <c r="H48" s="53">
        <f t="shared" si="7"/>
        <v>-2762744</v>
      </c>
      <c r="I48" s="53">
        <f t="shared" si="7"/>
        <v>-508060</v>
      </c>
      <c r="J48" s="53">
        <f t="shared" si="7"/>
        <v>-508060</v>
      </c>
      <c r="K48" s="53">
        <f t="shared" si="7"/>
        <v>3261699</v>
      </c>
      <c r="L48" s="53">
        <f t="shared" si="7"/>
        <v>867437</v>
      </c>
      <c r="M48" s="53">
        <f t="shared" si="7"/>
        <v>-479410</v>
      </c>
      <c r="N48" s="53">
        <f t="shared" si="7"/>
        <v>-479410</v>
      </c>
      <c r="O48" s="53">
        <f t="shared" si="7"/>
        <v>-1121883</v>
      </c>
      <c r="P48" s="53">
        <f t="shared" si="7"/>
        <v>-1553858</v>
      </c>
      <c r="Q48" s="53">
        <f t="shared" si="7"/>
        <v>3325954</v>
      </c>
      <c r="R48" s="53">
        <f t="shared" si="7"/>
        <v>3325954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3325954</v>
      </c>
      <c r="X48" s="53">
        <f t="shared" si="7"/>
        <v>73326085</v>
      </c>
      <c r="Y48" s="53">
        <f t="shared" si="7"/>
        <v>-70000131</v>
      </c>
      <c r="Z48" s="54">
        <f>+IF(X48&lt;&gt;0,+(Y48/X48)*100,0)</f>
        <v>-95.46415985525478</v>
      </c>
      <c r="AA48" s="55">
        <f>SUM(AA45:AA47)</f>
        <v>97768113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s="68" customFormat="1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105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1200662</v>
      </c>
      <c r="D6" s="18">
        <v>1200662</v>
      </c>
      <c r="E6" s="19">
        <v>681280</v>
      </c>
      <c r="F6" s="20">
        <v>1175327</v>
      </c>
      <c r="G6" s="20">
        <v>939572</v>
      </c>
      <c r="H6" s="20">
        <v>318946</v>
      </c>
      <c r="I6" s="20">
        <v>1977776</v>
      </c>
      <c r="J6" s="20">
        <v>1977776</v>
      </c>
      <c r="K6" s="20">
        <v>1104191</v>
      </c>
      <c r="L6" s="20">
        <v>-4783585</v>
      </c>
      <c r="M6" s="20">
        <v>631935</v>
      </c>
      <c r="N6" s="20">
        <v>631935</v>
      </c>
      <c r="O6" s="20">
        <v>592903</v>
      </c>
      <c r="P6" s="20">
        <v>1232081</v>
      </c>
      <c r="Q6" s="20">
        <v>3705289</v>
      </c>
      <c r="R6" s="20">
        <v>3705289</v>
      </c>
      <c r="S6" s="20"/>
      <c r="T6" s="20"/>
      <c r="U6" s="20"/>
      <c r="V6" s="20"/>
      <c r="W6" s="20">
        <v>3705289</v>
      </c>
      <c r="X6" s="20">
        <v>881495</v>
      </c>
      <c r="Y6" s="20">
        <v>2823794</v>
      </c>
      <c r="Z6" s="21">
        <v>320.34</v>
      </c>
      <c r="AA6" s="22">
        <v>1175327</v>
      </c>
    </row>
    <row r="7" spans="1:27" ht="13.5">
      <c r="A7" s="23" t="s">
        <v>34</v>
      </c>
      <c r="B7" s="17"/>
      <c r="C7" s="18">
        <v>2133029</v>
      </c>
      <c r="D7" s="18">
        <v>2133029</v>
      </c>
      <c r="E7" s="19">
        <v>772250</v>
      </c>
      <c r="F7" s="20">
        <v>2133029</v>
      </c>
      <c r="G7" s="20">
        <v>11589757</v>
      </c>
      <c r="H7" s="20">
        <v>9598321</v>
      </c>
      <c r="I7" s="20">
        <v>9015949</v>
      </c>
      <c r="J7" s="20">
        <v>9015949</v>
      </c>
      <c r="K7" s="20">
        <v>4267061</v>
      </c>
      <c r="L7" s="20">
        <v>9999578</v>
      </c>
      <c r="M7" s="20">
        <v>7623840</v>
      </c>
      <c r="N7" s="20">
        <v>7623840</v>
      </c>
      <c r="O7" s="20">
        <v>5455486</v>
      </c>
      <c r="P7" s="20">
        <v>5005445</v>
      </c>
      <c r="Q7" s="20">
        <v>10594396</v>
      </c>
      <c r="R7" s="20">
        <v>10594396</v>
      </c>
      <c r="S7" s="20"/>
      <c r="T7" s="20"/>
      <c r="U7" s="20"/>
      <c r="V7" s="20"/>
      <c r="W7" s="20">
        <v>10594396</v>
      </c>
      <c r="X7" s="20">
        <v>1599772</v>
      </c>
      <c r="Y7" s="20">
        <v>8994624</v>
      </c>
      <c r="Z7" s="21">
        <v>562.24</v>
      </c>
      <c r="AA7" s="22">
        <v>2133029</v>
      </c>
    </row>
    <row r="8" spans="1:27" ht="13.5">
      <c r="A8" s="23" t="s">
        <v>35</v>
      </c>
      <c r="B8" s="17"/>
      <c r="C8" s="18">
        <v>12893491</v>
      </c>
      <c r="D8" s="18">
        <v>12893491</v>
      </c>
      <c r="E8" s="19">
        <v>18935779</v>
      </c>
      <c r="F8" s="20">
        <v>12770098</v>
      </c>
      <c r="G8" s="20">
        <v>18294686</v>
      </c>
      <c r="H8" s="20">
        <v>18729401</v>
      </c>
      <c r="I8" s="20">
        <v>18526695</v>
      </c>
      <c r="J8" s="20">
        <v>18526695</v>
      </c>
      <c r="K8" s="20">
        <v>18659369</v>
      </c>
      <c r="L8" s="20">
        <v>15885706</v>
      </c>
      <c r="M8" s="20">
        <v>13495066</v>
      </c>
      <c r="N8" s="20">
        <v>13495066</v>
      </c>
      <c r="O8" s="20">
        <v>16623423</v>
      </c>
      <c r="P8" s="20">
        <v>16362408</v>
      </c>
      <c r="Q8" s="20">
        <v>15955655</v>
      </c>
      <c r="R8" s="20">
        <v>15955655</v>
      </c>
      <c r="S8" s="20"/>
      <c r="T8" s="20"/>
      <c r="U8" s="20"/>
      <c r="V8" s="20"/>
      <c r="W8" s="20">
        <v>15955655</v>
      </c>
      <c r="X8" s="20">
        <v>9577574</v>
      </c>
      <c r="Y8" s="20">
        <v>6378081</v>
      </c>
      <c r="Z8" s="21">
        <v>66.59</v>
      </c>
      <c r="AA8" s="22">
        <v>12770098</v>
      </c>
    </row>
    <row r="9" spans="1:27" ht="13.5">
      <c r="A9" s="23" t="s">
        <v>36</v>
      </c>
      <c r="B9" s="17"/>
      <c r="C9" s="18">
        <v>346559</v>
      </c>
      <c r="D9" s="18">
        <v>346559</v>
      </c>
      <c r="E9" s="19">
        <v>1338038</v>
      </c>
      <c r="F9" s="20">
        <v>1340686</v>
      </c>
      <c r="G9" s="20">
        <v>-7047927</v>
      </c>
      <c r="H9" s="20">
        <v>-6734842</v>
      </c>
      <c r="I9" s="20">
        <v>-6078204</v>
      </c>
      <c r="J9" s="20">
        <v>-6078204</v>
      </c>
      <c r="K9" s="20">
        <v>-5482484</v>
      </c>
      <c r="L9" s="20">
        <v>-4874890</v>
      </c>
      <c r="M9" s="20">
        <v>-12909358</v>
      </c>
      <c r="N9" s="20">
        <v>-12909358</v>
      </c>
      <c r="O9" s="20">
        <v>-12663831</v>
      </c>
      <c r="P9" s="20">
        <v>-11156487</v>
      </c>
      <c r="Q9" s="20">
        <v>-15482850</v>
      </c>
      <c r="R9" s="20">
        <v>-15482850</v>
      </c>
      <c r="S9" s="20"/>
      <c r="T9" s="20"/>
      <c r="U9" s="20"/>
      <c r="V9" s="20"/>
      <c r="W9" s="20">
        <v>-15482850</v>
      </c>
      <c r="X9" s="20">
        <v>1005515</v>
      </c>
      <c r="Y9" s="20">
        <v>-16488365</v>
      </c>
      <c r="Z9" s="21">
        <v>-1639.79</v>
      </c>
      <c r="AA9" s="22">
        <v>1340686</v>
      </c>
    </row>
    <row r="10" spans="1:27" ht="13.5">
      <c r="A10" s="23" t="s">
        <v>37</v>
      </c>
      <c r="B10" s="17"/>
      <c r="C10" s="18">
        <v>157338</v>
      </c>
      <c r="D10" s="18">
        <v>157338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77995</v>
      </c>
      <c r="D11" s="18">
        <v>77995</v>
      </c>
      <c r="E11" s="19">
        <v>56241</v>
      </c>
      <c r="F11" s="20">
        <v>77996</v>
      </c>
      <c r="G11" s="20">
        <v>77996</v>
      </c>
      <c r="H11" s="20">
        <v>77996</v>
      </c>
      <c r="I11" s="20">
        <v>77996</v>
      </c>
      <c r="J11" s="20">
        <v>77996</v>
      </c>
      <c r="K11" s="20">
        <v>77996</v>
      </c>
      <c r="L11" s="20">
        <v>77996</v>
      </c>
      <c r="M11" s="20">
        <v>77996</v>
      </c>
      <c r="N11" s="20">
        <v>77996</v>
      </c>
      <c r="O11" s="20">
        <v>77996</v>
      </c>
      <c r="P11" s="20">
        <v>77996</v>
      </c>
      <c r="Q11" s="20">
        <v>77996</v>
      </c>
      <c r="R11" s="20">
        <v>77996</v>
      </c>
      <c r="S11" s="20"/>
      <c r="T11" s="20"/>
      <c r="U11" s="20"/>
      <c r="V11" s="20"/>
      <c r="W11" s="20">
        <v>77996</v>
      </c>
      <c r="X11" s="20">
        <v>58497</v>
      </c>
      <c r="Y11" s="20">
        <v>19499</v>
      </c>
      <c r="Z11" s="21">
        <v>33.33</v>
      </c>
      <c r="AA11" s="22">
        <v>77996</v>
      </c>
    </row>
    <row r="12" spans="1:27" ht="13.5">
      <c r="A12" s="27" t="s">
        <v>39</v>
      </c>
      <c r="B12" s="28"/>
      <c r="C12" s="29">
        <f aca="true" t="shared" si="0" ref="C12:Y12">SUM(C6:C11)</f>
        <v>16809074</v>
      </c>
      <c r="D12" s="29">
        <f>SUM(D6:D11)</f>
        <v>16809074</v>
      </c>
      <c r="E12" s="30">
        <f t="shared" si="0"/>
        <v>21783588</v>
      </c>
      <c r="F12" s="31">
        <f t="shared" si="0"/>
        <v>17497136</v>
      </c>
      <c r="G12" s="31">
        <f t="shared" si="0"/>
        <v>23854084</v>
      </c>
      <c r="H12" s="31">
        <f t="shared" si="0"/>
        <v>21989822</v>
      </c>
      <c r="I12" s="31">
        <f t="shared" si="0"/>
        <v>23520212</v>
      </c>
      <c r="J12" s="31">
        <f t="shared" si="0"/>
        <v>23520212</v>
      </c>
      <c r="K12" s="31">
        <f t="shared" si="0"/>
        <v>18626133</v>
      </c>
      <c r="L12" s="31">
        <f t="shared" si="0"/>
        <v>16304805</v>
      </c>
      <c r="M12" s="31">
        <f t="shared" si="0"/>
        <v>8919479</v>
      </c>
      <c r="N12" s="31">
        <f t="shared" si="0"/>
        <v>8919479</v>
      </c>
      <c r="O12" s="31">
        <f t="shared" si="0"/>
        <v>10085977</v>
      </c>
      <c r="P12" s="31">
        <f t="shared" si="0"/>
        <v>11521443</v>
      </c>
      <c r="Q12" s="31">
        <f t="shared" si="0"/>
        <v>14850486</v>
      </c>
      <c r="R12" s="31">
        <f t="shared" si="0"/>
        <v>14850486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14850486</v>
      </c>
      <c r="X12" s="31">
        <f t="shared" si="0"/>
        <v>13122853</v>
      </c>
      <c r="Y12" s="31">
        <f t="shared" si="0"/>
        <v>1727633</v>
      </c>
      <c r="Z12" s="32">
        <f>+IF(X12&lt;&gt;0,+(Y12/X12)*100,0)</f>
        <v>13.165071650196797</v>
      </c>
      <c r="AA12" s="33">
        <f>SUM(AA6:AA11)</f>
        <v>17497136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225165</v>
      </c>
      <c r="D15" s="18">
        <v>225165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12179648</v>
      </c>
      <c r="D17" s="18">
        <v>12179648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126230789</v>
      </c>
      <c r="D19" s="18">
        <v>126230789</v>
      </c>
      <c r="E19" s="19">
        <v>157182456</v>
      </c>
      <c r="F19" s="20">
        <v>157664816</v>
      </c>
      <c r="G19" s="20">
        <v>139022380</v>
      </c>
      <c r="H19" s="20">
        <v>139615155</v>
      </c>
      <c r="I19" s="20">
        <v>138501352</v>
      </c>
      <c r="J19" s="20">
        <v>138501352</v>
      </c>
      <c r="K19" s="20">
        <v>138976852</v>
      </c>
      <c r="L19" s="20">
        <v>141043411</v>
      </c>
      <c r="M19" s="20">
        <v>142450428</v>
      </c>
      <c r="N19" s="20">
        <v>142450428</v>
      </c>
      <c r="O19" s="20">
        <v>144284988</v>
      </c>
      <c r="P19" s="20">
        <v>143936311</v>
      </c>
      <c r="Q19" s="20">
        <v>145481522</v>
      </c>
      <c r="R19" s="20">
        <v>145481522</v>
      </c>
      <c r="S19" s="20"/>
      <c r="T19" s="20"/>
      <c r="U19" s="20"/>
      <c r="V19" s="20"/>
      <c r="W19" s="20">
        <v>145481522</v>
      </c>
      <c r="X19" s="20">
        <v>118248612</v>
      </c>
      <c r="Y19" s="20">
        <v>27232910</v>
      </c>
      <c r="Z19" s="21">
        <v>23.03</v>
      </c>
      <c r="AA19" s="22">
        <v>157664816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67500</v>
      </c>
      <c r="D21" s="18">
        <v>67500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138703102</v>
      </c>
      <c r="D24" s="29">
        <f>SUM(D15:D23)</f>
        <v>138703102</v>
      </c>
      <c r="E24" s="36">
        <f t="shared" si="1"/>
        <v>157182456</v>
      </c>
      <c r="F24" s="37">
        <f t="shared" si="1"/>
        <v>157664816</v>
      </c>
      <c r="G24" s="37">
        <f t="shared" si="1"/>
        <v>139022380</v>
      </c>
      <c r="H24" s="37">
        <f t="shared" si="1"/>
        <v>139615155</v>
      </c>
      <c r="I24" s="37">
        <f t="shared" si="1"/>
        <v>138501352</v>
      </c>
      <c r="J24" s="37">
        <f t="shared" si="1"/>
        <v>138501352</v>
      </c>
      <c r="K24" s="37">
        <f t="shared" si="1"/>
        <v>138976852</v>
      </c>
      <c r="L24" s="37">
        <f t="shared" si="1"/>
        <v>141043411</v>
      </c>
      <c r="M24" s="37">
        <f t="shared" si="1"/>
        <v>142450428</v>
      </c>
      <c r="N24" s="37">
        <f t="shared" si="1"/>
        <v>142450428</v>
      </c>
      <c r="O24" s="37">
        <f t="shared" si="1"/>
        <v>144284988</v>
      </c>
      <c r="P24" s="37">
        <f t="shared" si="1"/>
        <v>143936311</v>
      </c>
      <c r="Q24" s="37">
        <f t="shared" si="1"/>
        <v>145481522</v>
      </c>
      <c r="R24" s="37">
        <f t="shared" si="1"/>
        <v>145481522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145481522</v>
      </c>
      <c r="X24" s="37">
        <f t="shared" si="1"/>
        <v>118248612</v>
      </c>
      <c r="Y24" s="37">
        <f t="shared" si="1"/>
        <v>27232910</v>
      </c>
      <c r="Z24" s="38">
        <f>+IF(X24&lt;&gt;0,+(Y24/X24)*100,0)</f>
        <v>23.030215356777294</v>
      </c>
      <c r="AA24" s="39">
        <f>SUM(AA15:AA23)</f>
        <v>157664816</v>
      </c>
    </row>
    <row r="25" spans="1:27" ht="13.5">
      <c r="A25" s="27" t="s">
        <v>51</v>
      </c>
      <c r="B25" s="28"/>
      <c r="C25" s="29">
        <f aca="true" t="shared" si="2" ref="C25:Y25">+C12+C24</f>
        <v>155512176</v>
      </c>
      <c r="D25" s="29">
        <f>+D12+D24</f>
        <v>155512176</v>
      </c>
      <c r="E25" s="30">
        <f t="shared" si="2"/>
        <v>178966044</v>
      </c>
      <c r="F25" s="31">
        <f t="shared" si="2"/>
        <v>175161952</v>
      </c>
      <c r="G25" s="31">
        <f t="shared" si="2"/>
        <v>162876464</v>
      </c>
      <c r="H25" s="31">
        <f t="shared" si="2"/>
        <v>161604977</v>
      </c>
      <c r="I25" s="31">
        <f t="shared" si="2"/>
        <v>162021564</v>
      </c>
      <c r="J25" s="31">
        <f t="shared" si="2"/>
        <v>162021564</v>
      </c>
      <c r="K25" s="31">
        <f t="shared" si="2"/>
        <v>157602985</v>
      </c>
      <c r="L25" s="31">
        <f t="shared" si="2"/>
        <v>157348216</v>
      </c>
      <c r="M25" s="31">
        <f t="shared" si="2"/>
        <v>151369907</v>
      </c>
      <c r="N25" s="31">
        <f t="shared" si="2"/>
        <v>151369907</v>
      </c>
      <c r="O25" s="31">
        <f t="shared" si="2"/>
        <v>154370965</v>
      </c>
      <c r="P25" s="31">
        <f t="shared" si="2"/>
        <v>155457754</v>
      </c>
      <c r="Q25" s="31">
        <f t="shared" si="2"/>
        <v>160332008</v>
      </c>
      <c r="R25" s="31">
        <f t="shared" si="2"/>
        <v>160332008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160332008</v>
      </c>
      <c r="X25" s="31">
        <f t="shared" si="2"/>
        <v>131371465</v>
      </c>
      <c r="Y25" s="31">
        <f t="shared" si="2"/>
        <v>28960543</v>
      </c>
      <c r="Z25" s="32">
        <f>+IF(X25&lt;&gt;0,+(Y25/X25)*100,0)</f>
        <v>22.044774335126736</v>
      </c>
      <c r="AA25" s="33">
        <f>+AA12+AA24</f>
        <v>175161952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505717</v>
      </c>
      <c r="D30" s="18">
        <v>505717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631708</v>
      </c>
      <c r="D31" s="18">
        <v>631708</v>
      </c>
      <c r="E31" s="19">
        <v>652542</v>
      </c>
      <c r="F31" s="20">
        <v>679708</v>
      </c>
      <c r="G31" s="20">
        <v>639367</v>
      </c>
      <c r="H31" s="20">
        <v>641258</v>
      </c>
      <c r="I31" s="20">
        <v>648082</v>
      </c>
      <c r="J31" s="20">
        <v>648082</v>
      </c>
      <c r="K31" s="20">
        <v>658652</v>
      </c>
      <c r="L31" s="20">
        <v>664252</v>
      </c>
      <c r="M31" s="20">
        <v>669871</v>
      </c>
      <c r="N31" s="20">
        <v>669871</v>
      </c>
      <c r="O31" s="20">
        <v>677651</v>
      </c>
      <c r="P31" s="20">
        <v>687965</v>
      </c>
      <c r="Q31" s="20">
        <v>690575</v>
      </c>
      <c r="R31" s="20">
        <v>690575</v>
      </c>
      <c r="S31" s="20"/>
      <c r="T31" s="20"/>
      <c r="U31" s="20"/>
      <c r="V31" s="20"/>
      <c r="W31" s="20">
        <v>690575</v>
      </c>
      <c r="X31" s="20">
        <v>509781</v>
      </c>
      <c r="Y31" s="20">
        <v>180794</v>
      </c>
      <c r="Z31" s="21">
        <v>35.47</v>
      </c>
      <c r="AA31" s="22">
        <v>679708</v>
      </c>
    </row>
    <row r="32" spans="1:27" ht="13.5">
      <c r="A32" s="23" t="s">
        <v>57</v>
      </c>
      <c r="B32" s="17"/>
      <c r="C32" s="18">
        <v>11635245</v>
      </c>
      <c r="D32" s="18">
        <v>11635245</v>
      </c>
      <c r="E32" s="19">
        <v>987031</v>
      </c>
      <c r="F32" s="20">
        <v>9985639</v>
      </c>
      <c r="G32" s="20">
        <v>14371128</v>
      </c>
      <c r="H32" s="20">
        <v>15630857</v>
      </c>
      <c r="I32" s="20">
        <v>17394389</v>
      </c>
      <c r="J32" s="20">
        <v>17394389</v>
      </c>
      <c r="K32" s="20">
        <v>17588362</v>
      </c>
      <c r="L32" s="20">
        <v>22407874</v>
      </c>
      <c r="M32" s="20">
        <v>22804627</v>
      </c>
      <c r="N32" s="20">
        <v>22804627</v>
      </c>
      <c r="O32" s="20">
        <v>24965919</v>
      </c>
      <c r="P32" s="20">
        <v>27340863</v>
      </c>
      <c r="Q32" s="20">
        <v>33586640</v>
      </c>
      <c r="R32" s="20">
        <v>33586640</v>
      </c>
      <c r="S32" s="20"/>
      <c r="T32" s="20"/>
      <c r="U32" s="20"/>
      <c r="V32" s="20"/>
      <c r="W32" s="20">
        <v>33586640</v>
      </c>
      <c r="X32" s="20">
        <v>7489229</v>
      </c>
      <c r="Y32" s="20">
        <v>26097411</v>
      </c>
      <c r="Z32" s="21">
        <v>348.47</v>
      </c>
      <c r="AA32" s="22">
        <v>9985639</v>
      </c>
    </row>
    <row r="33" spans="1:27" ht="13.5">
      <c r="A33" s="23" t="s">
        <v>58</v>
      </c>
      <c r="B33" s="17"/>
      <c r="C33" s="18">
        <v>6110237</v>
      </c>
      <c r="D33" s="18">
        <v>6110237</v>
      </c>
      <c r="E33" s="19">
        <v>2875333</v>
      </c>
      <c r="F33" s="20">
        <v>3372225</v>
      </c>
      <c r="G33" s="20">
        <v>3014139</v>
      </c>
      <c r="H33" s="20">
        <v>3014139</v>
      </c>
      <c r="I33" s="20">
        <v>3014139</v>
      </c>
      <c r="J33" s="20">
        <v>3014139</v>
      </c>
      <c r="K33" s="20">
        <v>3014139</v>
      </c>
      <c r="L33" s="20">
        <v>3222225</v>
      </c>
      <c r="M33" s="20">
        <v>3222225</v>
      </c>
      <c r="N33" s="20">
        <v>3222225</v>
      </c>
      <c r="O33" s="20">
        <v>3222225</v>
      </c>
      <c r="P33" s="20">
        <v>3222225</v>
      </c>
      <c r="Q33" s="20">
        <v>3222225</v>
      </c>
      <c r="R33" s="20">
        <v>3222225</v>
      </c>
      <c r="S33" s="20"/>
      <c r="T33" s="20"/>
      <c r="U33" s="20"/>
      <c r="V33" s="20"/>
      <c r="W33" s="20">
        <v>3222225</v>
      </c>
      <c r="X33" s="20">
        <v>2529169</v>
      </c>
      <c r="Y33" s="20">
        <v>693056</v>
      </c>
      <c r="Z33" s="21">
        <v>27.4</v>
      </c>
      <c r="AA33" s="22">
        <v>3372225</v>
      </c>
    </row>
    <row r="34" spans="1:27" ht="13.5">
      <c r="A34" s="27" t="s">
        <v>59</v>
      </c>
      <c r="B34" s="28"/>
      <c r="C34" s="29">
        <f aca="true" t="shared" si="3" ref="C34:Y34">SUM(C29:C33)</f>
        <v>18882907</v>
      </c>
      <c r="D34" s="29">
        <f>SUM(D29:D33)</f>
        <v>18882907</v>
      </c>
      <c r="E34" s="30">
        <f t="shared" si="3"/>
        <v>4514906</v>
      </c>
      <c r="F34" s="31">
        <f t="shared" si="3"/>
        <v>14037572</v>
      </c>
      <c r="G34" s="31">
        <f t="shared" si="3"/>
        <v>18024634</v>
      </c>
      <c r="H34" s="31">
        <f t="shared" si="3"/>
        <v>19286254</v>
      </c>
      <c r="I34" s="31">
        <f t="shared" si="3"/>
        <v>21056610</v>
      </c>
      <c r="J34" s="31">
        <f t="shared" si="3"/>
        <v>21056610</v>
      </c>
      <c r="K34" s="31">
        <f t="shared" si="3"/>
        <v>21261153</v>
      </c>
      <c r="L34" s="31">
        <f t="shared" si="3"/>
        <v>26294351</v>
      </c>
      <c r="M34" s="31">
        <f t="shared" si="3"/>
        <v>26696723</v>
      </c>
      <c r="N34" s="31">
        <f t="shared" si="3"/>
        <v>26696723</v>
      </c>
      <c r="O34" s="31">
        <f t="shared" si="3"/>
        <v>28865795</v>
      </c>
      <c r="P34" s="31">
        <f t="shared" si="3"/>
        <v>31251053</v>
      </c>
      <c r="Q34" s="31">
        <f t="shared" si="3"/>
        <v>37499440</v>
      </c>
      <c r="R34" s="31">
        <f t="shared" si="3"/>
        <v>37499440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37499440</v>
      </c>
      <c r="X34" s="31">
        <f t="shared" si="3"/>
        <v>10528179</v>
      </c>
      <c r="Y34" s="31">
        <f t="shared" si="3"/>
        <v>26971261</v>
      </c>
      <c r="Z34" s="32">
        <f>+IF(X34&lt;&gt;0,+(Y34/X34)*100,0)</f>
        <v>256.18163406986145</v>
      </c>
      <c r="AA34" s="33">
        <f>SUM(AA29:AA33)</f>
        <v>14037572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78387</v>
      </c>
      <c r="D37" s="18">
        <v>78387</v>
      </c>
      <c r="E37" s="19">
        <v>78388</v>
      </c>
      <c r="F37" s="20">
        <v>78388</v>
      </c>
      <c r="G37" s="20">
        <v>570942</v>
      </c>
      <c r="H37" s="20">
        <v>557621</v>
      </c>
      <c r="I37" s="20">
        <v>497470</v>
      </c>
      <c r="J37" s="20">
        <v>497470</v>
      </c>
      <c r="K37" s="20">
        <v>339319</v>
      </c>
      <c r="L37" s="20">
        <v>277207</v>
      </c>
      <c r="M37" s="20">
        <v>214728</v>
      </c>
      <c r="N37" s="20">
        <v>214728</v>
      </c>
      <c r="O37" s="20">
        <v>152049</v>
      </c>
      <c r="P37" s="20">
        <v>137719</v>
      </c>
      <c r="Q37" s="20">
        <v>74297</v>
      </c>
      <c r="R37" s="20">
        <v>74297</v>
      </c>
      <c r="S37" s="20"/>
      <c r="T37" s="20"/>
      <c r="U37" s="20"/>
      <c r="V37" s="20"/>
      <c r="W37" s="20">
        <v>74297</v>
      </c>
      <c r="X37" s="20">
        <v>58791</v>
      </c>
      <c r="Y37" s="20">
        <v>15506</v>
      </c>
      <c r="Z37" s="21">
        <v>26.37</v>
      </c>
      <c r="AA37" s="22">
        <v>78388</v>
      </c>
    </row>
    <row r="38" spans="1:27" ht="13.5">
      <c r="A38" s="23" t="s">
        <v>58</v>
      </c>
      <c r="B38" s="17"/>
      <c r="C38" s="18">
        <v>18967372</v>
      </c>
      <c r="D38" s="18">
        <v>18967372</v>
      </c>
      <c r="E38" s="19">
        <v>20573043</v>
      </c>
      <c r="F38" s="20">
        <v>21830622</v>
      </c>
      <c r="G38" s="20">
        <v>20089489</v>
      </c>
      <c r="H38" s="20">
        <v>20089489</v>
      </c>
      <c r="I38" s="20">
        <v>20089489</v>
      </c>
      <c r="J38" s="20">
        <v>20089489</v>
      </c>
      <c r="K38" s="20">
        <v>20089489</v>
      </c>
      <c r="L38" s="20">
        <v>20089489</v>
      </c>
      <c r="M38" s="20">
        <v>20089489</v>
      </c>
      <c r="N38" s="20">
        <v>20089489</v>
      </c>
      <c r="O38" s="20">
        <v>20089489</v>
      </c>
      <c r="P38" s="20">
        <v>20089489</v>
      </c>
      <c r="Q38" s="20">
        <v>20089489</v>
      </c>
      <c r="R38" s="20">
        <v>20089489</v>
      </c>
      <c r="S38" s="20"/>
      <c r="T38" s="20"/>
      <c r="U38" s="20"/>
      <c r="V38" s="20"/>
      <c r="W38" s="20">
        <v>20089489</v>
      </c>
      <c r="X38" s="20">
        <v>16372967</v>
      </c>
      <c r="Y38" s="20">
        <v>3716522</v>
      </c>
      <c r="Z38" s="21">
        <v>22.7</v>
      </c>
      <c r="AA38" s="22">
        <v>21830622</v>
      </c>
    </row>
    <row r="39" spans="1:27" ht="13.5">
      <c r="A39" s="27" t="s">
        <v>61</v>
      </c>
      <c r="B39" s="35"/>
      <c r="C39" s="29">
        <f aca="true" t="shared" si="4" ref="C39:Y39">SUM(C37:C38)</f>
        <v>19045759</v>
      </c>
      <c r="D39" s="29">
        <f>SUM(D37:D38)</f>
        <v>19045759</v>
      </c>
      <c r="E39" s="36">
        <f t="shared" si="4"/>
        <v>20651431</v>
      </c>
      <c r="F39" s="37">
        <f t="shared" si="4"/>
        <v>21909010</v>
      </c>
      <c r="G39" s="37">
        <f t="shared" si="4"/>
        <v>20660431</v>
      </c>
      <c r="H39" s="37">
        <f t="shared" si="4"/>
        <v>20647110</v>
      </c>
      <c r="I39" s="37">
        <f t="shared" si="4"/>
        <v>20586959</v>
      </c>
      <c r="J39" s="37">
        <f t="shared" si="4"/>
        <v>20586959</v>
      </c>
      <c r="K39" s="37">
        <f t="shared" si="4"/>
        <v>20428808</v>
      </c>
      <c r="L39" s="37">
        <f t="shared" si="4"/>
        <v>20366696</v>
      </c>
      <c r="M39" s="37">
        <f t="shared" si="4"/>
        <v>20304217</v>
      </c>
      <c r="N39" s="37">
        <f t="shared" si="4"/>
        <v>20304217</v>
      </c>
      <c r="O39" s="37">
        <f t="shared" si="4"/>
        <v>20241538</v>
      </c>
      <c r="P39" s="37">
        <f t="shared" si="4"/>
        <v>20227208</v>
      </c>
      <c r="Q39" s="37">
        <f t="shared" si="4"/>
        <v>20163786</v>
      </c>
      <c r="R39" s="37">
        <f t="shared" si="4"/>
        <v>20163786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20163786</v>
      </c>
      <c r="X39" s="37">
        <f t="shared" si="4"/>
        <v>16431758</v>
      </c>
      <c r="Y39" s="37">
        <f t="shared" si="4"/>
        <v>3732028</v>
      </c>
      <c r="Z39" s="38">
        <f>+IF(X39&lt;&gt;0,+(Y39/X39)*100,0)</f>
        <v>22.712286780270254</v>
      </c>
      <c r="AA39" s="39">
        <f>SUM(AA37:AA38)</f>
        <v>21909010</v>
      </c>
    </row>
    <row r="40" spans="1:27" ht="13.5">
      <c r="A40" s="27" t="s">
        <v>62</v>
      </c>
      <c r="B40" s="28"/>
      <c r="C40" s="29">
        <f aca="true" t="shared" si="5" ref="C40:Y40">+C34+C39</f>
        <v>37928666</v>
      </c>
      <c r="D40" s="29">
        <f>+D34+D39</f>
        <v>37928666</v>
      </c>
      <c r="E40" s="30">
        <f t="shared" si="5"/>
        <v>25166337</v>
      </c>
      <c r="F40" s="31">
        <f t="shared" si="5"/>
        <v>35946582</v>
      </c>
      <c r="G40" s="31">
        <f t="shared" si="5"/>
        <v>38685065</v>
      </c>
      <c r="H40" s="31">
        <f t="shared" si="5"/>
        <v>39933364</v>
      </c>
      <c r="I40" s="31">
        <f t="shared" si="5"/>
        <v>41643569</v>
      </c>
      <c r="J40" s="31">
        <f t="shared" si="5"/>
        <v>41643569</v>
      </c>
      <c r="K40" s="31">
        <f t="shared" si="5"/>
        <v>41689961</v>
      </c>
      <c r="L40" s="31">
        <f t="shared" si="5"/>
        <v>46661047</v>
      </c>
      <c r="M40" s="31">
        <f t="shared" si="5"/>
        <v>47000940</v>
      </c>
      <c r="N40" s="31">
        <f t="shared" si="5"/>
        <v>47000940</v>
      </c>
      <c r="O40" s="31">
        <f t="shared" si="5"/>
        <v>49107333</v>
      </c>
      <c r="P40" s="31">
        <f t="shared" si="5"/>
        <v>51478261</v>
      </c>
      <c r="Q40" s="31">
        <f t="shared" si="5"/>
        <v>57663226</v>
      </c>
      <c r="R40" s="31">
        <f t="shared" si="5"/>
        <v>57663226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57663226</v>
      </c>
      <c r="X40" s="31">
        <f t="shared" si="5"/>
        <v>26959937</v>
      </c>
      <c r="Y40" s="31">
        <f t="shared" si="5"/>
        <v>30703289</v>
      </c>
      <c r="Z40" s="32">
        <f>+IF(X40&lt;&gt;0,+(Y40/X40)*100,0)</f>
        <v>113.88486924134875</v>
      </c>
      <c r="AA40" s="33">
        <f>+AA34+AA39</f>
        <v>35946582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117583510</v>
      </c>
      <c r="D42" s="43">
        <f>+D25-D40</f>
        <v>117583510</v>
      </c>
      <c r="E42" s="44">
        <f t="shared" si="6"/>
        <v>153799707</v>
      </c>
      <c r="F42" s="45">
        <f t="shared" si="6"/>
        <v>139215370</v>
      </c>
      <c r="G42" s="45">
        <f t="shared" si="6"/>
        <v>124191399</v>
      </c>
      <c r="H42" s="45">
        <f t="shared" si="6"/>
        <v>121671613</v>
      </c>
      <c r="I42" s="45">
        <f t="shared" si="6"/>
        <v>120377995</v>
      </c>
      <c r="J42" s="45">
        <f t="shared" si="6"/>
        <v>120377995</v>
      </c>
      <c r="K42" s="45">
        <f t="shared" si="6"/>
        <v>115913024</v>
      </c>
      <c r="L42" s="45">
        <f t="shared" si="6"/>
        <v>110687169</v>
      </c>
      <c r="M42" s="45">
        <f t="shared" si="6"/>
        <v>104368967</v>
      </c>
      <c r="N42" s="45">
        <f t="shared" si="6"/>
        <v>104368967</v>
      </c>
      <c r="O42" s="45">
        <f t="shared" si="6"/>
        <v>105263632</v>
      </c>
      <c r="P42" s="45">
        <f t="shared" si="6"/>
        <v>103979493</v>
      </c>
      <c r="Q42" s="45">
        <f t="shared" si="6"/>
        <v>102668782</v>
      </c>
      <c r="R42" s="45">
        <f t="shared" si="6"/>
        <v>102668782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102668782</v>
      </c>
      <c r="X42" s="45">
        <f t="shared" si="6"/>
        <v>104411528</v>
      </c>
      <c r="Y42" s="45">
        <f t="shared" si="6"/>
        <v>-1742746</v>
      </c>
      <c r="Z42" s="46">
        <f>+IF(X42&lt;&gt;0,+(Y42/X42)*100,0)</f>
        <v>-1.6691126290192784</v>
      </c>
      <c r="AA42" s="47">
        <f>+AA25-AA40</f>
        <v>139215370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95787785</v>
      </c>
      <c r="D45" s="18">
        <v>95787785</v>
      </c>
      <c r="E45" s="19">
        <v>132003982</v>
      </c>
      <c r="F45" s="20">
        <v>117419645</v>
      </c>
      <c r="G45" s="20">
        <v>102395674</v>
      </c>
      <c r="H45" s="20">
        <v>99875888</v>
      </c>
      <c r="I45" s="20">
        <v>98625192</v>
      </c>
      <c r="J45" s="20">
        <v>98625192</v>
      </c>
      <c r="K45" s="20">
        <v>94160221</v>
      </c>
      <c r="L45" s="20">
        <v>88962981</v>
      </c>
      <c r="M45" s="20">
        <v>82659086</v>
      </c>
      <c r="N45" s="20">
        <v>82659086</v>
      </c>
      <c r="O45" s="20">
        <v>83568059</v>
      </c>
      <c r="P45" s="20">
        <v>82298227</v>
      </c>
      <c r="Q45" s="20">
        <v>80987516</v>
      </c>
      <c r="R45" s="20">
        <v>80987516</v>
      </c>
      <c r="S45" s="20"/>
      <c r="T45" s="20"/>
      <c r="U45" s="20"/>
      <c r="V45" s="20"/>
      <c r="W45" s="20">
        <v>80987516</v>
      </c>
      <c r="X45" s="20">
        <v>88064734</v>
      </c>
      <c r="Y45" s="20">
        <v>-7077218</v>
      </c>
      <c r="Z45" s="48">
        <v>-8.04</v>
      </c>
      <c r="AA45" s="22">
        <v>117419645</v>
      </c>
    </row>
    <row r="46" spans="1:27" ht="13.5">
      <c r="A46" s="23" t="s">
        <v>67</v>
      </c>
      <c r="B46" s="17"/>
      <c r="C46" s="18">
        <v>21795725</v>
      </c>
      <c r="D46" s="18">
        <v>21795725</v>
      </c>
      <c r="E46" s="19">
        <v>21795725</v>
      </c>
      <c r="F46" s="20">
        <v>21795725</v>
      </c>
      <c r="G46" s="20">
        <v>21795725</v>
      </c>
      <c r="H46" s="20">
        <v>21795725</v>
      </c>
      <c r="I46" s="20">
        <v>21752803</v>
      </c>
      <c r="J46" s="20">
        <v>21752803</v>
      </c>
      <c r="K46" s="20">
        <v>21752803</v>
      </c>
      <c r="L46" s="20">
        <v>21724188</v>
      </c>
      <c r="M46" s="20">
        <v>21709881</v>
      </c>
      <c r="N46" s="20">
        <v>21709881</v>
      </c>
      <c r="O46" s="20">
        <v>21695573</v>
      </c>
      <c r="P46" s="20">
        <v>21681266</v>
      </c>
      <c r="Q46" s="20">
        <v>21681266</v>
      </c>
      <c r="R46" s="20">
        <v>21681266</v>
      </c>
      <c r="S46" s="20"/>
      <c r="T46" s="20"/>
      <c r="U46" s="20"/>
      <c r="V46" s="20"/>
      <c r="W46" s="20">
        <v>21681266</v>
      </c>
      <c r="X46" s="20">
        <v>16346794</v>
      </c>
      <c r="Y46" s="20">
        <v>5334472</v>
      </c>
      <c r="Z46" s="48">
        <v>32.63</v>
      </c>
      <c r="AA46" s="22">
        <v>21795725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117583510</v>
      </c>
      <c r="D48" s="51">
        <f>SUM(D45:D47)</f>
        <v>117583510</v>
      </c>
      <c r="E48" s="52">
        <f t="shared" si="7"/>
        <v>153799707</v>
      </c>
      <c r="F48" s="53">
        <f t="shared" si="7"/>
        <v>139215370</v>
      </c>
      <c r="G48" s="53">
        <f t="shared" si="7"/>
        <v>124191399</v>
      </c>
      <c r="H48" s="53">
        <f t="shared" si="7"/>
        <v>121671613</v>
      </c>
      <c r="I48" s="53">
        <f t="shared" si="7"/>
        <v>120377995</v>
      </c>
      <c r="J48" s="53">
        <f t="shared" si="7"/>
        <v>120377995</v>
      </c>
      <c r="K48" s="53">
        <f t="shared" si="7"/>
        <v>115913024</v>
      </c>
      <c r="L48" s="53">
        <f t="shared" si="7"/>
        <v>110687169</v>
      </c>
      <c r="M48" s="53">
        <f t="shared" si="7"/>
        <v>104368967</v>
      </c>
      <c r="N48" s="53">
        <f t="shared" si="7"/>
        <v>104368967</v>
      </c>
      <c r="O48" s="53">
        <f t="shared" si="7"/>
        <v>105263632</v>
      </c>
      <c r="P48" s="53">
        <f t="shared" si="7"/>
        <v>103979493</v>
      </c>
      <c r="Q48" s="53">
        <f t="shared" si="7"/>
        <v>102668782</v>
      </c>
      <c r="R48" s="53">
        <f t="shared" si="7"/>
        <v>102668782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102668782</v>
      </c>
      <c r="X48" s="53">
        <f t="shared" si="7"/>
        <v>104411528</v>
      </c>
      <c r="Y48" s="53">
        <f t="shared" si="7"/>
        <v>-1742746</v>
      </c>
      <c r="Z48" s="54">
        <f>+IF(X48&lt;&gt;0,+(Y48/X48)*100,0)</f>
        <v>-1.6691126290192784</v>
      </c>
      <c r="AA48" s="55">
        <f>SUM(AA45:AA47)</f>
        <v>139215370</v>
      </c>
    </row>
    <row r="49" spans="1:27" ht="13.5">
      <c r="A49" s="56" t="s">
        <v>102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103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104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lgdbsql</dc:creator>
  <cp:keywords/>
  <dc:description/>
  <cp:lastModifiedBy>lgdbsql</cp:lastModifiedBy>
  <dcterms:created xsi:type="dcterms:W3CDTF">2016-05-05T19:35:29Z</dcterms:created>
  <dcterms:modified xsi:type="dcterms:W3CDTF">2016-05-05T19:36:56Z</dcterms:modified>
  <cp:category/>
  <cp:version/>
  <cp:contentType/>
  <cp:contentStatus/>
</cp:coreProperties>
</file>