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55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'BUF'!$A$1:$AA$54</definedName>
    <definedName name="_xlnm.Print_Area" localSheetId="8">'CPT'!$A$1:$AA$54</definedName>
    <definedName name="_xlnm.Print_Area" localSheetId="4">'EKU'!$A$1:$AA$54</definedName>
    <definedName name="_xlnm.Print_Area" localSheetId="7">'ETH'!$A$1:$AA$54</definedName>
    <definedName name="_xlnm.Print_Area" localSheetId="5">'JHB'!$A$1:$AA$54</definedName>
    <definedName name="_xlnm.Print_Area" localSheetId="3">'MAN'!$A$1:$AA$54</definedName>
    <definedName name="_xlnm.Print_Area" localSheetId="2">'NMA'!$A$1:$AA$54</definedName>
    <definedName name="_xlnm.Print_Area" localSheetId="0">'Summary'!$A$1:$AA$54</definedName>
    <definedName name="_xlnm.Print_Area" localSheetId="6">'TSH'!$A$1:$AA$54</definedName>
  </definedNames>
  <calcPr calcMode="manual" fullCalcOnLoad="1"/>
</workbook>
</file>

<file path=xl/sharedStrings.xml><?xml version="1.0" encoding="utf-8"?>
<sst xmlns="http://schemas.openxmlformats.org/spreadsheetml/2006/main" count="702" uniqueCount="82">
  <si>
    <t>Eastern Cape: Buffalo City(BUF) - Table C6 Quarterly Budget Statement - Financial Position for 1st Quarter ended 30 September 2016 (Figures Finalised as at 2016/11/02)</t>
  </si>
  <si>
    <t>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</si>
  <si>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</si>
  <si>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</si>
  <si>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</si>
  <si>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</si>
  <si>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</si>
  <si>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</si>
  <si>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</si>
  <si>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</si>
  <si>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</si>
  <si>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</si>
  <si>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</si>
  <si>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</si>
  <si>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</si>
  <si>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</si>
  <si>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</si>
  <si>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</si>
  <si>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</si>
  <si>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</si>
  <si>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</si>
  <si>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</si>
  <si>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</si>
  <si>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</si>
  <si>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</si>
  <si>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</si>
  <si>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</si>
  <si>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</si>
  <si>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</si>
  <si>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</si>
  <si>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</si>
  <si>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</si>
  <si>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</si>
  <si>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</si>
  <si>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</si>
  <si>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</si>
  <si>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</si>
  <si>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</si>
  <si>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</si>
  <si>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Total current assets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</si>
  <si>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</si>
  <si>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</si>
  <si>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</si>
  <si>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</si>
  <si>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</si>
  <si>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</si>
  <si>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</si>
  <si>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</si>
  <si>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</si>
  <si>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</si>
  <si>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non current assets</t>
  </si>
  <si>
    <t>TOTAL ASSETS</t>
  </si>
  <si>
    <t>LIABILITIES</t>
  </si>
  <si>
    <t>Current liabilities</t>
  </si>
  <si>
    <t>Bank overdraft</t>
  </si>
  <si>
    <t>Borrowing</t>
  </si>
  <si>
    <t>Consumer deposits</t>
  </si>
  <si>
    <t>Trade and other payables</t>
  </si>
  <si>
    <t>Provisions</t>
  </si>
  <si>
    <t>Total current liabilities</t>
  </si>
  <si>
    <t>Non current liabilities</t>
  </si>
  <si>
    <t>Total non current liabilities</t>
  </si>
  <si>
    <t>TOTAL LIABILITIES</t>
  </si>
  <si>
    <t>NET ASSETS</t>
  </si>
  <si>
    <t>2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</si>
  <si>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</si>
  <si>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</si>
  <si>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</si>
  <si>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</si>
  <si>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</si>
  <si>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Nelson Mandela Bay(NMA) - Table C6 Quarterly Budget Statement - Financial Position for 1st Quarter ended 30 September 2016 (Figures Finalised as at 2016/11/02)</t>
  </si>
  <si>
    <t>Free State: Mangaung(MAN) - Table C6 Quarterly Budget Statement - Financial Position for 1st Quarter ended 30 September 2016 (Figures Finalised as at 2016/11/02)</t>
  </si>
  <si>
    <t>Gauteng: Ekurhuleni Metro(EKU) - Table C6 Quarterly Budget Statement - Financial Position for 1st Quarter ended 30 September 2016 (Figures Finalised as at 2016/11/02)</t>
  </si>
  <si>
    <t>Gauteng: City Of Johannesburg(JHB) - Table C6 Quarterly Budget Statement - Financial Position for 1st Quarter ended 30 September 2016 (Figures Finalised as at 2016/11/02)</t>
  </si>
  <si>
    <t>Gauteng: City Of Tshwane(TSH) - Table C6 Quarterly Budget Statement - Financial Position for 1st Quarter ended 30 September 2016 (Figures Finalised as at 2016/11/02)</t>
  </si>
  <si>
    <t>Kwazulu-Natal: eThekwini(ETH) - Table C6 Quarterly Budget Statement - Financial Position for 1st Quarter ended 30 September 2016 (Figures Finalised as at 2016/11/02)</t>
  </si>
  <si>
    <t>Western Cape: Cape Town(CPT) - Table C6 Quarterly Budget Statement - Financial Position for 1st Quarter ended 30 September 2016 (Figures Finalised as at 2016/11/02)</t>
  </si>
  <si>
    <t>Summary - Table C6 Quarterly Budget Statement - Financial Position for 1st Quarter ended 30 September 2016 (Figures Finalised as at 2016/11/02)</t>
  </si>
  <si>
    <t>References</t>
  </si>
  <si>
    <t>1. Material variances to be explained in Table SC1</t>
  </si>
  <si>
    <t>2. Net assets must balance with Total Community Wealth/Equity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</si>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</sst>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#,###,;\(#,###,\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1" fontId="2" fillId="0" borderId="10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/>
      <protection/>
    </xf>
    <xf numFmtId="173" fontId="3" fillId="0" borderId="25" xfId="0" applyNumberFormat="1" applyFont="1" applyFill="1" applyBorder="1" applyAlignment="1" applyProtection="1">
      <alignment/>
      <protection/>
    </xf>
    <xf numFmtId="173" fontId="3" fillId="0" borderId="23" xfId="0" applyNumberFormat="1" applyFont="1" applyFill="1" applyBorder="1" applyAlignment="1" applyProtection="1">
      <alignment/>
      <protection/>
    </xf>
    <xf numFmtId="171" fontId="3" fillId="0" borderId="23" xfId="0" applyNumberFormat="1" applyFont="1" applyFill="1" applyBorder="1" applyAlignment="1" applyProtection="1">
      <alignment/>
      <protection/>
    </xf>
    <xf numFmtId="173" fontId="3" fillId="0" borderId="26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horizontal="left" indent="1"/>
      <protection/>
    </xf>
    <xf numFmtId="173" fontId="3" fillId="0" borderId="23" xfId="42" applyNumberFormat="1" applyFont="1" applyFill="1" applyBorder="1" applyAlignment="1" applyProtection="1">
      <alignment/>
      <protection/>
    </xf>
    <xf numFmtId="171" fontId="3" fillId="0" borderId="23" xfId="42" applyNumberFormat="1" applyFont="1" applyFill="1" applyBorder="1" applyAlignment="1" applyProtection="1">
      <alignment/>
      <protection/>
    </xf>
    <xf numFmtId="173" fontId="3" fillId="0" borderId="26" xfId="42" applyNumberFormat="1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173" fontId="2" fillId="0" borderId="29" xfId="0" applyNumberFormat="1" applyFont="1" applyFill="1" applyBorder="1" applyAlignment="1" applyProtection="1">
      <alignment/>
      <protection/>
    </xf>
    <xf numFmtId="173" fontId="2" fillId="0" borderId="30" xfId="0" applyNumberFormat="1" applyFont="1" applyFill="1" applyBorder="1" applyAlignment="1" applyProtection="1">
      <alignment/>
      <protection/>
    </xf>
    <xf numFmtId="173" fontId="2" fillId="0" borderId="28" xfId="0" applyNumberFormat="1" applyFont="1" applyFill="1" applyBorder="1" applyAlignment="1" applyProtection="1">
      <alignment/>
      <protection/>
    </xf>
    <xf numFmtId="171" fontId="2" fillId="0" borderId="28" xfId="0" applyNumberFormat="1" applyFont="1" applyFill="1" applyBorder="1" applyAlignment="1" applyProtection="1">
      <alignment/>
      <protection/>
    </xf>
    <xf numFmtId="173" fontId="2" fillId="0" borderId="31" xfId="0" applyNumberFormat="1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3" fillId="0" borderId="32" xfId="0" applyFont="1" applyFill="1" applyBorder="1" applyAlignment="1" applyProtection="1">
      <alignment horizontal="center"/>
      <protection/>
    </xf>
    <xf numFmtId="173" fontId="2" fillId="0" borderId="33" xfId="0" applyNumberFormat="1" applyFont="1" applyFill="1" applyBorder="1" applyAlignment="1" applyProtection="1">
      <alignment/>
      <protection/>
    </xf>
    <xf numFmtId="173" fontId="2" fillId="0" borderId="34" xfId="0" applyNumberFormat="1" applyFont="1" applyFill="1" applyBorder="1" applyAlignment="1" applyProtection="1">
      <alignment/>
      <protection/>
    </xf>
    <xf numFmtId="171" fontId="2" fillId="0" borderId="34" xfId="0" applyNumberFormat="1" applyFont="1" applyFill="1" applyBorder="1" applyAlignment="1" applyProtection="1">
      <alignment/>
      <protection/>
    </xf>
    <xf numFmtId="173" fontId="2" fillId="0" borderId="35" xfId="0" applyNumberFormat="1" applyFont="1" applyFill="1" applyBorder="1" applyAlignment="1" applyProtection="1">
      <alignment/>
      <protection/>
    </xf>
    <xf numFmtId="0" fontId="4" fillId="0" borderId="2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/>
      <protection/>
    </xf>
    <xf numFmtId="173" fontId="2" fillId="0" borderId="36" xfId="0" applyNumberFormat="1" applyFont="1" applyFill="1" applyBorder="1" applyAlignment="1" applyProtection="1">
      <alignment/>
      <protection/>
    </xf>
    <xf numFmtId="173" fontId="2" fillId="0" borderId="14" xfId="0" applyNumberFormat="1" applyFont="1" applyFill="1" applyBorder="1" applyAlignment="1" applyProtection="1">
      <alignment/>
      <protection/>
    </xf>
    <xf numFmtId="171" fontId="2" fillId="0" borderId="14" xfId="0" applyNumberFormat="1" applyFont="1" applyFill="1" applyBorder="1" applyAlignment="1" applyProtection="1">
      <alignment/>
      <protection/>
    </xf>
    <xf numFmtId="173" fontId="2" fillId="0" borderId="37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0" fontId="2" fillId="0" borderId="38" xfId="0" applyFont="1" applyFill="1" applyBorder="1" applyAlignment="1" applyProtection="1">
      <alignment/>
      <protection/>
    </xf>
    <xf numFmtId="0" fontId="3" fillId="0" borderId="17" xfId="0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/>
      <protection/>
    </xf>
    <xf numFmtId="173" fontId="2" fillId="0" borderId="39" xfId="0" applyNumberFormat="1" applyFont="1" applyFill="1" applyBorder="1" applyAlignment="1" applyProtection="1">
      <alignment/>
      <protection/>
    </xf>
    <xf numFmtId="173" fontId="2" fillId="0" borderId="17" xfId="0" applyNumberFormat="1" applyFont="1" applyFill="1" applyBorder="1" applyAlignment="1" applyProtection="1">
      <alignment/>
      <protection/>
    </xf>
    <xf numFmtId="170" fontId="2" fillId="0" borderId="17" xfId="0" applyNumberFormat="1" applyFont="1" applyFill="1" applyBorder="1" applyAlignment="1" applyProtection="1">
      <alignment/>
      <protection/>
    </xf>
    <xf numFmtId="173" fontId="2" fillId="0" borderId="4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70" fontId="2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172" fontId="7" fillId="0" borderId="0" xfId="0" applyNumberFormat="1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81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13622554485</v>
      </c>
      <c r="D6" s="18"/>
      <c r="E6" s="19">
        <v>12043877332</v>
      </c>
      <c r="F6" s="20">
        <v>12043877192</v>
      </c>
      <c r="G6" s="20">
        <v>12892932882</v>
      </c>
      <c r="H6" s="20">
        <v>14317282329</v>
      </c>
      <c r="I6" s="20">
        <v>9981903597</v>
      </c>
      <c r="J6" s="20">
        <v>9981903597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9981903597</v>
      </c>
      <c r="X6" s="20">
        <v>3010969299</v>
      </c>
      <c r="Y6" s="20">
        <v>6970934298</v>
      </c>
      <c r="Z6" s="21">
        <v>231.52</v>
      </c>
      <c r="AA6" s="22">
        <v>12043877192</v>
      </c>
    </row>
    <row r="7" spans="1:27" ht="13.5">
      <c r="A7" s="23" t="s">
        <v>34</v>
      </c>
      <c r="B7" s="17"/>
      <c r="C7" s="18">
        <v>13834818066</v>
      </c>
      <c r="D7" s="18"/>
      <c r="E7" s="19">
        <v>19969082130</v>
      </c>
      <c r="F7" s="20">
        <v>22174681130</v>
      </c>
      <c r="G7" s="20">
        <v>11466189045</v>
      </c>
      <c r="H7" s="20">
        <v>11564383593</v>
      </c>
      <c r="I7" s="20">
        <v>10402728459</v>
      </c>
      <c r="J7" s="20">
        <v>10402728459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10402728459</v>
      </c>
      <c r="X7" s="20">
        <v>5543670284</v>
      </c>
      <c r="Y7" s="20">
        <v>4859058175</v>
      </c>
      <c r="Z7" s="21">
        <v>87.65</v>
      </c>
      <c r="AA7" s="22">
        <v>22174681130</v>
      </c>
    </row>
    <row r="8" spans="1:27" ht="13.5">
      <c r="A8" s="23" t="s">
        <v>35</v>
      </c>
      <c r="B8" s="17"/>
      <c r="C8" s="18">
        <v>18923763547</v>
      </c>
      <c r="D8" s="18"/>
      <c r="E8" s="19">
        <v>24439599284</v>
      </c>
      <c r="F8" s="20">
        <v>24439599284</v>
      </c>
      <c r="G8" s="20">
        <v>23902371551</v>
      </c>
      <c r="H8" s="20">
        <v>20222603306</v>
      </c>
      <c r="I8" s="20">
        <v>20748467852</v>
      </c>
      <c r="J8" s="20">
        <v>20748467852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20748467852</v>
      </c>
      <c r="X8" s="20">
        <v>6109899821</v>
      </c>
      <c r="Y8" s="20">
        <v>14638568031</v>
      </c>
      <c r="Z8" s="21">
        <v>239.59</v>
      </c>
      <c r="AA8" s="22">
        <v>24439599284</v>
      </c>
    </row>
    <row r="9" spans="1:27" ht="13.5">
      <c r="A9" s="23" t="s">
        <v>36</v>
      </c>
      <c r="B9" s="17"/>
      <c r="C9" s="18">
        <v>8181404319</v>
      </c>
      <c r="D9" s="18"/>
      <c r="E9" s="19">
        <v>12893595739</v>
      </c>
      <c r="F9" s="20">
        <v>12893595281</v>
      </c>
      <c r="G9" s="20">
        <v>8225315549</v>
      </c>
      <c r="H9" s="20">
        <v>9751836197</v>
      </c>
      <c r="I9" s="20">
        <v>10504263609</v>
      </c>
      <c r="J9" s="20">
        <v>10504263609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10504263609</v>
      </c>
      <c r="X9" s="20">
        <v>3223398821</v>
      </c>
      <c r="Y9" s="20">
        <v>7280864788</v>
      </c>
      <c r="Z9" s="21">
        <v>225.88</v>
      </c>
      <c r="AA9" s="22">
        <v>12893595281</v>
      </c>
    </row>
    <row r="10" spans="1:27" ht="13.5">
      <c r="A10" s="23" t="s">
        <v>37</v>
      </c>
      <c r="B10" s="17"/>
      <c r="C10" s="18">
        <v>154896799</v>
      </c>
      <c r="D10" s="18"/>
      <c r="E10" s="19">
        <v>3018290985</v>
      </c>
      <c r="F10" s="20">
        <v>3018290985</v>
      </c>
      <c r="G10" s="24">
        <v>6037576820</v>
      </c>
      <c r="H10" s="24">
        <v>204245779</v>
      </c>
      <c r="I10" s="24">
        <v>192384816</v>
      </c>
      <c r="J10" s="20">
        <v>192384816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192384816</v>
      </c>
      <c r="X10" s="20">
        <v>754572748</v>
      </c>
      <c r="Y10" s="24">
        <v>-562187932</v>
      </c>
      <c r="Z10" s="25">
        <v>-74.5</v>
      </c>
      <c r="AA10" s="26">
        <v>3018290985</v>
      </c>
    </row>
    <row r="11" spans="1:27" ht="13.5">
      <c r="A11" s="23" t="s">
        <v>38</v>
      </c>
      <c r="B11" s="17"/>
      <c r="C11" s="18">
        <v>2147363342</v>
      </c>
      <c r="D11" s="18"/>
      <c r="E11" s="19">
        <v>2326091013</v>
      </c>
      <c r="F11" s="20">
        <v>2326091013</v>
      </c>
      <c r="G11" s="20">
        <v>1715476305</v>
      </c>
      <c r="H11" s="20">
        <v>1858880569</v>
      </c>
      <c r="I11" s="20">
        <v>1916471350</v>
      </c>
      <c r="J11" s="20">
        <v>1916471350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1916471350</v>
      </c>
      <c r="X11" s="20">
        <v>581522753</v>
      </c>
      <c r="Y11" s="20">
        <v>1334948597</v>
      </c>
      <c r="Z11" s="21">
        <v>229.56</v>
      </c>
      <c r="AA11" s="22">
        <v>2326091013</v>
      </c>
    </row>
    <row r="12" spans="1:27" ht="13.5">
      <c r="A12" s="27" t="s">
        <v>39</v>
      </c>
      <c r="B12" s="28"/>
      <c r="C12" s="29">
        <f aca="true" t="shared" si="0" ref="C12:Y12">SUM(C6:C11)</f>
        <v>56864800558</v>
      </c>
      <c r="D12" s="29">
        <f>SUM(D6:D11)</f>
        <v>0</v>
      </c>
      <c r="E12" s="30">
        <f t="shared" si="0"/>
        <v>74690536483</v>
      </c>
      <c r="F12" s="31">
        <f t="shared" si="0"/>
        <v>76896134885</v>
      </c>
      <c r="G12" s="31">
        <f t="shared" si="0"/>
        <v>64239862152</v>
      </c>
      <c r="H12" s="31">
        <f t="shared" si="0"/>
        <v>57919231773</v>
      </c>
      <c r="I12" s="31">
        <f t="shared" si="0"/>
        <v>53746219683</v>
      </c>
      <c r="J12" s="31">
        <f t="shared" si="0"/>
        <v>53746219683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53746219683</v>
      </c>
      <c r="X12" s="31">
        <f t="shared" si="0"/>
        <v>19224033726</v>
      </c>
      <c r="Y12" s="31">
        <f t="shared" si="0"/>
        <v>34522185957</v>
      </c>
      <c r="Z12" s="32">
        <f>+IF(X12&lt;&gt;0,+(Y12/X12)*100,0)</f>
        <v>179.57826358944456</v>
      </c>
      <c r="AA12" s="33">
        <f>SUM(AA6:AA11)</f>
        <v>76896134885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152590564</v>
      </c>
      <c r="D15" s="18"/>
      <c r="E15" s="19">
        <v>349722975</v>
      </c>
      <c r="F15" s="20">
        <v>349722975</v>
      </c>
      <c r="G15" s="20">
        <v>185478035</v>
      </c>
      <c r="H15" s="20">
        <v>190927349</v>
      </c>
      <c r="I15" s="20">
        <v>189301898</v>
      </c>
      <c r="J15" s="20">
        <v>189301898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189301898</v>
      </c>
      <c r="X15" s="20">
        <v>87430744</v>
      </c>
      <c r="Y15" s="20">
        <v>101871154</v>
      </c>
      <c r="Z15" s="21">
        <v>116.52</v>
      </c>
      <c r="AA15" s="22">
        <v>349722975</v>
      </c>
    </row>
    <row r="16" spans="1:27" ht="13.5">
      <c r="A16" s="23" t="s">
        <v>42</v>
      </c>
      <c r="B16" s="17"/>
      <c r="C16" s="18">
        <v>4637027196</v>
      </c>
      <c r="D16" s="18"/>
      <c r="E16" s="19">
        <v>7200665784</v>
      </c>
      <c r="F16" s="20">
        <v>7226884259</v>
      </c>
      <c r="G16" s="24">
        <v>5236478143</v>
      </c>
      <c r="H16" s="24">
        <v>1121801932</v>
      </c>
      <c r="I16" s="24">
        <v>4597445351</v>
      </c>
      <c r="J16" s="20">
        <v>4597445351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4597445351</v>
      </c>
      <c r="X16" s="20">
        <v>1806721065</v>
      </c>
      <c r="Y16" s="24">
        <v>2790724286</v>
      </c>
      <c r="Z16" s="25">
        <v>154.46</v>
      </c>
      <c r="AA16" s="26">
        <v>7226884259</v>
      </c>
    </row>
    <row r="17" spans="1:27" ht="13.5">
      <c r="A17" s="23" t="s">
        <v>43</v>
      </c>
      <c r="B17" s="17"/>
      <c r="C17" s="18">
        <v>4254369542</v>
      </c>
      <c r="D17" s="18"/>
      <c r="E17" s="19">
        <v>4011956372</v>
      </c>
      <c r="F17" s="20">
        <v>4011956372</v>
      </c>
      <c r="G17" s="20">
        <v>2059657454</v>
      </c>
      <c r="H17" s="20">
        <v>3474749421</v>
      </c>
      <c r="I17" s="20">
        <v>3474749421</v>
      </c>
      <c r="J17" s="20">
        <v>3474749421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3474749421</v>
      </c>
      <c r="X17" s="20">
        <v>1002989095</v>
      </c>
      <c r="Y17" s="20">
        <v>2471760326</v>
      </c>
      <c r="Z17" s="21">
        <v>246.44</v>
      </c>
      <c r="AA17" s="22">
        <v>4011956372</v>
      </c>
    </row>
    <row r="18" spans="1:27" ht="13.5">
      <c r="A18" s="23" t="s">
        <v>44</v>
      </c>
      <c r="B18" s="17"/>
      <c r="C18" s="18">
        <v>1001892966</v>
      </c>
      <c r="D18" s="18"/>
      <c r="E18" s="19">
        <v>168469561</v>
      </c>
      <c r="F18" s="20">
        <v>168469560</v>
      </c>
      <c r="G18" s="20">
        <v>152538892</v>
      </c>
      <c r="H18" s="20">
        <v>178058257</v>
      </c>
      <c r="I18" s="20">
        <v>178058257</v>
      </c>
      <c r="J18" s="20">
        <v>178058257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178058257</v>
      </c>
      <c r="X18" s="20">
        <v>42117391</v>
      </c>
      <c r="Y18" s="20">
        <v>135940866</v>
      </c>
      <c r="Z18" s="21">
        <v>322.77</v>
      </c>
      <c r="AA18" s="22">
        <v>168469560</v>
      </c>
    </row>
    <row r="19" spans="1:27" ht="13.5">
      <c r="A19" s="23" t="s">
        <v>45</v>
      </c>
      <c r="B19" s="17"/>
      <c r="C19" s="18">
        <v>200826004271</v>
      </c>
      <c r="D19" s="18"/>
      <c r="E19" s="19">
        <v>287965364213</v>
      </c>
      <c r="F19" s="20">
        <v>288197325489</v>
      </c>
      <c r="G19" s="20">
        <v>216022849313</v>
      </c>
      <c r="H19" s="20">
        <v>219792724908</v>
      </c>
      <c r="I19" s="20">
        <v>221006351225</v>
      </c>
      <c r="J19" s="20">
        <v>221006351225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221006351225</v>
      </c>
      <c r="X19" s="20">
        <v>72049331373</v>
      </c>
      <c r="Y19" s="20">
        <v>148957019852</v>
      </c>
      <c r="Z19" s="21">
        <v>206.74</v>
      </c>
      <c r="AA19" s="22">
        <v>288197325489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210725719</v>
      </c>
      <c r="D21" s="18"/>
      <c r="E21" s="19"/>
      <c r="F21" s="20"/>
      <c r="G21" s="20">
        <v>23782000</v>
      </c>
      <c r="H21" s="20">
        <v>25624000</v>
      </c>
      <c r="I21" s="20">
        <v>25624000</v>
      </c>
      <c r="J21" s="20">
        <v>25624000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25624000</v>
      </c>
      <c r="X21" s="20"/>
      <c r="Y21" s="20">
        <v>25624000</v>
      </c>
      <c r="Z21" s="21"/>
      <c r="AA21" s="22"/>
    </row>
    <row r="22" spans="1:27" ht="13.5">
      <c r="A22" s="23" t="s">
        <v>48</v>
      </c>
      <c r="B22" s="17"/>
      <c r="C22" s="18">
        <v>2487217800</v>
      </c>
      <c r="D22" s="18"/>
      <c r="E22" s="19">
        <v>3372692302</v>
      </c>
      <c r="F22" s="20">
        <v>3372692302</v>
      </c>
      <c r="G22" s="20">
        <v>1326874188</v>
      </c>
      <c r="H22" s="20">
        <v>2177559239</v>
      </c>
      <c r="I22" s="20">
        <v>2177859342</v>
      </c>
      <c r="J22" s="20">
        <v>2177859342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2177859342</v>
      </c>
      <c r="X22" s="20">
        <v>843173076</v>
      </c>
      <c r="Y22" s="20">
        <v>1334686266</v>
      </c>
      <c r="Z22" s="21">
        <v>158.29</v>
      </c>
      <c r="AA22" s="22">
        <v>3372692302</v>
      </c>
    </row>
    <row r="23" spans="1:27" ht="13.5">
      <c r="A23" s="23" t="s">
        <v>49</v>
      </c>
      <c r="B23" s="17"/>
      <c r="C23" s="18">
        <v>4001647758</v>
      </c>
      <c r="D23" s="18"/>
      <c r="E23" s="19">
        <v>1229501270</v>
      </c>
      <c r="F23" s="20">
        <v>1229501270</v>
      </c>
      <c r="G23" s="24">
        <v>8077006238</v>
      </c>
      <c r="H23" s="24">
        <v>10368743781</v>
      </c>
      <c r="I23" s="24">
        <v>10368743781</v>
      </c>
      <c r="J23" s="20">
        <v>10368743781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10368743781</v>
      </c>
      <c r="X23" s="20">
        <v>307375318</v>
      </c>
      <c r="Y23" s="24">
        <v>10061368463</v>
      </c>
      <c r="Z23" s="25">
        <v>3273.32</v>
      </c>
      <c r="AA23" s="26">
        <v>1229501270</v>
      </c>
    </row>
    <row r="24" spans="1:27" ht="13.5">
      <c r="A24" s="27" t="s">
        <v>50</v>
      </c>
      <c r="B24" s="35"/>
      <c r="C24" s="29">
        <f aca="true" t="shared" si="1" ref="C24:Y24">SUM(C15:C23)</f>
        <v>217571475816</v>
      </c>
      <c r="D24" s="29">
        <f>SUM(D15:D23)</f>
        <v>0</v>
      </c>
      <c r="E24" s="36">
        <f t="shared" si="1"/>
        <v>304298372477</v>
      </c>
      <c r="F24" s="37">
        <f t="shared" si="1"/>
        <v>304556552227</v>
      </c>
      <c r="G24" s="37">
        <f t="shared" si="1"/>
        <v>233084664263</v>
      </c>
      <c r="H24" s="37">
        <f t="shared" si="1"/>
        <v>237330188887</v>
      </c>
      <c r="I24" s="37">
        <f t="shared" si="1"/>
        <v>242018133275</v>
      </c>
      <c r="J24" s="37">
        <f t="shared" si="1"/>
        <v>242018133275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242018133275</v>
      </c>
      <c r="X24" s="37">
        <f t="shared" si="1"/>
        <v>76139138062</v>
      </c>
      <c r="Y24" s="37">
        <f t="shared" si="1"/>
        <v>165878995213</v>
      </c>
      <c r="Z24" s="38">
        <f>+IF(X24&lt;&gt;0,+(Y24/X24)*100,0)</f>
        <v>217.86298011139152</v>
      </c>
      <c r="AA24" s="39">
        <f>SUM(AA15:AA23)</f>
        <v>304556552227</v>
      </c>
    </row>
    <row r="25" spans="1:27" ht="13.5">
      <c r="A25" s="27" t="s">
        <v>51</v>
      </c>
      <c r="B25" s="28"/>
      <c r="C25" s="29">
        <f aca="true" t="shared" si="2" ref="C25:Y25">+C12+C24</f>
        <v>274436276374</v>
      </c>
      <c r="D25" s="29">
        <f>+D12+D24</f>
        <v>0</v>
      </c>
      <c r="E25" s="30">
        <f t="shared" si="2"/>
        <v>378988908960</v>
      </c>
      <c r="F25" s="31">
        <f t="shared" si="2"/>
        <v>381452687112</v>
      </c>
      <c r="G25" s="31">
        <f t="shared" si="2"/>
        <v>297324526415</v>
      </c>
      <c r="H25" s="31">
        <f t="shared" si="2"/>
        <v>295249420660</v>
      </c>
      <c r="I25" s="31">
        <f t="shared" si="2"/>
        <v>295764352958</v>
      </c>
      <c r="J25" s="31">
        <f t="shared" si="2"/>
        <v>295764352958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295764352958</v>
      </c>
      <c r="X25" s="31">
        <f t="shared" si="2"/>
        <v>95363171788</v>
      </c>
      <c r="Y25" s="31">
        <f t="shared" si="2"/>
        <v>200401181170</v>
      </c>
      <c r="Z25" s="32">
        <f>+IF(X25&lt;&gt;0,+(Y25/X25)*100,0)</f>
        <v>210.1452556711389</v>
      </c>
      <c r="AA25" s="33">
        <f>+AA12+AA24</f>
        <v>381452687112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830009000</v>
      </c>
      <c r="D29" s="18"/>
      <c r="E29" s="19">
        <v>991181000</v>
      </c>
      <c r="F29" s="20">
        <v>991181000</v>
      </c>
      <c r="G29" s="20">
        <v>3833130</v>
      </c>
      <c r="H29" s="20">
        <v>1987226</v>
      </c>
      <c r="I29" s="20">
        <v>2717748</v>
      </c>
      <c r="J29" s="20">
        <v>2717748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2717748</v>
      </c>
      <c r="X29" s="20">
        <v>247795250</v>
      </c>
      <c r="Y29" s="20">
        <v>-245077502</v>
      </c>
      <c r="Z29" s="21">
        <v>-98.9</v>
      </c>
      <c r="AA29" s="22">
        <v>991181000</v>
      </c>
    </row>
    <row r="30" spans="1:27" ht="13.5">
      <c r="A30" s="23" t="s">
        <v>55</v>
      </c>
      <c r="B30" s="17"/>
      <c r="C30" s="18">
        <v>2884716932</v>
      </c>
      <c r="D30" s="18"/>
      <c r="E30" s="19">
        <v>6164870342</v>
      </c>
      <c r="F30" s="20">
        <v>6164870342</v>
      </c>
      <c r="G30" s="20">
        <v>3663421107</v>
      </c>
      <c r="H30" s="20">
        <v>2486120283</v>
      </c>
      <c r="I30" s="20">
        <v>2486125865</v>
      </c>
      <c r="J30" s="20">
        <v>2486125865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2486125865</v>
      </c>
      <c r="X30" s="20">
        <v>1541217586</v>
      </c>
      <c r="Y30" s="20">
        <v>944908279</v>
      </c>
      <c r="Z30" s="21">
        <v>61.31</v>
      </c>
      <c r="AA30" s="22">
        <v>6164870342</v>
      </c>
    </row>
    <row r="31" spans="1:27" ht="13.5">
      <c r="A31" s="23" t="s">
        <v>56</v>
      </c>
      <c r="B31" s="17"/>
      <c r="C31" s="18">
        <v>3744787585</v>
      </c>
      <c r="D31" s="18"/>
      <c r="E31" s="19">
        <v>3580186122</v>
      </c>
      <c r="F31" s="20">
        <v>3580186122</v>
      </c>
      <c r="G31" s="20">
        <v>1883151598</v>
      </c>
      <c r="H31" s="20">
        <v>2607896981</v>
      </c>
      <c r="I31" s="20">
        <v>2651188349</v>
      </c>
      <c r="J31" s="20">
        <v>2651188349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2651188349</v>
      </c>
      <c r="X31" s="20">
        <v>895046531</v>
      </c>
      <c r="Y31" s="20">
        <v>1756141818</v>
      </c>
      <c r="Z31" s="21">
        <v>196.21</v>
      </c>
      <c r="AA31" s="22">
        <v>3580186122</v>
      </c>
    </row>
    <row r="32" spans="1:27" ht="13.5">
      <c r="A32" s="23" t="s">
        <v>57</v>
      </c>
      <c r="B32" s="17"/>
      <c r="C32" s="18">
        <v>33457973685</v>
      </c>
      <c r="D32" s="18"/>
      <c r="E32" s="19">
        <v>40859801845</v>
      </c>
      <c r="F32" s="20">
        <v>43208611676</v>
      </c>
      <c r="G32" s="20">
        <v>31309494361</v>
      </c>
      <c r="H32" s="20">
        <v>32968938241</v>
      </c>
      <c r="I32" s="20">
        <v>32041184118</v>
      </c>
      <c r="J32" s="20">
        <v>32041184118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32041184118</v>
      </c>
      <c r="X32" s="20">
        <v>10802152921</v>
      </c>
      <c r="Y32" s="20">
        <v>21239031197</v>
      </c>
      <c r="Z32" s="21">
        <v>196.62</v>
      </c>
      <c r="AA32" s="22">
        <v>43208611676</v>
      </c>
    </row>
    <row r="33" spans="1:27" ht="13.5">
      <c r="A33" s="23" t="s">
        <v>58</v>
      </c>
      <c r="B33" s="17"/>
      <c r="C33" s="18">
        <v>2806194383</v>
      </c>
      <c r="D33" s="18"/>
      <c r="E33" s="19">
        <v>2838402318</v>
      </c>
      <c r="F33" s="20">
        <v>2838402319</v>
      </c>
      <c r="G33" s="20">
        <v>2212919861</v>
      </c>
      <c r="H33" s="20">
        <v>2053408362</v>
      </c>
      <c r="I33" s="20">
        <v>2394556552</v>
      </c>
      <c r="J33" s="20">
        <v>2394556552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2394556552</v>
      </c>
      <c r="X33" s="20">
        <v>709600581</v>
      </c>
      <c r="Y33" s="20">
        <v>1684955971</v>
      </c>
      <c r="Z33" s="21">
        <v>237.45</v>
      </c>
      <c r="AA33" s="22">
        <v>2838402319</v>
      </c>
    </row>
    <row r="34" spans="1:27" ht="13.5">
      <c r="A34" s="27" t="s">
        <v>59</v>
      </c>
      <c r="B34" s="28"/>
      <c r="C34" s="29">
        <f aca="true" t="shared" si="3" ref="C34:Y34">SUM(C29:C33)</f>
        <v>43723681585</v>
      </c>
      <c r="D34" s="29">
        <f>SUM(D29:D33)</f>
        <v>0</v>
      </c>
      <c r="E34" s="30">
        <f t="shared" si="3"/>
        <v>54434441627</v>
      </c>
      <c r="F34" s="31">
        <f t="shared" si="3"/>
        <v>56783251459</v>
      </c>
      <c r="G34" s="31">
        <f t="shared" si="3"/>
        <v>39072820057</v>
      </c>
      <c r="H34" s="31">
        <f t="shared" si="3"/>
        <v>40118351093</v>
      </c>
      <c r="I34" s="31">
        <f t="shared" si="3"/>
        <v>39575772632</v>
      </c>
      <c r="J34" s="31">
        <f t="shared" si="3"/>
        <v>39575772632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39575772632</v>
      </c>
      <c r="X34" s="31">
        <f t="shared" si="3"/>
        <v>14195812869</v>
      </c>
      <c r="Y34" s="31">
        <f t="shared" si="3"/>
        <v>25379959763</v>
      </c>
      <c r="Z34" s="32">
        <f>+IF(X34&lt;&gt;0,+(Y34/X34)*100,0)</f>
        <v>178.78482899998843</v>
      </c>
      <c r="AA34" s="33">
        <f>SUM(AA29:AA33)</f>
        <v>56783251459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33741164478</v>
      </c>
      <c r="D37" s="18"/>
      <c r="E37" s="19">
        <v>55066111044</v>
      </c>
      <c r="F37" s="20">
        <v>55066111044</v>
      </c>
      <c r="G37" s="20">
        <v>40110937387</v>
      </c>
      <c r="H37" s="20">
        <v>41717774277</v>
      </c>
      <c r="I37" s="20">
        <v>42037105064</v>
      </c>
      <c r="J37" s="20">
        <v>42037105064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42037105064</v>
      </c>
      <c r="X37" s="20">
        <v>13766527762</v>
      </c>
      <c r="Y37" s="20">
        <v>28270577302</v>
      </c>
      <c r="Z37" s="21">
        <v>205.36</v>
      </c>
      <c r="AA37" s="22">
        <v>55066111044</v>
      </c>
    </row>
    <row r="38" spans="1:27" ht="13.5">
      <c r="A38" s="23" t="s">
        <v>58</v>
      </c>
      <c r="B38" s="17"/>
      <c r="C38" s="18">
        <v>19667094389</v>
      </c>
      <c r="D38" s="18"/>
      <c r="E38" s="19">
        <v>31452762251</v>
      </c>
      <c r="F38" s="20">
        <v>31458553251</v>
      </c>
      <c r="G38" s="20">
        <v>25539247128</v>
      </c>
      <c r="H38" s="20">
        <v>24581732194</v>
      </c>
      <c r="I38" s="20">
        <v>24670699621</v>
      </c>
      <c r="J38" s="20">
        <v>24670699621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24670699621</v>
      </c>
      <c r="X38" s="20">
        <v>7864638314</v>
      </c>
      <c r="Y38" s="20">
        <v>16806061307</v>
      </c>
      <c r="Z38" s="21">
        <v>213.69</v>
      </c>
      <c r="AA38" s="22">
        <v>31458553251</v>
      </c>
    </row>
    <row r="39" spans="1:27" ht="13.5">
      <c r="A39" s="27" t="s">
        <v>61</v>
      </c>
      <c r="B39" s="35"/>
      <c r="C39" s="29">
        <f aca="true" t="shared" si="4" ref="C39:Y39">SUM(C37:C38)</f>
        <v>53408258867</v>
      </c>
      <c r="D39" s="29">
        <f>SUM(D37:D38)</f>
        <v>0</v>
      </c>
      <c r="E39" s="36">
        <f t="shared" si="4"/>
        <v>86518873295</v>
      </c>
      <c r="F39" s="37">
        <f t="shared" si="4"/>
        <v>86524664295</v>
      </c>
      <c r="G39" s="37">
        <f t="shared" si="4"/>
        <v>65650184515</v>
      </c>
      <c r="H39" s="37">
        <f t="shared" si="4"/>
        <v>66299506471</v>
      </c>
      <c r="I39" s="37">
        <f t="shared" si="4"/>
        <v>66707804685</v>
      </c>
      <c r="J39" s="37">
        <f t="shared" si="4"/>
        <v>66707804685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66707804685</v>
      </c>
      <c r="X39" s="37">
        <f t="shared" si="4"/>
        <v>21631166076</v>
      </c>
      <c r="Y39" s="37">
        <f t="shared" si="4"/>
        <v>45076638609</v>
      </c>
      <c r="Z39" s="38">
        <f>+IF(X39&lt;&gt;0,+(Y39/X39)*100,0)</f>
        <v>208.38746487649132</v>
      </c>
      <c r="AA39" s="39">
        <f>SUM(AA37:AA38)</f>
        <v>86524664295</v>
      </c>
    </row>
    <row r="40" spans="1:27" ht="13.5">
      <c r="A40" s="27" t="s">
        <v>62</v>
      </c>
      <c r="B40" s="28"/>
      <c r="C40" s="29">
        <f aca="true" t="shared" si="5" ref="C40:Y40">+C34+C39</f>
        <v>97131940452</v>
      </c>
      <c r="D40" s="29">
        <f>+D34+D39</f>
        <v>0</v>
      </c>
      <c r="E40" s="30">
        <f t="shared" si="5"/>
        <v>140953314922</v>
      </c>
      <c r="F40" s="31">
        <f t="shared" si="5"/>
        <v>143307915754</v>
      </c>
      <c r="G40" s="31">
        <f t="shared" si="5"/>
        <v>104723004572</v>
      </c>
      <c r="H40" s="31">
        <f t="shared" si="5"/>
        <v>106417857564</v>
      </c>
      <c r="I40" s="31">
        <f t="shared" si="5"/>
        <v>106283577317</v>
      </c>
      <c r="J40" s="31">
        <f t="shared" si="5"/>
        <v>106283577317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106283577317</v>
      </c>
      <c r="X40" s="31">
        <f t="shared" si="5"/>
        <v>35826978945</v>
      </c>
      <c r="Y40" s="31">
        <f t="shared" si="5"/>
        <v>70456598372</v>
      </c>
      <c r="Z40" s="32">
        <f>+IF(X40&lt;&gt;0,+(Y40/X40)*100,0)</f>
        <v>196.65793892407692</v>
      </c>
      <c r="AA40" s="33">
        <f>+AA34+AA39</f>
        <v>143307915754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177304335922</v>
      </c>
      <c r="D42" s="43">
        <f>+D25-D40</f>
        <v>0</v>
      </c>
      <c r="E42" s="44">
        <f t="shared" si="6"/>
        <v>238035594038</v>
      </c>
      <c r="F42" s="45">
        <f t="shared" si="6"/>
        <v>238144771358</v>
      </c>
      <c r="G42" s="45">
        <f t="shared" si="6"/>
        <v>192601521843</v>
      </c>
      <c r="H42" s="45">
        <f t="shared" si="6"/>
        <v>188831563096</v>
      </c>
      <c r="I42" s="45">
        <f t="shared" si="6"/>
        <v>189480775641</v>
      </c>
      <c r="J42" s="45">
        <f t="shared" si="6"/>
        <v>189480775641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189480775641</v>
      </c>
      <c r="X42" s="45">
        <f t="shared" si="6"/>
        <v>59536192843</v>
      </c>
      <c r="Y42" s="45">
        <f t="shared" si="6"/>
        <v>129944582798</v>
      </c>
      <c r="Z42" s="46">
        <f>+IF(X42&lt;&gt;0,+(Y42/X42)*100,0)</f>
        <v>218.26149203169666</v>
      </c>
      <c r="AA42" s="47">
        <f>+AA25-AA40</f>
        <v>238144771358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166852700229</v>
      </c>
      <c r="D45" s="18"/>
      <c r="E45" s="19">
        <v>218077852152</v>
      </c>
      <c r="F45" s="20">
        <v>218239590576</v>
      </c>
      <c r="G45" s="20">
        <v>182815756210</v>
      </c>
      <c r="H45" s="20">
        <v>179919115952</v>
      </c>
      <c r="I45" s="20">
        <v>180193622442</v>
      </c>
      <c r="J45" s="20">
        <v>180193622442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180193622442</v>
      </c>
      <c r="X45" s="20">
        <v>54559897645</v>
      </c>
      <c r="Y45" s="20">
        <v>125633724797</v>
      </c>
      <c r="Z45" s="48">
        <v>230.27</v>
      </c>
      <c r="AA45" s="22">
        <v>218239590576</v>
      </c>
    </row>
    <row r="46" spans="1:27" ht="13.5">
      <c r="A46" s="23" t="s">
        <v>67</v>
      </c>
      <c r="B46" s="17"/>
      <c r="C46" s="18">
        <v>10451635693</v>
      </c>
      <c r="D46" s="18"/>
      <c r="E46" s="19">
        <v>19640031747</v>
      </c>
      <c r="F46" s="20">
        <v>19587471044</v>
      </c>
      <c r="G46" s="20">
        <v>8641337634</v>
      </c>
      <c r="H46" s="20">
        <v>8912447145</v>
      </c>
      <c r="I46" s="20">
        <v>8968927484</v>
      </c>
      <c r="J46" s="20">
        <v>8968927484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8968927484</v>
      </c>
      <c r="X46" s="20">
        <v>4896867761</v>
      </c>
      <c r="Y46" s="20">
        <v>4072059723</v>
      </c>
      <c r="Z46" s="48">
        <v>83.16</v>
      </c>
      <c r="AA46" s="22">
        <v>19587471044</v>
      </c>
    </row>
    <row r="47" spans="1:27" ht="13.5">
      <c r="A47" s="23" t="s">
        <v>68</v>
      </c>
      <c r="B47" s="17"/>
      <c r="C47" s="18"/>
      <c r="D47" s="18"/>
      <c r="E47" s="19">
        <v>317710138</v>
      </c>
      <c r="F47" s="20">
        <v>317709853</v>
      </c>
      <c r="G47" s="20">
        <v>1144428000</v>
      </c>
      <c r="H47" s="20"/>
      <c r="I47" s="20">
        <v>318225724</v>
      </c>
      <c r="J47" s="20">
        <v>318225724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>
        <v>318225724</v>
      </c>
      <c r="X47" s="20">
        <v>79427463</v>
      </c>
      <c r="Y47" s="20">
        <v>238798261</v>
      </c>
      <c r="Z47" s="48">
        <v>300.65</v>
      </c>
      <c r="AA47" s="22">
        <v>317709853</v>
      </c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177304335922</v>
      </c>
      <c r="D48" s="51">
        <f>SUM(D45:D47)</f>
        <v>0</v>
      </c>
      <c r="E48" s="52">
        <f t="shared" si="7"/>
        <v>238035594037</v>
      </c>
      <c r="F48" s="53">
        <f t="shared" si="7"/>
        <v>238144771473</v>
      </c>
      <c r="G48" s="53">
        <f t="shared" si="7"/>
        <v>192601521844</v>
      </c>
      <c r="H48" s="53">
        <f t="shared" si="7"/>
        <v>188831563097</v>
      </c>
      <c r="I48" s="53">
        <f t="shared" si="7"/>
        <v>189480775650</v>
      </c>
      <c r="J48" s="53">
        <f t="shared" si="7"/>
        <v>189480775650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189480775650</v>
      </c>
      <c r="X48" s="53">
        <f t="shared" si="7"/>
        <v>59536192869</v>
      </c>
      <c r="Y48" s="53">
        <f t="shared" si="7"/>
        <v>129944582781</v>
      </c>
      <c r="Z48" s="54">
        <f>+IF(X48&lt;&gt;0,+(Y48/X48)*100,0)</f>
        <v>218.2614919078258</v>
      </c>
      <c r="AA48" s="55">
        <f>SUM(AA45:AA47)</f>
        <v>238144771473</v>
      </c>
    </row>
    <row r="49" spans="1:27" ht="13.5">
      <c r="A49" s="56" t="s">
        <v>78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79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 password="F954" sheet="1"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81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222736132</v>
      </c>
      <c r="D6" s="18">
        <v>222736132</v>
      </c>
      <c r="E6" s="19">
        <v>80644000</v>
      </c>
      <c r="F6" s="20">
        <v>80643860</v>
      </c>
      <c r="G6" s="20">
        <v>72656865</v>
      </c>
      <c r="H6" s="20">
        <v>47134747</v>
      </c>
      <c r="I6" s="20">
        <v>23515314</v>
      </c>
      <c r="J6" s="20">
        <v>23515314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23515314</v>
      </c>
      <c r="X6" s="20">
        <v>20160965</v>
      </c>
      <c r="Y6" s="20">
        <v>3354349</v>
      </c>
      <c r="Z6" s="21">
        <v>16.64</v>
      </c>
      <c r="AA6" s="22">
        <v>80643860</v>
      </c>
    </row>
    <row r="7" spans="1:27" ht="13.5">
      <c r="A7" s="23" t="s">
        <v>34</v>
      </c>
      <c r="B7" s="17"/>
      <c r="C7" s="18">
        <v>2151164102</v>
      </c>
      <c r="D7" s="18">
        <v>2151164102</v>
      </c>
      <c r="E7" s="19">
        <v>2410241754</v>
      </c>
      <c r="F7" s="20">
        <v>2410241754</v>
      </c>
      <c r="G7" s="20">
        <v>2452554535</v>
      </c>
      <c r="H7" s="20">
        <v>2439742792</v>
      </c>
      <c r="I7" s="20">
        <v>2303223415</v>
      </c>
      <c r="J7" s="20">
        <v>2303223415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2303223415</v>
      </c>
      <c r="X7" s="20">
        <v>602560439</v>
      </c>
      <c r="Y7" s="20">
        <v>1700662976</v>
      </c>
      <c r="Z7" s="21">
        <v>282.24</v>
      </c>
      <c r="AA7" s="22">
        <v>2410241754</v>
      </c>
    </row>
    <row r="8" spans="1:27" ht="13.5">
      <c r="A8" s="23" t="s">
        <v>35</v>
      </c>
      <c r="B8" s="17"/>
      <c r="C8" s="18">
        <v>364776628</v>
      </c>
      <c r="D8" s="18">
        <v>364776628</v>
      </c>
      <c r="E8" s="19">
        <v>820635176</v>
      </c>
      <c r="F8" s="20">
        <v>820635176</v>
      </c>
      <c r="G8" s="20">
        <v>775124864</v>
      </c>
      <c r="H8" s="20">
        <v>606306929</v>
      </c>
      <c r="I8" s="20">
        <v>606246596</v>
      </c>
      <c r="J8" s="20">
        <v>606246596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606246596</v>
      </c>
      <c r="X8" s="20">
        <v>205158794</v>
      </c>
      <c r="Y8" s="20">
        <v>401087802</v>
      </c>
      <c r="Z8" s="21">
        <v>195.5</v>
      </c>
      <c r="AA8" s="22">
        <v>820635176</v>
      </c>
    </row>
    <row r="9" spans="1:27" ht="13.5">
      <c r="A9" s="23" t="s">
        <v>36</v>
      </c>
      <c r="B9" s="17"/>
      <c r="C9" s="18">
        <v>794785775</v>
      </c>
      <c r="D9" s="18">
        <v>794785775</v>
      </c>
      <c r="E9" s="19">
        <v>108064374</v>
      </c>
      <c r="F9" s="20">
        <v>108063916</v>
      </c>
      <c r="G9" s="20">
        <v>742164865</v>
      </c>
      <c r="H9" s="20">
        <v>620820860</v>
      </c>
      <c r="I9" s="20">
        <v>643454411</v>
      </c>
      <c r="J9" s="20">
        <v>643454411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643454411</v>
      </c>
      <c r="X9" s="20">
        <v>27015979</v>
      </c>
      <c r="Y9" s="20">
        <v>616438432</v>
      </c>
      <c r="Z9" s="21">
        <v>2281.75</v>
      </c>
      <c r="AA9" s="22">
        <v>108063916</v>
      </c>
    </row>
    <row r="10" spans="1:27" ht="13.5">
      <c r="A10" s="23" t="s">
        <v>37</v>
      </c>
      <c r="B10" s="17"/>
      <c r="C10" s="18"/>
      <c r="D10" s="18"/>
      <c r="E10" s="19">
        <v>15400</v>
      </c>
      <c r="F10" s="20">
        <v>15400</v>
      </c>
      <c r="G10" s="24"/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3850</v>
      </c>
      <c r="Y10" s="24">
        <v>-3850</v>
      </c>
      <c r="Z10" s="25">
        <v>-100</v>
      </c>
      <c r="AA10" s="26">
        <v>15400</v>
      </c>
    </row>
    <row r="11" spans="1:27" ht="13.5">
      <c r="A11" s="23" t="s">
        <v>38</v>
      </c>
      <c r="B11" s="17"/>
      <c r="C11" s="18">
        <v>36030237</v>
      </c>
      <c r="D11" s="18">
        <v>36030237</v>
      </c>
      <c r="E11" s="19">
        <v>106480000</v>
      </c>
      <c r="F11" s="20">
        <v>106480000</v>
      </c>
      <c r="G11" s="20">
        <v>35530969</v>
      </c>
      <c r="H11" s="20">
        <v>37959631</v>
      </c>
      <c r="I11" s="20">
        <v>39816531</v>
      </c>
      <c r="J11" s="20">
        <v>39816531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39816531</v>
      </c>
      <c r="X11" s="20">
        <v>26620000</v>
      </c>
      <c r="Y11" s="20">
        <v>13196531</v>
      </c>
      <c r="Z11" s="21">
        <v>49.57</v>
      </c>
      <c r="AA11" s="22">
        <v>106480000</v>
      </c>
    </row>
    <row r="12" spans="1:27" ht="13.5">
      <c r="A12" s="27" t="s">
        <v>39</v>
      </c>
      <c r="B12" s="28"/>
      <c r="C12" s="29">
        <f aca="true" t="shared" si="0" ref="C12:Y12">SUM(C6:C11)</f>
        <v>3569492874</v>
      </c>
      <c r="D12" s="29">
        <f>SUM(D6:D11)</f>
        <v>3569492874</v>
      </c>
      <c r="E12" s="30">
        <f t="shared" si="0"/>
        <v>3526080704</v>
      </c>
      <c r="F12" s="31">
        <f t="shared" si="0"/>
        <v>3526080106</v>
      </c>
      <c r="G12" s="31">
        <f t="shared" si="0"/>
        <v>4078032098</v>
      </c>
      <c r="H12" s="31">
        <f t="shared" si="0"/>
        <v>3751964959</v>
      </c>
      <c r="I12" s="31">
        <f t="shared" si="0"/>
        <v>3616256267</v>
      </c>
      <c r="J12" s="31">
        <f t="shared" si="0"/>
        <v>3616256267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3616256267</v>
      </c>
      <c r="X12" s="31">
        <f t="shared" si="0"/>
        <v>881520027</v>
      </c>
      <c r="Y12" s="31">
        <f t="shared" si="0"/>
        <v>2734736240</v>
      </c>
      <c r="Z12" s="32">
        <f>+IF(X12&lt;&gt;0,+(Y12/X12)*100,0)</f>
        <v>310.22962113599266</v>
      </c>
      <c r="AA12" s="33">
        <f>SUM(AA6:AA11)</f>
        <v>3526080106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66000</v>
      </c>
      <c r="F15" s="20">
        <v>66000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16500</v>
      </c>
      <c r="Y15" s="20">
        <v>-16500</v>
      </c>
      <c r="Z15" s="21">
        <v>-100</v>
      </c>
      <c r="AA15" s="22">
        <v>66000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342030031</v>
      </c>
      <c r="D17" s="18">
        <v>342030031</v>
      </c>
      <c r="E17" s="19">
        <v>485540000</v>
      </c>
      <c r="F17" s="20">
        <v>485540000</v>
      </c>
      <c r="G17" s="20">
        <v>328302102</v>
      </c>
      <c r="H17" s="20">
        <v>342030031</v>
      </c>
      <c r="I17" s="20">
        <v>342030031</v>
      </c>
      <c r="J17" s="20">
        <v>342030031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342030031</v>
      </c>
      <c r="X17" s="20">
        <v>121385000</v>
      </c>
      <c r="Y17" s="20">
        <v>220645031</v>
      </c>
      <c r="Z17" s="21">
        <v>181.77</v>
      </c>
      <c r="AA17" s="22">
        <v>485540000</v>
      </c>
    </row>
    <row r="18" spans="1:27" ht="13.5">
      <c r="A18" s="23" t="s">
        <v>44</v>
      </c>
      <c r="B18" s="17"/>
      <c r="C18" s="18">
        <v>112291660</v>
      </c>
      <c r="D18" s="18">
        <v>112291660</v>
      </c>
      <c r="E18" s="19">
        <v>90099125</v>
      </c>
      <c r="F18" s="20">
        <v>90099124</v>
      </c>
      <c r="G18" s="20">
        <v>81908295</v>
      </c>
      <c r="H18" s="20">
        <v>112291660</v>
      </c>
      <c r="I18" s="20">
        <v>112291660</v>
      </c>
      <c r="J18" s="20">
        <v>112291660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112291660</v>
      </c>
      <c r="X18" s="20">
        <v>22524781</v>
      </c>
      <c r="Y18" s="20">
        <v>89766879</v>
      </c>
      <c r="Z18" s="21">
        <v>398.52</v>
      </c>
      <c r="AA18" s="22">
        <v>90099124</v>
      </c>
    </row>
    <row r="19" spans="1:27" ht="13.5">
      <c r="A19" s="23" t="s">
        <v>45</v>
      </c>
      <c r="B19" s="17"/>
      <c r="C19" s="18">
        <v>12896798204</v>
      </c>
      <c r="D19" s="18">
        <v>12896798204</v>
      </c>
      <c r="E19" s="19">
        <v>13447559517</v>
      </c>
      <c r="F19" s="20">
        <v>13555576267</v>
      </c>
      <c r="G19" s="20">
        <v>12478682707</v>
      </c>
      <c r="H19" s="20">
        <v>12813762535</v>
      </c>
      <c r="I19" s="20">
        <v>12826922203</v>
      </c>
      <c r="J19" s="20">
        <v>12826922203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12826922203</v>
      </c>
      <c r="X19" s="20">
        <v>3388894067</v>
      </c>
      <c r="Y19" s="20">
        <v>9438028136</v>
      </c>
      <c r="Z19" s="21">
        <v>278.5</v>
      </c>
      <c r="AA19" s="22">
        <v>13555576267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85947744</v>
      </c>
      <c r="D22" s="18">
        <v>85947744</v>
      </c>
      <c r="E22" s="19">
        <v>25080000</v>
      </c>
      <c r="F22" s="20">
        <v>25080000</v>
      </c>
      <c r="G22" s="20">
        <v>92178196</v>
      </c>
      <c r="H22" s="20">
        <v>85947744</v>
      </c>
      <c r="I22" s="20">
        <v>85947744</v>
      </c>
      <c r="J22" s="20">
        <v>85947744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85947744</v>
      </c>
      <c r="X22" s="20">
        <v>6270000</v>
      </c>
      <c r="Y22" s="20">
        <v>79677744</v>
      </c>
      <c r="Z22" s="21">
        <v>1270.78</v>
      </c>
      <c r="AA22" s="22">
        <v>25080000</v>
      </c>
    </row>
    <row r="23" spans="1:27" ht="13.5">
      <c r="A23" s="23" t="s">
        <v>49</v>
      </c>
      <c r="B23" s="17"/>
      <c r="C23" s="18">
        <v>69017614</v>
      </c>
      <c r="D23" s="18">
        <v>69017614</v>
      </c>
      <c r="E23" s="19">
        <v>82676000</v>
      </c>
      <c r="F23" s="20">
        <v>82676000</v>
      </c>
      <c r="G23" s="24"/>
      <c r="H23" s="24">
        <v>69017614</v>
      </c>
      <c r="I23" s="24">
        <v>69017614</v>
      </c>
      <c r="J23" s="20">
        <v>69017614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69017614</v>
      </c>
      <c r="X23" s="20">
        <v>20669000</v>
      </c>
      <c r="Y23" s="24">
        <v>48348614</v>
      </c>
      <c r="Z23" s="25">
        <v>233.92</v>
      </c>
      <c r="AA23" s="26">
        <v>82676000</v>
      </c>
    </row>
    <row r="24" spans="1:27" ht="13.5">
      <c r="A24" s="27" t="s">
        <v>50</v>
      </c>
      <c r="B24" s="35"/>
      <c r="C24" s="29">
        <f aca="true" t="shared" si="1" ref="C24:Y24">SUM(C15:C23)</f>
        <v>13506085253</v>
      </c>
      <c r="D24" s="29">
        <f>SUM(D15:D23)</f>
        <v>13506085253</v>
      </c>
      <c r="E24" s="36">
        <f t="shared" si="1"/>
        <v>14131020642</v>
      </c>
      <c r="F24" s="37">
        <f t="shared" si="1"/>
        <v>14239037391</v>
      </c>
      <c r="G24" s="37">
        <f t="shared" si="1"/>
        <v>12981071300</v>
      </c>
      <c r="H24" s="37">
        <f t="shared" si="1"/>
        <v>13423049584</v>
      </c>
      <c r="I24" s="37">
        <f t="shared" si="1"/>
        <v>13436209252</v>
      </c>
      <c r="J24" s="37">
        <f t="shared" si="1"/>
        <v>13436209252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13436209252</v>
      </c>
      <c r="X24" s="37">
        <f t="shared" si="1"/>
        <v>3559759348</v>
      </c>
      <c r="Y24" s="37">
        <f t="shared" si="1"/>
        <v>9876449904</v>
      </c>
      <c r="Z24" s="38">
        <f>+IF(X24&lt;&gt;0,+(Y24/X24)*100,0)</f>
        <v>277.4471232036779</v>
      </c>
      <c r="AA24" s="39">
        <f>SUM(AA15:AA23)</f>
        <v>14239037391</v>
      </c>
    </row>
    <row r="25" spans="1:27" ht="13.5">
      <c r="A25" s="27" t="s">
        <v>51</v>
      </c>
      <c r="B25" s="28"/>
      <c r="C25" s="29">
        <f aca="true" t="shared" si="2" ref="C25:Y25">+C12+C24</f>
        <v>17075578127</v>
      </c>
      <c r="D25" s="29">
        <f>+D12+D24</f>
        <v>17075578127</v>
      </c>
      <c r="E25" s="30">
        <f t="shared" si="2"/>
        <v>17657101346</v>
      </c>
      <c r="F25" s="31">
        <f t="shared" si="2"/>
        <v>17765117497</v>
      </c>
      <c r="G25" s="31">
        <f t="shared" si="2"/>
        <v>17059103398</v>
      </c>
      <c r="H25" s="31">
        <f t="shared" si="2"/>
        <v>17175014543</v>
      </c>
      <c r="I25" s="31">
        <f t="shared" si="2"/>
        <v>17052465519</v>
      </c>
      <c r="J25" s="31">
        <f t="shared" si="2"/>
        <v>17052465519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17052465519</v>
      </c>
      <c r="X25" s="31">
        <f t="shared" si="2"/>
        <v>4441279375</v>
      </c>
      <c r="Y25" s="31">
        <f t="shared" si="2"/>
        <v>12611186144</v>
      </c>
      <c r="Z25" s="32">
        <f>+IF(X25&lt;&gt;0,+(Y25/X25)*100,0)</f>
        <v>283.953903350203</v>
      </c>
      <c r="AA25" s="33">
        <f>+AA12+AA24</f>
        <v>17765117497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50709031</v>
      </c>
      <c r="D30" s="18">
        <v>50709031</v>
      </c>
      <c r="E30" s="19">
        <v>51825000</v>
      </c>
      <c r="F30" s="20">
        <v>51825000</v>
      </c>
      <c r="G30" s="20">
        <v>46097194</v>
      </c>
      <c r="H30" s="20">
        <v>50709031</v>
      </c>
      <c r="I30" s="20">
        <v>50709031</v>
      </c>
      <c r="J30" s="20">
        <v>50709031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50709031</v>
      </c>
      <c r="X30" s="20">
        <v>12956250</v>
      </c>
      <c r="Y30" s="20">
        <v>37752781</v>
      </c>
      <c r="Z30" s="21">
        <v>291.39</v>
      </c>
      <c r="AA30" s="22">
        <v>51825000</v>
      </c>
    </row>
    <row r="31" spans="1:27" ht="13.5">
      <c r="A31" s="23" t="s">
        <v>56</v>
      </c>
      <c r="B31" s="17"/>
      <c r="C31" s="18">
        <v>53708071</v>
      </c>
      <c r="D31" s="18">
        <v>53708071</v>
      </c>
      <c r="E31" s="19">
        <v>59455000</v>
      </c>
      <c r="F31" s="20">
        <v>59455000</v>
      </c>
      <c r="G31" s="20">
        <v>53708071</v>
      </c>
      <c r="H31" s="20">
        <v>53708071</v>
      </c>
      <c r="I31" s="20">
        <v>53708071</v>
      </c>
      <c r="J31" s="20">
        <v>53708071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53708071</v>
      </c>
      <c r="X31" s="20">
        <v>14863750</v>
      </c>
      <c r="Y31" s="20">
        <v>38844321</v>
      </c>
      <c r="Z31" s="21">
        <v>261.34</v>
      </c>
      <c r="AA31" s="22">
        <v>59455000</v>
      </c>
    </row>
    <row r="32" spans="1:27" ht="13.5">
      <c r="A32" s="23" t="s">
        <v>57</v>
      </c>
      <c r="B32" s="17"/>
      <c r="C32" s="18">
        <v>1143254023</v>
      </c>
      <c r="D32" s="18">
        <v>1143254023</v>
      </c>
      <c r="E32" s="19">
        <v>852917409</v>
      </c>
      <c r="F32" s="20">
        <v>852917409</v>
      </c>
      <c r="G32" s="20">
        <v>939720042</v>
      </c>
      <c r="H32" s="20">
        <v>834980568</v>
      </c>
      <c r="I32" s="20">
        <v>911422050</v>
      </c>
      <c r="J32" s="20">
        <v>911422050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911422050</v>
      </c>
      <c r="X32" s="20">
        <v>213229352</v>
      </c>
      <c r="Y32" s="20">
        <v>698192698</v>
      </c>
      <c r="Z32" s="21">
        <v>327.44</v>
      </c>
      <c r="AA32" s="22">
        <v>852917409</v>
      </c>
    </row>
    <row r="33" spans="1:27" ht="13.5">
      <c r="A33" s="23" t="s">
        <v>58</v>
      </c>
      <c r="B33" s="17"/>
      <c r="C33" s="18">
        <v>191829712</v>
      </c>
      <c r="D33" s="18">
        <v>191829712</v>
      </c>
      <c r="E33" s="19">
        <v>166958000</v>
      </c>
      <c r="F33" s="20">
        <v>166958000</v>
      </c>
      <c r="G33" s="20">
        <v>166234394</v>
      </c>
      <c r="H33" s="20">
        <v>174862785</v>
      </c>
      <c r="I33" s="20">
        <v>191829712</v>
      </c>
      <c r="J33" s="20">
        <v>191829712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191829712</v>
      </c>
      <c r="X33" s="20">
        <v>41739500</v>
      </c>
      <c r="Y33" s="20">
        <v>150090212</v>
      </c>
      <c r="Z33" s="21">
        <v>359.59</v>
      </c>
      <c r="AA33" s="22">
        <v>166958000</v>
      </c>
    </row>
    <row r="34" spans="1:27" ht="13.5">
      <c r="A34" s="27" t="s">
        <v>59</v>
      </c>
      <c r="B34" s="28"/>
      <c r="C34" s="29">
        <f aca="true" t="shared" si="3" ref="C34:Y34">SUM(C29:C33)</f>
        <v>1439500837</v>
      </c>
      <c r="D34" s="29">
        <f>SUM(D29:D33)</f>
        <v>1439500837</v>
      </c>
      <c r="E34" s="30">
        <f t="shared" si="3"/>
        <v>1131155409</v>
      </c>
      <c r="F34" s="31">
        <f t="shared" si="3"/>
        <v>1131155409</v>
      </c>
      <c r="G34" s="31">
        <f t="shared" si="3"/>
        <v>1205759701</v>
      </c>
      <c r="H34" s="31">
        <f t="shared" si="3"/>
        <v>1114260455</v>
      </c>
      <c r="I34" s="31">
        <f t="shared" si="3"/>
        <v>1207668864</v>
      </c>
      <c r="J34" s="31">
        <f t="shared" si="3"/>
        <v>1207668864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1207668864</v>
      </c>
      <c r="X34" s="31">
        <f t="shared" si="3"/>
        <v>282788852</v>
      </c>
      <c r="Y34" s="31">
        <f t="shared" si="3"/>
        <v>924880012</v>
      </c>
      <c r="Z34" s="32">
        <f>+IF(X34&lt;&gt;0,+(Y34/X34)*100,0)</f>
        <v>327.0567440897564</v>
      </c>
      <c r="AA34" s="33">
        <f>SUM(AA29:AA33)</f>
        <v>1131155409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445767675</v>
      </c>
      <c r="D37" s="18">
        <v>445767675</v>
      </c>
      <c r="E37" s="19">
        <v>518174636</v>
      </c>
      <c r="F37" s="20">
        <v>518174636</v>
      </c>
      <c r="G37" s="20">
        <v>451310729</v>
      </c>
      <c r="H37" s="20">
        <v>445767675</v>
      </c>
      <c r="I37" s="20">
        <v>445767675</v>
      </c>
      <c r="J37" s="20">
        <v>445767675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445767675</v>
      </c>
      <c r="X37" s="20">
        <v>129543659</v>
      </c>
      <c r="Y37" s="20">
        <v>316224016</v>
      </c>
      <c r="Z37" s="21">
        <v>244.11</v>
      </c>
      <c r="AA37" s="22">
        <v>518174636</v>
      </c>
    </row>
    <row r="38" spans="1:27" ht="13.5">
      <c r="A38" s="23" t="s">
        <v>58</v>
      </c>
      <c r="B38" s="17"/>
      <c r="C38" s="18">
        <v>498371669</v>
      </c>
      <c r="D38" s="18">
        <v>498371669</v>
      </c>
      <c r="E38" s="19">
        <v>659099000</v>
      </c>
      <c r="F38" s="20">
        <v>659099000</v>
      </c>
      <c r="G38" s="20">
        <v>515549164</v>
      </c>
      <c r="H38" s="20">
        <v>515338597</v>
      </c>
      <c r="I38" s="20">
        <v>498371669</v>
      </c>
      <c r="J38" s="20">
        <v>498371669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498371669</v>
      </c>
      <c r="X38" s="20">
        <v>164774750</v>
      </c>
      <c r="Y38" s="20">
        <v>333596919</v>
      </c>
      <c r="Z38" s="21">
        <v>202.46</v>
      </c>
      <c r="AA38" s="22">
        <v>659099000</v>
      </c>
    </row>
    <row r="39" spans="1:27" ht="13.5">
      <c r="A39" s="27" t="s">
        <v>61</v>
      </c>
      <c r="B39" s="35"/>
      <c r="C39" s="29">
        <f aca="true" t="shared" si="4" ref="C39:Y39">SUM(C37:C38)</f>
        <v>944139344</v>
      </c>
      <c r="D39" s="29">
        <f>SUM(D37:D38)</f>
        <v>944139344</v>
      </c>
      <c r="E39" s="36">
        <f t="shared" si="4"/>
        <v>1177273636</v>
      </c>
      <c r="F39" s="37">
        <f t="shared" si="4"/>
        <v>1177273636</v>
      </c>
      <c r="G39" s="37">
        <f t="shared" si="4"/>
        <v>966859893</v>
      </c>
      <c r="H39" s="37">
        <f t="shared" si="4"/>
        <v>961106272</v>
      </c>
      <c r="I39" s="37">
        <f t="shared" si="4"/>
        <v>944139344</v>
      </c>
      <c r="J39" s="37">
        <f t="shared" si="4"/>
        <v>944139344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944139344</v>
      </c>
      <c r="X39" s="37">
        <f t="shared" si="4"/>
        <v>294318409</v>
      </c>
      <c r="Y39" s="37">
        <f t="shared" si="4"/>
        <v>649820935</v>
      </c>
      <c r="Z39" s="38">
        <f>+IF(X39&lt;&gt;0,+(Y39/X39)*100,0)</f>
        <v>220.78840980687687</v>
      </c>
      <c r="AA39" s="39">
        <f>SUM(AA37:AA38)</f>
        <v>1177273636</v>
      </c>
    </row>
    <row r="40" spans="1:27" ht="13.5">
      <c r="A40" s="27" t="s">
        <v>62</v>
      </c>
      <c r="B40" s="28"/>
      <c r="C40" s="29">
        <f aca="true" t="shared" si="5" ref="C40:Y40">+C34+C39</f>
        <v>2383640181</v>
      </c>
      <c r="D40" s="29">
        <f>+D34+D39</f>
        <v>2383640181</v>
      </c>
      <c r="E40" s="30">
        <f t="shared" si="5"/>
        <v>2308429045</v>
      </c>
      <c r="F40" s="31">
        <f t="shared" si="5"/>
        <v>2308429045</v>
      </c>
      <c r="G40" s="31">
        <f t="shared" si="5"/>
        <v>2172619594</v>
      </c>
      <c r="H40" s="31">
        <f t="shared" si="5"/>
        <v>2075366727</v>
      </c>
      <c r="I40" s="31">
        <f t="shared" si="5"/>
        <v>2151808208</v>
      </c>
      <c r="J40" s="31">
        <f t="shared" si="5"/>
        <v>2151808208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2151808208</v>
      </c>
      <c r="X40" s="31">
        <f t="shared" si="5"/>
        <v>577107261</v>
      </c>
      <c r="Y40" s="31">
        <f t="shared" si="5"/>
        <v>1574700947</v>
      </c>
      <c r="Z40" s="32">
        <f>+IF(X40&lt;&gt;0,+(Y40/X40)*100,0)</f>
        <v>272.8610526007574</v>
      </c>
      <c r="AA40" s="33">
        <f>+AA34+AA39</f>
        <v>2308429045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14691937946</v>
      </c>
      <c r="D42" s="43">
        <f>+D25-D40</f>
        <v>14691937946</v>
      </c>
      <c r="E42" s="44">
        <f t="shared" si="6"/>
        <v>15348672301</v>
      </c>
      <c r="F42" s="45">
        <f t="shared" si="6"/>
        <v>15456688452</v>
      </c>
      <c r="G42" s="45">
        <f t="shared" si="6"/>
        <v>14886483804</v>
      </c>
      <c r="H42" s="45">
        <f t="shared" si="6"/>
        <v>15099647816</v>
      </c>
      <c r="I42" s="45">
        <f t="shared" si="6"/>
        <v>14900657311</v>
      </c>
      <c r="J42" s="45">
        <f t="shared" si="6"/>
        <v>14900657311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14900657311</v>
      </c>
      <c r="X42" s="45">
        <f t="shared" si="6"/>
        <v>3864172114</v>
      </c>
      <c r="Y42" s="45">
        <f t="shared" si="6"/>
        <v>11036485197</v>
      </c>
      <c r="Z42" s="46">
        <f>+IF(X42&lt;&gt;0,+(Y42/X42)*100,0)</f>
        <v>285.61060096196326</v>
      </c>
      <c r="AA42" s="47">
        <f>+AA25-AA40</f>
        <v>15456688452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10071535069</v>
      </c>
      <c r="D45" s="18">
        <v>10071535069</v>
      </c>
      <c r="E45" s="19">
        <v>12256811000</v>
      </c>
      <c r="F45" s="20">
        <v>12364827267</v>
      </c>
      <c r="G45" s="20">
        <v>10649820933</v>
      </c>
      <c r="H45" s="20">
        <v>10479244931</v>
      </c>
      <c r="I45" s="20">
        <v>10286716479</v>
      </c>
      <c r="J45" s="20">
        <v>10286716479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10286716479</v>
      </c>
      <c r="X45" s="20">
        <v>3091206817</v>
      </c>
      <c r="Y45" s="20">
        <v>7195509662</v>
      </c>
      <c r="Z45" s="48">
        <v>232.77</v>
      </c>
      <c r="AA45" s="22">
        <v>12364827267</v>
      </c>
    </row>
    <row r="46" spans="1:27" ht="13.5">
      <c r="A46" s="23" t="s">
        <v>67</v>
      </c>
      <c r="B46" s="17"/>
      <c r="C46" s="18">
        <v>4620402877</v>
      </c>
      <c r="D46" s="18">
        <v>4620402877</v>
      </c>
      <c r="E46" s="19">
        <v>3091861300</v>
      </c>
      <c r="F46" s="20">
        <v>3091861300</v>
      </c>
      <c r="G46" s="20">
        <v>4236662872</v>
      </c>
      <c r="H46" s="20">
        <v>4620402886</v>
      </c>
      <c r="I46" s="20">
        <v>4613940840</v>
      </c>
      <c r="J46" s="20">
        <v>4613940840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4613940840</v>
      </c>
      <c r="X46" s="20">
        <v>772965325</v>
      </c>
      <c r="Y46" s="20">
        <v>3840975515</v>
      </c>
      <c r="Z46" s="48">
        <v>496.91</v>
      </c>
      <c r="AA46" s="22">
        <v>3091861300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14691937946</v>
      </c>
      <c r="D48" s="51">
        <f>SUM(D45:D47)</f>
        <v>14691937946</v>
      </c>
      <c r="E48" s="52">
        <f t="shared" si="7"/>
        <v>15348672300</v>
      </c>
      <c r="F48" s="53">
        <f t="shared" si="7"/>
        <v>15456688567</v>
      </c>
      <c r="G48" s="53">
        <f t="shared" si="7"/>
        <v>14886483805</v>
      </c>
      <c r="H48" s="53">
        <f t="shared" si="7"/>
        <v>15099647817</v>
      </c>
      <c r="I48" s="53">
        <f t="shared" si="7"/>
        <v>14900657319</v>
      </c>
      <c r="J48" s="53">
        <f t="shared" si="7"/>
        <v>14900657319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14900657319</v>
      </c>
      <c r="X48" s="53">
        <f t="shared" si="7"/>
        <v>3864172142</v>
      </c>
      <c r="Y48" s="53">
        <f t="shared" si="7"/>
        <v>11036485177</v>
      </c>
      <c r="Z48" s="54">
        <f>+IF(X48&lt;&gt;0,+(Y48/X48)*100,0)</f>
        <v>285.6105983748381</v>
      </c>
      <c r="AA48" s="55">
        <f>SUM(AA45:AA47)</f>
        <v>15456688567</v>
      </c>
    </row>
    <row r="49" spans="1:27" ht="13.5">
      <c r="A49" s="56" t="s">
        <v>78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79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81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241695624</v>
      </c>
      <c r="D6" s="18">
        <v>241695624</v>
      </c>
      <c r="E6" s="19">
        <v>200200000</v>
      </c>
      <c r="F6" s="20">
        <v>200200000</v>
      </c>
      <c r="G6" s="20">
        <v>211866410</v>
      </c>
      <c r="H6" s="20">
        <v>303884639</v>
      </c>
      <c r="I6" s="20">
        <v>242594998</v>
      </c>
      <c r="J6" s="20">
        <v>242594998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242594998</v>
      </c>
      <c r="X6" s="20">
        <v>50050000</v>
      </c>
      <c r="Y6" s="20">
        <v>192544998</v>
      </c>
      <c r="Z6" s="21">
        <v>384.71</v>
      </c>
      <c r="AA6" s="22">
        <v>200200000</v>
      </c>
    </row>
    <row r="7" spans="1:27" ht="13.5">
      <c r="A7" s="23" t="s">
        <v>34</v>
      </c>
      <c r="B7" s="17"/>
      <c r="C7" s="18">
        <v>1367807732</v>
      </c>
      <c r="D7" s="18">
        <v>1367807732</v>
      </c>
      <c r="E7" s="19">
        <v>1325728816</v>
      </c>
      <c r="F7" s="20">
        <v>1325728816</v>
      </c>
      <c r="G7" s="20">
        <v>1448450643</v>
      </c>
      <c r="H7" s="20">
        <v>1332665161</v>
      </c>
      <c r="I7" s="20">
        <v>1204752492</v>
      </c>
      <c r="J7" s="20">
        <v>1204752492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1204752492</v>
      </c>
      <c r="X7" s="20">
        <v>331432204</v>
      </c>
      <c r="Y7" s="20">
        <v>873320288</v>
      </c>
      <c r="Z7" s="21">
        <v>263.5</v>
      </c>
      <c r="AA7" s="22">
        <v>1325728816</v>
      </c>
    </row>
    <row r="8" spans="1:27" ht="13.5">
      <c r="A8" s="23" t="s">
        <v>35</v>
      </c>
      <c r="B8" s="17"/>
      <c r="C8" s="18">
        <v>1307127175</v>
      </c>
      <c r="D8" s="18">
        <v>1307127175</v>
      </c>
      <c r="E8" s="19">
        <v>1091560440</v>
      </c>
      <c r="F8" s="20">
        <v>1091560440</v>
      </c>
      <c r="G8" s="20">
        <v>1064956129</v>
      </c>
      <c r="H8" s="20">
        <v>1091560440</v>
      </c>
      <c r="I8" s="20">
        <v>961837208</v>
      </c>
      <c r="J8" s="20">
        <v>961837208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961837208</v>
      </c>
      <c r="X8" s="20">
        <v>272890110</v>
      </c>
      <c r="Y8" s="20">
        <v>688947098</v>
      </c>
      <c r="Z8" s="21">
        <v>252.46</v>
      </c>
      <c r="AA8" s="22">
        <v>1091560440</v>
      </c>
    </row>
    <row r="9" spans="1:27" ht="13.5">
      <c r="A9" s="23" t="s">
        <v>36</v>
      </c>
      <c r="B9" s="17"/>
      <c r="C9" s="18">
        <v>417672700</v>
      </c>
      <c r="D9" s="18">
        <v>417672700</v>
      </c>
      <c r="E9" s="19">
        <v>533540923</v>
      </c>
      <c r="F9" s="20">
        <v>533540923</v>
      </c>
      <c r="G9" s="20">
        <v>423976106</v>
      </c>
      <c r="H9" s="20">
        <v>403686248</v>
      </c>
      <c r="I9" s="20">
        <v>388292982</v>
      </c>
      <c r="J9" s="20">
        <v>388292982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388292982</v>
      </c>
      <c r="X9" s="20">
        <v>133385231</v>
      </c>
      <c r="Y9" s="20">
        <v>254907751</v>
      </c>
      <c r="Z9" s="21">
        <v>191.11</v>
      </c>
      <c r="AA9" s="22">
        <v>533540923</v>
      </c>
    </row>
    <row r="10" spans="1:27" ht="13.5">
      <c r="A10" s="23" t="s">
        <v>37</v>
      </c>
      <c r="B10" s="17"/>
      <c r="C10" s="18">
        <v>80</v>
      </c>
      <c r="D10" s="18">
        <v>80</v>
      </c>
      <c r="E10" s="19">
        <v>80</v>
      </c>
      <c r="F10" s="20">
        <v>80</v>
      </c>
      <c r="G10" s="24">
        <v>80</v>
      </c>
      <c r="H10" s="24">
        <v>80</v>
      </c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20</v>
      </c>
      <c r="Y10" s="24">
        <v>-20</v>
      </c>
      <c r="Z10" s="25">
        <v>-100</v>
      </c>
      <c r="AA10" s="26">
        <v>80</v>
      </c>
    </row>
    <row r="11" spans="1:27" ht="13.5">
      <c r="A11" s="23" t="s">
        <v>38</v>
      </c>
      <c r="B11" s="17"/>
      <c r="C11" s="18">
        <v>124019665</v>
      </c>
      <c r="D11" s="18">
        <v>124019665</v>
      </c>
      <c r="E11" s="19">
        <v>128000000</v>
      </c>
      <c r="F11" s="20">
        <v>128000000</v>
      </c>
      <c r="G11" s="20">
        <v>119662097</v>
      </c>
      <c r="H11" s="20">
        <v>124019665</v>
      </c>
      <c r="I11" s="20">
        <v>128000000</v>
      </c>
      <c r="J11" s="20">
        <v>128000000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128000000</v>
      </c>
      <c r="X11" s="20">
        <v>32000000</v>
      </c>
      <c r="Y11" s="20">
        <v>96000000</v>
      </c>
      <c r="Z11" s="21">
        <v>300</v>
      </c>
      <c r="AA11" s="22">
        <v>128000000</v>
      </c>
    </row>
    <row r="12" spans="1:27" ht="13.5">
      <c r="A12" s="27" t="s">
        <v>39</v>
      </c>
      <c r="B12" s="28"/>
      <c r="C12" s="29">
        <f aca="true" t="shared" si="0" ref="C12:Y12">SUM(C6:C11)</f>
        <v>3458322976</v>
      </c>
      <c r="D12" s="29">
        <f>SUM(D6:D11)</f>
        <v>3458322976</v>
      </c>
      <c r="E12" s="30">
        <f t="shared" si="0"/>
        <v>3279030259</v>
      </c>
      <c r="F12" s="31">
        <f t="shared" si="0"/>
        <v>3279030259</v>
      </c>
      <c r="G12" s="31">
        <f t="shared" si="0"/>
        <v>3268911465</v>
      </c>
      <c r="H12" s="31">
        <f t="shared" si="0"/>
        <v>3255816233</v>
      </c>
      <c r="I12" s="31">
        <f t="shared" si="0"/>
        <v>2925477680</v>
      </c>
      <c r="J12" s="31">
        <f t="shared" si="0"/>
        <v>2925477680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2925477680</v>
      </c>
      <c r="X12" s="31">
        <f t="shared" si="0"/>
        <v>819757565</v>
      </c>
      <c r="Y12" s="31">
        <f t="shared" si="0"/>
        <v>2105720115</v>
      </c>
      <c r="Z12" s="32">
        <f>+IF(X12&lt;&gt;0,+(Y12/X12)*100,0)</f>
        <v>256.8710805370854</v>
      </c>
      <c r="AA12" s="33">
        <f>SUM(AA6:AA11)</f>
        <v>3279030259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24306821</v>
      </c>
      <c r="D15" s="18">
        <v>24306821</v>
      </c>
      <c r="E15" s="19">
        <v>20298926</v>
      </c>
      <c r="F15" s="20">
        <v>20298926</v>
      </c>
      <c r="G15" s="20">
        <v>20298926</v>
      </c>
      <c r="H15" s="20">
        <v>24291772</v>
      </c>
      <c r="I15" s="20">
        <v>24306821</v>
      </c>
      <c r="J15" s="20">
        <v>24306821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24306821</v>
      </c>
      <c r="X15" s="20">
        <v>5074732</v>
      </c>
      <c r="Y15" s="20">
        <v>19232089</v>
      </c>
      <c r="Z15" s="21">
        <v>378.98</v>
      </c>
      <c r="AA15" s="22">
        <v>20298926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/>
      <c r="Y16" s="24"/>
      <c r="Z16" s="25"/>
      <c r="AA16" s="26"/>
    </row>
    <row r="17" spans="1:27" ht="13.5">
      <c r="A17" s="23" t="s">
        <v>43</v>
      </c>
      <c r="B17" s="17"/>
      <c r="C17" s="18">
        <v>194359730</v>
      </c>
      <c r="D17" s="18">
        <v>194359730</v>
      </c>
      <c r="E17" s="19">
        <v>198168886</v>
      </c>
      <c r="F17" s="20">
        <v>198168886</v>
      </c>
      <c r="G17" s="20">
        <v>198168885</v>
      </c>
      <c r="H17" s="20">
        <v>194359730</v>
      </c>
      <c r="I17" s="20">
        <v>194359730</v>
      </c>
      <c r="J17" s="20">
        <v>194359730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194359730</v>
      </c>
      <c r="X17" s="20">
        <v>49542222</v>
      </c>
      <c r="Y17" s="20">
        <v>144817508</v>
      </c>
      <c r="Z17" s="21">
        <v>292.31</v>
      </c>
      <c r="AA17" s="22">
        <v>198168886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14136478612</v>
      </c>
      <c r="D19" s="18">
        <v>14136478612</v>
      </c>
      <c r="E19" s="19">
        <v>14663255939</v>
      </c>
      <c r="F19" s="20">
        <v>14663255939</v>
      </c>
      <c r="G19" s="20">
        <v>14527928103</v>
      </c>
      <c r="H19" s="20">
        <v>14314635546</v>
      </c>
      <c r="I19" s="20">
        <v>14597353089</v>
      </c>
      <c r="J19" s="20">
        <v>14597353089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14597353089</v>
      </c>
      <c r="X19" s="20">
        <v>3665813985</v>
      </c>
      <c r="Y19" s="20">
        <v>10931539104</v>
      </c>
      <c r="Z19" s="21">
        <v>298.2</v>
      </c>
      <c r="AA19" s="22">
        <v>14663255939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>
        <v>210725719</v>
      </c>
      <c r="D21" s="18">
        <v>210725719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121396217</v>
      </c>
      <c r="D22" s="18">
        <v>121396217</v>
      </c>
      <c r="E22" s="19">
        <v>175030949</v>
      </c>
      <c r="F22" s="20">
        <v>175030949</v>
      </c>
      <c r="G22" s="20">
        <v>144443207</v>
      </c>
      <c r="H22" s="20">
        <v>121386837</v>
      </c>
      <c r="I22" s="20">
        <v>121382272</v>
      </c>
      <c r="J22" s="20">
        <v>121382272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121382272</v>
      </c>
      <c r="X22" s="20">
        <v>43757737</v>
      </c>
      <c r="Y22" s="20">
        <v>77624535</v>
      </c>
      <c r="Z22" s="21">
        <v>177.4</v>
      </c>
      <c r="AA22" s="22">
        <v>175030949</v>
      </c>
    </row>
    <row r="23" spans="1:27" ht="13.5">
      <c r="A23" s="23" t="s">
        <v>49</v>
      </c>
      <c r="B23" s="17"/>
      <c r="C23" s="18"/>
      <c r="D23" s="18"/>
      <c r="E23" s="19"/>
      <c r="F23" s="20"/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/>
      <c r="Y23" s="24"/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14687267099</v>
      </c>
      <c r="D24" s="29">
        <f>SUM(D15:D23)</f>
        <v>14687267099</v>
      </c>
      <c r="E24" s="36">
        <f t="shared" si="1"/>
        <v>15056754700</v>
      </c>
      <c r="F24" s="37">
        <f t="shared" si="1"/>
        <v>15056754700</v>
      </c>
      <c r="G24" s="37">
        <f t="shared" si="1"/>
        <v>14890839121</v>
      </c>
      <c r="H24" s="37">
        <f t="shared" si="1"/>
        <v>14654673885</v>
      </c>
      <c r="I24" s="37">
        <f t="shared" si="1"/>
        <v>14937401912</v>
      </c>
      <c r="J24" s="37">
        <f t="shared" si="1"/>
        <v>14937401912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14937401912</v>
      </c>
      <c r="X24" s="37">
        <f t="shared" si="1"/>
        <v>3764188676</v>
      </c>
      <c r="Y24" s="37">
        <f t="shared" si="1"/>
        <v>11173213236</v>
      </c>
      <c r="Z24" s="38">
        <f>+IF(X24&lt;&gt;0,+(Y24/X24)*100,0)</f>
        <v>296.8292558563555</v>
      </c>
      <c r="AA24" s="39">
        <f>SUM(AA15:AA23)</f>
        <v>15056754700</v>
      </c>
    </row>
    <row r="25" spans="1:27" ht="13.5">
      <c r="A25" s="27" t="s">
        <v>51</v>
      </c>
      <c r="B25" s="28"/>
      <c r="C25" s="29">
        <f aca="true" t="shared" si="2" ref="C25:Y25">+C12+C24</f>
        <v>18145590075</v>
      </c>
      <c r="D25" s="29">
        <f>+D12+D24</f>
        <v>18145590075</v>
      </c>
      <c r="E25" s="30">
        <f t="shared" si="2"/>
        <v>18335784959</v>
      </c>
      <c r="F25" s="31">
        <f t="shared" si="2"/>
        <v>18335784959</v>
      </c>
      <c r="G25" s="31">
        <f t="shared" si="2"/>
        <v>18159750586</v>
      </c>
      <c r="H25" s="31">
        <f t="shared" si="2"/>
        <v>17910490118</v>
      </c>
      <c r="I25" s="31">
        <f t="shared" si="2"/>
        <v>17862879592</v>
      </c>
      <c r="J25" s="31">
        <f t="shared" si="2"/>
        <v>17862879592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17862879592</v>
      </c>
      <c r="X25" s="31">
        <f t="shared" si="2"/>
        <v>4583946241</v>
      </c>
      <c r="Y25" s="31">
        <f t="shared" si="2"/>
        <v>13278933351</v>
      </c>
      <c r="Z25" s="32">
        <f>+IF(X25&lt;&gt;0,+(Y25/X25)*100,0)</f>
        <v>289.68344419552284</v>
      </c>
      <c r="AA25" s="33">
        <f>+AA12+AA24</f>
        <v>18335784959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77963496</v>
      </c>
      <c r="D30" s="18">
        <v>77963496</v>
      </c>
      <c r="E30" s="19">
        <v>86409283</v>
      </c>
      <c r="F30" s="20">
        <v>86409283</v>
      </c>
      <c r="G30" s="20">
        <v>86409283</v>
      </c>
      <c r="H30" s="20">
        <v>86409283</v>
      </c>
      <c r="I30" s="20">
        <v>86409283</v>
      </c>
      <c r="J30" s="20">
        <v>86409283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86409283</v>
      </c>
      <c r="X30" s="20">
        <v>21602321</v>
      </c>
      <c r="Y30" s="20">
        <v>64806962</v>
      </c>
      <c r="Z30" s="21">
        <v>300</v>
      </c>
      <c r="AA30" s="22">
        <v>86409283</v>
      </c>
    </row>
    <row r="31" spans="1:27" ht="13.5">
      <c r="A31" s="23" t="s">
        <v>56</v>
      </c>
      <c r="B31" s="17"/>
      <c r="C31" s="18">
        <v>123959190</v>
      </c>
      <c r="D31" s="18">
        <v>123959190</v>
      </c>
      <c r="E31" s="19">
        <v>118872000</v>
      </c>
      <c r="F31" s="20">
        <v>118872000</v>
      </c>
      <c r="G31" s="20">
        <v>118872000</v>
      </c>
      <c r="H31" s="20">
        <v>121481820</v>
      </c>
      <c r="I31" s="20">
        <v>122142313</v>
      </c>
      <c r="J31" s="20">
        <v>122142313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122142313</v>
      </c>
      <c r="X31" s="20">
        <v>29718000</v>
      </c>
      <c r="Y31" s="20">
        <v>92424313</v>
      </c>
      <c r="Z31" s="21">
        <v>311</v>
      </c>
      <c r="AA31" s="22">
        <v>118872000</v>
      </c>
    </row>
    <row r="32" spans="1:27" ht="13.5">
      <c r="A32" s="23" t="s">
        <v>57</v>
      </c>
      <c r="B32" s="17"/>
      <c r="C32" s="18">
        <v>1828892479</v>
      </c>
      <c r="D32" s="18">
        <v>1828892479</v>
      </c>
      <c r="E32" s="19">
        <v>2044465042</v>
      </c>
      <c r="F32" s="20">
        <v>2044465042</v>
      </c>
      <c r="G32" s="20">
        <v>1902969218</v>
      </c>
      <c r="H32" s="20">
        <v>1828579697</v>
      </c>
      <c r="I32" s="20">
        <v>1969557731</v>
      </c>
      <c r="J32" s="20">
        <v>1969557731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1969557731</v>
      </c>
      <c r="X32" s="20">
        <v>511116261</v>
      </c>
      <c r="Y32" s="20">
        <v>1458441470</v>
      </c>
      <c r="Z32" s="21">
        <v>285.34</v>
      </c>
      <c r="AA32" s="22">
        <v>2044465042</v>
      </c>
    </row>
    <row r="33" spans="1:27" ht="13.5">
      <c r="A33" s="23" t="s">
        <v>58</v>
      </c>
      <c r="B33" s="17"/>
      <c r="C33" s="18">
        <v>143215306</v>
      </c>
      <c r="D33" s="18">
        <v>143215306</v>
      </c>
      <c r="E33" s="19">
        <v>178857296</v>
      </c>
      <c r="F33" s="20">
        <v>178857296</v>
      </c>
      <c r="G33" s="20">
        <v>113613975</v>
      </c>
      <c r="H33" s="20">
        <v>125077860</v>
      </c>
      <c r="I33" s="20">
        <v>125841061</v>
      </c>
      <c r="J33" s="20">
        <v>125841061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125841061</v>
      </c>
      <c r="X33" s="20">
        <v>44714324</v>
      </c>
      <c r="Y33" s="20">
        <v>81126737</v>
      </c>
      <c r="Z33" s="21">
        <v>181.43</v>
      </c>
      <c r="AA33" s="22">
        <v>178857296</v>
      </c>
    </row>
    <row r="34" spans="1:27" ht="13.5">
      <c r="A34" s="27" t="s">
        <v>59</v>
      </c>
      <c r="B34" s="28"/>
      <c r="C34" s="29">
        <f aca="true" t="shared" si="3" ref="C34:Y34">SUM(C29:C33)</f>
        <v>2174030471</v>
      </c>
      <c r="D34" s="29">
        <f>SUM(D29:D33)</f>
        <v>2174030471</v>
      </c>
      <c r="E34" s="30">
        <f t="shared" si="3"/>
        <v>2428603621</v>
      </c>
      <c r="F34" s="31">
        <f t="shared" si="3"/>
        <v>2428603621</v>
      </c>
      <c r="G34" s="31">
        <f t="shared" si="3"/>
        <v>2221864476</v>
      </c>
      <c r="H34" s="31">
        <f t="shared" si="3"/>
        <v>2161548660</v>
      </c>
      <c r="I34" s="31">
        <f t="shared" si="3"/>
        <v>2303950388</v>
      </c>
      <c r="J34" s="31">
        <f t="shared" si="3"/>
        <v>2303950388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2303950388</v>
      </c>
      <c r="X34" s="31">
        <f t="shared" si="3"/>
        <v>607150906</v>
      </c>
      <c r="Y34" s="31">
        <f t="shared" si="3"/>
        <v>1696799482</v>
      </c>
      <c r="Z34" s="32">
        <f>+IF(X34&lt;&gt;0,+(Y34/X34)*100,0)</f>
        <v>279.46915095272874</v>
      </c>
      <c r="AA34" s="33">
        <f>SUM(AA29:AA33)</f>
        <v>2428603621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2848962317</v>
      </c>
      <c r="D37" s="18">
        <v>2848962317</v>
      </c>
      <c r="E37" s="19">
        <v>1231623122</v>
      </c>
      <c r="F37" s="20">
        <v>1231623122</v>
      </c>
      <c r="G37" s="20">
        <v>1077691148</v>
      </c>
      <c r="H37" s="20">
        <v>1231623122</v>
      </c>
      <c r="I37" s="20">
        <v>1231623122</v>
      </c>
      <c r="J37" s="20">
        <v>1231623122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1231623122</v>
      </c>
      <c r="X37" s="20">
        <v>307905781</v>
      </c>
      <c r="Y37" s="20">
        <v>923717341</v>
      </c>
      <c r="Z37" s="21">
        <v>300</v>
      </c>
      <c r="AA37" s="22">
        <v>1231623122</v>
      </c>
    </row>
    <row r="38" spans="1:27" ht="13.5">
      <c r="A38" s="23" t="s">
        <v>58</v>
      </c>
      <c r="B38" s="17"/>
      <c r="C38" s="18">
        <v>462812517</v>
      </c>
      <c r="D38" s="18">
        <v>462812517</v>
      </c>
      <c r="E38" s="19">
        <v>1920859147</v>
      </c>
      <c r="F38" s="20">
        <v>1920859147</v>
      </c>
      <c r="G38" s="20">
        <v>1920859147</v>
      </c>
      <c r="H38" s="20">
        <v>1920859147</v>
      </c>
      <c r="I38" s="20">
        <v>1934447147</v>
      </c>
      <c r="J38" s="20">
        <v>1934447147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1934447147</v>
      </c>
      <c r="X38" s="20">
        <v>480214787</v>
      </c>
      <c r="Y38" s="20">
        <v>1454232360</v>
      </c>
      <c r="Z38" s="21">
        <v>302.83</v>
      </c>
      <c r="AA38" s="22">
        <v>1920859147</v>
      </c>
    </row>
    <row r="39" spans="1:27" ht="13.5">
      <c r="A39" s="27" t="s">
        <v>61</v>
      </c>
      <c r="B39" s="35"/>
      <c r="C39" s="29">
        <f aca="true" t="shared" si="4" ref="C39:Y39">SUM(C37:C38)</f>
        <v>3311774834</v>
      </c>
      <c r="D39" s="29">
        <f>SUM(D37:D38)</f>
        <v>3311774834</v>
      </c>
      <c r="E39" s="36">
        <f t="shared" si="4"/>
        <v>3152482269</v>
      </c>
      <c r="F39" s="37">
        <f t="shared" si="4"/>
        <v>3152482269</v>
      </c>
      <c r="G39" s="37">
        <f t="shared" si="4"/>
        <v>2998550295</v>
      </c>
      <c r="H39" s="37">
        <f t="shared" si="4"/>
        <v>3152482269</v>
      </c>
      <c r="I39" s="37">
        <f t="shared" si="4"/>
        <v>3166070269</v>
      </c>
      <c r="J39" s="37">
        <f t="shared" si="4"/>
        <v>3166070269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3166070269</v>
      </c>
      <c r="X39" s="37">
        <f t="shared" si="4"/>
        <v>788120568</v>
      </c>
      <c r="Y39" s="37">
        <f t="shared" si="4"/>
        <v>2377949701</v>
      </c>
      <c r="Z39" s="38">
        <f>+IF(X39&lt;&gt;0,+(Y39/X39)*100,0)</f>
        <v>301.72410130527135</v>
      </c>
      <c r="AA39" s="39">
        <f>SUM(AA37:AA38)</f>
        <v>3152482269</v>
      </c>
    </row>
    <row r="40" spans="1:27" ht="13.5">
      <c r="A40" s="27" t="s">
        <v>62</v>
      </c>
      <c r="B40" s="28"/>
      <c r="C40" s="29">
        <f aca="true" t="shared" si="5" ref="C40:Y40">+C34+C39</f>
        <v>5485805305</v>
      </c>
      <c r="D40" s="29">
        <f>+D34+D39</f>
        <v>5485805305</v>
      </c>
      <c r="E40" s="30">
        <f t="shared" si="5"/>
        <v>5581085890</v>
      </c>
      <c r="F40" s="31">
        <f t="shared" si="5"/>
        <v>5581085890</v>
      </c>
      <c r="G40" s="31">
        <f t="shared" si="5"/>
        <v>5220414771</v>
      </c>
      <c r="H40" s="31">
        <f t="shared" si="5"/>
        <v>5314030929</v>
      </c>
      <c r="I40" s="31">
        <f t="shared" si="5"/>
        <v>5470020657</v>
      </c>
      <c r="J40" s="31">
        <f t="shared" si="5"/>
        <v>5470020657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5470020657</v>
      </c>
      <c r="X40" s="31">
        <f t="shared" si="5"/>
        <v>1395271474</v>
      </c>
      <c r="Y40" s="31">
        <f t="shared" si="5"/>
        <v>4074749183</v>
      </c>
      <c r="Z40" s="32">
        <f>+IF(X40&lt;&gt;0,+(Y40/X40)*100,0)</f>
        <v>292.0398832005362</v>
      </c>
      <c r="AA40" s="33">
        <f>+AA34+AA39</f>
        <v>5581085890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12659784770</v>
      </c>
      <c r="D42" s="43">
        <f>+D25-D40</f>
        <v>12659784770</v>
      </c>
      <c r="E42" s="44">
        <f t="shared" si="6"/>
        <v>12754699069</v>
      </c>
      <c r="F42" s="45">
        <f t="shared" si="6"/>
        <v>12754699069</v>
      </c>
      <c r="G42" s="45">
        <f t="shared" si="6"/>
        <v>12939335815</v>
      </c>
      <c r="H42" s="45">
        <f t="shared" si="6"/>
        <v>12596459189</v>
      </c>
      <c r="I42" s="45">
        <f t="shared" si="6"/>
        <v>12392858935</v>
      </c>
      <c r="J42" s="45">
        <f t="shared" si="6"/>
        <v>12392858935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12392858935</v>
      </c>
      <c r="X42" s="45">
        <f t="shared" si="6"/>
        <v>3188674767</v>
      </c>
      <c r="Y42" s="45">
        <f t="shared" si="6"/>
        <v>9204184168</v>
      </c>
      <c r="Z42" s="46">
        <f>+IF(X42&lt;&gt;0,+(Y42/X42)*100,0)</f>
        <v>288.6523349215564</v>
      </c>
      <c r="AA42" s="47">
        <f>+AA25-AA40</f>
        <v>12754699069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12659784770</v>
      </c>
      <c r="D45" s="18">
        <v>12659784770</v>
      </c>
      <c r="E45" s="19">
        <v>12521745290</v>
      </c>
      <c r="F45" s="20">
        <v>12521745290</v>
      </c>
      <c r="G45" s="20">
        <v>12706382036</v>
      </c>
      <c r="H45" s="20">
        <v>12457918103</v>
      </c>
      <c r="I45" s="20">
        <v>12159905156</v>
      </c>
      <c r="J45" s="20">
        <v>12159905156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12159905156</v>
      </c>
      <c r="X45" s="20">
        <v>3130436323</v>
      </c>
      <c r="Y45" s="20">
        <v>9029468833</v>
      </c>
      <c r="Z45" s="48">
        <v>288.44</v>
      </c>
      <c r="AA45" s="22">
        <v>12521745290</v>
      </c>
    </row>
    <row r="46" spans="1:27" ht="13.5">
      <c r="A46" s="23" t="s">
        <v>67</v>
      </c>
      <c r="B46" s="17"/>
      <c r="C46" s="18"/>
      <c r="D46" s="18"/>
      <c r="E46" s="19">
        <v>232953779</v>
      </c>
      <c r="F46" s="20">
        <v>232953779</v>
      </c>
      <c r="G46" s="20">
        <v>232953779</v>
      </c>
      <c r="H46" s="20">
        <v>138541086</v>
      </c>
      <c r="I46" s="20">
        <v>232953779</v>
      </c>
      <c r="J46" s="20">
        <v>232953779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232953779</v>
      </c>
      <c r="X46" s="20">
        <v>58238445</v>
      </c>
      <c r="Y46" s="20">
        <v>174715334</v>
      </c>
      <c r="Z46" s="48">
        <v>300</v>
      </c>
      <c r="AA46" s="22">
        <v>232953779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12659784770</v>
      </c>
      <c r="D48" s="51">
        <f>SUM(D45:D47)</f>
        <v>12659784770</v>
      </c>
      <c r="E48" s="52">
        <f t="shared" si="7"/>
        <v>12754699069</v>
      </c>
      <c r="F48" s="53">
        <f t="shared" si="7"/>
        <v>12754699069</v>
      </c>
      <c r="G48" s="53">
        <f t="shared" si="7"/>
        <v>12939335815</v>
      </c>
      <c r="H48" s="53">
        <f t="shared" si="7"/>
        <v>12596459189</v>
      </c>
      <c r="I48" s="53">
        <f t="shared" si="7"/>
        <v>12392858935</v>
      </c>
      <c r="J48" s="53">
        <f t="shared" si="7"/>
        <v>12392858935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12392858935</v>
      </c>
      <c r="X48" s="53">
        <f t="shared" si="7"/>
        <v>3188674768</v>
      </c>
      <c r="Y48" s="53">
        <f t="shared" si="7"/>
        <v>9204184167</v>
      </c>
      <c r="Z48" s="54">
        <f>+IF(X48&lt;&gt;0,+(Y48/X48)*100,0)</f>
        <v>288.6523347996712</v>
      </c>
      <c r="AA48" s="55">
        <f>SUM(AA45:AA47)</f>
        <v>12754699069</v>
      </c>
    </row>
    <row r="49" spans="1:27" ht="13.5">
      <c r="A49" s="56" t="s">
        <v>78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79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81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355679377</v>
      </c>
      <c r="D6" s="18">
        <v>355679377</v>
      </c>
      <c r="E6" s="19">
        <v>62226219</v>
      </c>
      <c r="F6" s="20">
        <v>62226219</v>
      </c>
      <c r="G6" s="20">
        <v>42488437</v>
      </c>
      <c r="H6" s="20">
        <v>228788874</v>
      </c>
      <c r="I6" s="20">
        <v>284454683</v>
      </c>
      <c r="J6" s="20">
        <v>284454683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284454683</v>
      </c>
      <c r="X6" s="20">
        <v>15556555</v>
      </c>
      <c r="Y6" s="20">
        <v>268898128</v>
      </c>
      <c r="Z6" s="21">
        <v>1728.52</v>
      </c>
      <c r="AA6" s="22">
        <v>62226219</v>
      </c>
    </row>
    <row r="7" spans="1:27" ht="13.5">
      <c r="A7" s="23" t="s">
        <v>34</v>
      </c>
      <c r="B7" s="17"/>
      <c r="C7" s="18">
        <v>107818543</v>
      </c>
      <c r="D7" s="18">
        <v>107818543</v>
      </c>
      <c r="E7" s="19">
        <v>717987898</v>
      </c>
      <c r="F7" s="20">
        <v>717987898</v>
      </c>
      <c r="G7" s="20">
        <v>259187453</v>
      </c>
      <c r="H7" s="20">
        <v>256298663</v>
      </c>
      <c r="I7" s="20">
        <v>189078679</v>
      </c>
      <c r="J7" s="20">
        <v>189078679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189078679</v>
      </c>
      <c r="X7" s="20">
        <v>179496975</v>
      </c>
      <c r="Y7" s="20">
        <v>9581704</v>
      </c>
      <c r="Z7" s="21">
        <v>5.34</v>
      </c>
      <c r="AA7" s="22">
        <v>717987898</v>
      </c>
    </row>
    <row r="8" spans="1:27" ht="13.5">
      <c r="A8" s="23" t="s">
        <v>35</v>
      </c>
      <c r="B8" s="17"/>
      <c r="C8" s="18">
        <v>1057924302</v>
      </c>
      <c r="D8" s="18">
        <v>1057924302</v>
      </c>
      <c r="E8" s="19">
        <v>1535229446</v>
      </c>
      <c r="F8" s="20">
        <v>1535229446</v>
      </c>
      <c r="G8" s="20">
        <v>1080987767</v>
      </c>
      <c r="H8" s="20">
        <v>1126064247</v>
      </c>
      <c r="I8" s="20">
        <v>1156311822</v>
      </c>
      <c r="J8" s="20">
        <v>1156311822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1156311822</v>
      </c>
      <c r="X8" s="20">
        <v>383807362</v>
      </c>
      <c r="Y8" s="20">
        <v>772504460</v>
      </c>
      <c r="Z8" s="21">
        <v>201.27</v>
      </c>
      <c r="AA8" s="22">
        <v>1535229446</v>
      </c>
    </row>
    <row r="9" spans="1:27" ht="13.5">
      <c r="A9" s="23" t="s">
        <v>36</v>
      </c>
      <c r="B9" s="17"/>
      <c r="C9" s="18">
        <v>157234232</v>
      </c>
      <c r="D9" s="18">
        <v>157234232</v>
      </c>
      <c r="E9" s="19">
        <v>148803332</v>
      </c>
      <c r="F9" s="20">
        <v>148803332</v>
      </c>
      <c r="G9" s="20">
        <v>189654987</v>
      </c>
      <c r="H9" s="20">
        <v>42027079</v>
      </c>
      <c r="I9" s="20">
        <v>42027079</v>
      </c>
      <c r="J9" s="20">
        <v>42027079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42027079</v>
      </c>
      <c r="X9" s="20">
        <v>37200833</v>
      </c>
      <c r="Y9" s="20">
        <v>4826246</v>
      </c>
      <c r="Z9" s="21">
        <v>12.97</v>
      </c>
      <c r="AA9" s="22">
        <v>148803332</v>
      </c>
    </row>
    <row r="10" spans="1:27" ht="13.5">
      <c r="A10" s="23" t="s">
        <v>37</v>
      </c>
      <c r="B10" s="17"/>
      <c r="C10" s="18">
        <v>295545</v>
      </c>
      <c r="D10" s="18">
        <v>295545</v>
      </c>
      <c r="E10" s="19">
        <v>15395958</v>
      </c>
      <c r="F10" s="20">
        <v>15395958</v>
      </c>
      <c r="G10" s="24">
        <v>89964754</v>
      </c>
      <c r="H10" s="24">
        <v>88564897</v>
      </c>
      <c r="I10" s="24">
        <v>74976029</v>
      </c>
      <c r="J10" s="20">
        <v>74976029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74976029</v>
      </c>
      <c r="X10" s="20">
        <v>3848990</v>
      </c>
      <c r="Y10" s="24">
        <v>71127039</v>
      </c>
      <c r="Z10" s="25">
        <v>1847.94</v>
      </c>
      <c r="AA10" s="26">
        <v>15395958</v>
      </c>
    </row>
    <row r="11" spans="1:27" ht="13.5">
      <c r="A11" s="23" t="s">
        <v>38</v>
      </c>
      <c r="B11" s="17"/>
      <c r="C11" s="18">
        <v>438906236</v>
      </c>
      <c r="D11" s="18">
        <v>438906236</v>
      </c>
      <c r="E11" s="19">
        <v>323798229</v>
      </c>
      <c r="F11" s="20">
        <v>323798229</v>
      </c>
      <c r="G11" s="20">
        <v>91250650</v>
      </c>
      <c r="H11" s="20">
        <v>91995656</v>
      </c>
      <c r="I11" s="20">
        <v>91995656</v>
      </c>
      <c r="J11" s="20">
        <v>91995656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91995656</v>
      </c>
      <c r="X11" s="20">
        <v>80949557</v>
      </c>
      <c r="Y11" s="20">
        <v>11046099</v>
      </c>
      <c r="Z11" s="21">
        <v>13.65</v>
      </c>
      <c r="AA11" s="22">
        <v>323798229</v>
      </c>
    </row>
    <row r="12" spans="1:27" ht="13.5">
      <c r="A12" s="27" t="s">
        <v>39</v>
      </c>
      <c r="B12" s="28"/>
      <c r="C12" s="29">
        <f aca="true" t="shared" si="0" ref="C12:Y12">SUM(C6:C11)</f>
        <v>2117858235</v>
      </c>
      <c r="D12" s="29">
        <f>SUM(D6:D11)</f>
        <v>2117858235</v>
      </c>
      <c r="E12" s="30">
        <f t="shared" si="0"/>
        <v>2803441082</v>
      </c>
      <c r="F12" s="31">
        <f t="shared" si="0"/>
        <v>2803441082</v>
      </c>
      <c r="G12" s="31">
        <f t="shared" si="0"/>
        <v>1753534048</v>
      </c>
      <c r="H12" s="31">
        <f t="shared" si="0"/>
        <v>1833739416</v>
      </c>
      <c r="I12" s="31">
        <f t="shared" si="0"/>
        <v>1838843948</v>
      </c>
      <c r="J12" s="31">
        <f t="shared" si="0"/>
        <v>1838843948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1838843948</v>
      </c>
      <c r="X12" s="31">
        <f t="shared" si="0"/>
        <v>700860272</v>
      </c>
      <c r="Y12" s="31">
        <f t="shared" si="0"/>
        <v>1137983676</v>
      </c>
      <c r="Z12" s="32">
        <f>+IF(X12&lt;&gt;0,+(Y12/X12)*100,0)</f>
        <v>162.36955088816904</v>
      </c>
      <c r="AA12" s="33">
        <f>SUM(AA6:AA11)</f>
        <v>2803441082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2732863</v>
      </c>
      <c r="D15" s="18">
        <v>2732863</v>
      </c>
      <c r="E15" s="19">
        <v>5496750</v>
      </c>
      <c r="F15" s="20">
        <v>5496750</v>
      </c>
      <c r="G15" s="20">
        <v>90231321</v>
      </c>
      <c r="H15" s="20">
        <v>91852321</v>
      </c>
      <c r="I15" s="20">
        <v>91852321</v>
      </c>
      <c r="J15" s="20">
        <v>91852321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91852321</v>
      </c>
      <c r="X15" s="20">
        <v>1374188</v>
      </c>
      <c r="Y15" s="20">
        <v>90478133</v>
      </c>
      <c r="Z15" s="21">
        <v>6584.12</v>
      </c>
      <c r="AA15" s="22">
        <v>5496750</v>
      </c>
    </row>
    <row r="16" spans="1:27" ht="13.5">
      <c r="A16" s="23" t="s">
        <v>42</v>
      </c>
      <c r="B16" s="17"/>
      <c r="C16" s="18"/>
      <c r="D16" s="18"/>
      <c r="E16" s="19">
        <v>23500</v>
      </c>
      <c r="F16" s="20">
        <v>23500</v>
      </c>
      <c r="G16" s="24">
        <v>32624</v>
      </c>
      <c r="H16" s="24">
        <v>32624</v>
      </c>
      <c r="I16" s="24">
        <v>32624</v>
      </c>
      <c r="J16" s="20">
        <v>32624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32624</v>
      </c>
      <c r="X16" s="20">
        <v>5875</v>
      </c>
      <c r="Y16" s="24">
        <v>26749</v>
      </c>
      <c r="Z16" s="25">
        <v>455.3</v>
      </c>
      <c r="AA16" s="26">
        <v>23500</v>
      </c>
    </row>
    <row r="17" spans="1:27" ht="13.5">
      <c r="A17" s="23" t="s">
        <v>43</v>
      </c>
      <c r="B17" s="17"/>
      <c r="C17" s="18">
        <v>1497507000</v>
      </c>
      <c r="D17" s="18">
        <v>1497507000</v>
      </c>
      <c r="E17" s="19">
        <v>304868038</v>
      </c>
      <c r="F17" s="20">
        <v>304868038</v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76217010</v>
      </c>
      <c r="Y17" s="20">
        <v>-76217010</v>
      </c>
      <c r="Z17" s="21">
        <v>-100</v>
      </c>
      <c r="AA17" s="22">
        <v>304868038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14346932170</v>
      </c>
      <c r="D19" s="18">
        <v>14346932170</v>
      </c>
      <c r="E19" s="19">
        <v>15841563538</v>
      </c>
      <c r="F19" s="20">
        <v>15841563538</v>
      </c>
      <c r="G19" s="20">
        <v>16279928866</v>
      </c>
      <c r="H19" s="20">
        <v>16311552360</v>
      </c>
      <c r="I19" s="20">
        <v>16172744939</v>
      </c>
      <c r="J19" s="20">
        <v>16172744939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16172744939</v>
      </c>
      <c r="X19" s="20">
        <v>3960390885</v>
      </c>
      <c r="Y19" s="20">
        <v>12212354054</v>
      </c>
      <c r="Z19" s="21">
        <v>308.36</v>
      </c>
      <c r="AA19" s="22">
        <v>15841563538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108951737</v>
      </c>
      <c r="D22" s="18">
        <v>108951737</v>
      </c>
      <c r="E22" s="19">
        <v>129785321</v>
      </c>
      <c r="F22" s="20">
        <v>129785321</v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>
        <v>32446330</v>
      </c>
      <c r="Y22" s="20">
        <v>-32446330</v>
      </c>
      <c r="Z22" s="21">
        <v>-100</v>
      </c>
      <c r="AA22" s="22">
        <v>129785321</v>
      </c>
    </row>
    <row r="23" spans="1:27" ht="13.5">
      <c r="A23" s="23" t="s">
        <v>49</v>
      </c>
      <c r="B23" s="17"/>
      <c r="C23" s="18">
        <v>51445889</v>
      </c>
      <c r="D23" s="18">
        <v>51445889</v>
      </c>
      <c r="E23" s="19">
        <v>339784446</v>
      </c>
      <c r="F23" s="20">
        <v>339784446</v>
      </c>
      <c r="G23" s="24"/>
      <c r="H23" s="24"/>
      <c r="I23" s="24"/>
      <c r="J23" s="20"/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/>
      <c r="X23" s="20">
        <v>84946112</v>
      </c>
      <c r="Y23" s="24">
        <v>-84946112</v>
      </c>
      <c r="Z23" s="25">
        <v>-100</v>
      </c>
      <c r="AA23" s="26">
        <v>339784446</v>
      </c>
    </row>
    <row r="24" spans="1:27" ht="13.5">
      <c r="A24" s="27" t="s">
        <v>50</v>
      </c>
      <c r="B24" s="35"/>
      <c r="C24" s="29">
        <f aca="true" t="shared" si="1" ref="C24:Y24">SUM(C15:C23)</f>
        <v>16007569659</v>
      </c>
      <c r="D24" s="29">
        <f>SUM(D15:D23)</f>
        <v>16007569659</v>
      </c>
      <c r="E24" s="36">
        <f t="shared" si="1"/>
        <v>16621521593</v>
      </c>
      <c r="F24" s="37">
        <f t="shared" si="1"/>
        <v>16621521593</v>
      </c>
      <c r="G24" s="37">
        <f t="shared" si="1"/>
        <v>16370192811</v>
      </c>
      <c r="H24" s="37">
        <f t="shared" si="1"/>
        <v>16403437305</v>
      </c>
      <c r="I24" s="37">
        <f t="shared" si="1"/>
        <v>16264629884</v>
      </c>
      <c r="J24" s="37">
        <f t="shared" si="1"/>
        <v>16264629884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16264629884</v>
      </c>
      <c r="X24" s="37">
        <f t="shared" si="1"/>
        <v>4155380400</v>
      </c>
      <c r="Y24" s="37">
        <f t="shared" si="1"/>
        <v>12109249484</v>
      </c>
      <c r="Z24" s="38">
        <f>+IF(X24&lt;&gt;0,+(Y24/X24)*100,0)</f>
        <v>291.4113346638493</v>
      </c>
      <c r="AA24" s="39">
        <f>SUM(AA15:AA23)</f>
        <v>16621521593</v>
      </c>
    </row>
    <row r="25" spans="1:27" ht="13.5">
      <c r="A25" s="27" t="s">
        <v>51</v>
      </c>
      <c r="B25" s="28"/>
      <c r="C25" s="29">
        <f aca="true" t="shared" si="2" ref="C25:Y25">+C12+C24</f>
        <v>18125427894</v>
      </c>
      <c r="D25" s="29">
        <f>+D12+D24</f>
        <v>18125427894</v>
      </c>
      <c r="E25" s="30">
        <f t="shared" si="2"/>
        <v>19424962675</v>
      </c>
      <c r="F25" s="31">
        <f t="shared" si="2"/>
        <v>19424962675</v>
      </c>
      <c r="G25" s="31">
        <f t="shared" si="2"/>
        <v>18123726859</v>
      </c>
      <c r="H25" s="31">
        <f t="shared" si="2"/>
        <v>18237176721</v>
      </c>
      <c r="I25" s="31">
        <f t="shared" si="2"/>
        <v>18103473832</v>
      </c>
      <c r="J25" s="31">
        <f t="shared" si="2"/>
        <v>18103473832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18103473832</v>
      </c>
      <c r="X25" s="31">
        <f t="shared" si="2"/>
        <v>4856240672</v>
      </c>
      <c r="Y25" s="31">
        <f t="shared" si="2"/>
        <v>13247233160</v>
      </c>
      <c r="Z25" s="32">
        <f>+IF(X25&lt;&gt;0,+(Y25/X25)*100,0)</f>
        <v>272.78782199532634</v>
      </c>
      <c r="AA25" s="33">
        <f>+AA12+AA24</f>
        <v>19424962675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100965373</v>
      </c>
      <c r="D30" s="18">
        <v>100965373</v>
      </c>
      <c r="E30" s="19">
        <v>110529665</v>
      </c>
      <c r="F30" s="20">
        <v>110529665</v>
      </c>
      <c r="G30" s="20">
        <v>138750400</v>
      </c>
      <c r="H30" s="20">
        <v>138750400</v>
      </c>
      <c r="I30" s="20">
        <v>138750400</v>
      </c>
      <c r="J30" s="20">
        <v>138750400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138750400</v>
      </c>
      <c r="X30" s="20">
        <v>27632416</v>
      </c>
      <c r="Y30" s="20">
        <v>111117984</v>
      </c>
      <c r="Z30" s="21">
        <v>402.13</v>
      </c>
      <c r="AA30" s="22">
        <v>110529665</v>
      </c>
    </row>
    <row r="31" spans="1:27" ht="13.5">
      <c r="A31" s="23" t="s">
        <v>56</v>
      </c>
      <c r="B31" s="17"/>
      <c r="C31" s="18">
        <v>161471743</v>
      </c>
      <c r="D31" s="18">
        <v>161471743</v>
      </c>
      <c r="E31" s="19">
        <v>111750903</v>
      </c>
      <c r="F31" s="20">
        <v>111750903</v>
      </c>
      <c r="G31" s="20">
        <v>150152987</v>
      </c>
      <c r="H31" s="20">
        <v>150302617</v>
      </c>
      <c r="I31" s="20">
        <v>150302617</v>
      </c>
      <c r="J31" s="20">
        <v>150302617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150302617</v>
      </c>
      <c r="X31" s="20">
        <v>27937726</v>
      </c>
      <c r="Y31" s="20">
        <v>122364891</v>
      </c>
      <c r="Z31" s="21">
        <v>437.99</v>
      </c>
      <c r="AA31" s="22">
        <v>111750903</v>
      </c>
    </row>
    <row r="32" spans="1:27" ht="13.5">
      <c r="A32" s="23" t="s">
        <v>57</v>
      </c>
      <c r="B32" s="17"/>
      <c r="C32" s="18">
        <v>1783197506</v>
      </c>
      <c r="D32" s="18">
        <v>1783197506</v>
      </c>
      <c r="E32" s="19">
        <v>2050098786</v>
      </c>
      <c r="F32" s="20">
        <v>2050098786</v>
      </c>
      <c r="G32" s="20">
        <v>2631915697</v>
      </c>
      <c r="H32" s="20">
        <v>2745909724</v>
      </c>
      <c r="I32" s="20">
        <v>2114150245</v>
      </c>
      <c r="J32" s="20">
        <v>2114150245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2114150245</v>
      </c>
      <c r="X32" s="20">
        <v>512524697</v>
      </c>
      <c r="Y32" s="20">
        <v>1601625548</v>
      </c>
      <c r="Z32" s="21">
        <v>312.5</v>
      </c>
      <c r="AA32" s="22">
        <v>2050098786</v>
      </c>
    </row>
    <row r="33" spans="1:27" ht="13.5">
      <c r="A33" s="23" t="s">
        <v>58</v>
      </c>
      <c r="B33" s="17"/>
      <c r="C33" s="18">
        <v>343044892</v>
      </c>
      <c r="D33" s="18">
        <v>343044892</v>
      </c>
      <c r="E33" s="19">
        <v>246699036</v>
      </c>
      <c r="F33" s="20">
        <v>246699036</v>
      </c>
      <c r="G33" s="20"/>
      <c r="H33" s="20"/>
      <c r="I33" s="20">
        <v>211016299</v>
      </c>
      <c r="J33" s="20">
        <v>211016299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211016299</v>
      </c>
      <c r="X33" s="20">
        <v>61674759</v>
      </c>
      <c r="Y33" s="20">
        <v>149341540</v>
      </c>
      <c r="Z33" s="21">
        <v>242.14</v>
      </c>
      <c r="AA33" s="22">
        <v>246699036</v>
      </c>
    </row>
    <row r="34" spans="1:27" ht="13.5">
      <c r="A34" s="27" t="s">
        <v>59</v>
      </c>
      <c r="B34" s="28"/>
      <c r="C34" s="29">
        <f aca="true" t="shared" si="3" ref="C34:Y34">SUM(C29:C33)</f>
        <v>2388679514</v>
      </c>
      <c r="D34" s="29">
        <f>SUM(D29:D33)</f>
        <v>2388679514</v>
      </c>
      <c r="E34" s="30">
        <f t="shared" si="3"/>
        <v>2519078390</v>
      </c>
      <c r="F34" s="31">
        <f t="shared" si="3"/>
        <v>2519078390</v>
      </c>
      <c r="G34" s="31">
        <f t="shared" si="3"/>
        <v>2920819084</v>
      </c>
      <c r="H34" s="31">
        <f t="shared" si="3"/>
        <v>3034962741</v>
      </c>
      <c r="I34" s="31">
        <f t="shared" si="3"/>
        <v>2614219561</v>
      </c>
      <c r="J34" s="31">
        <f t="shared" si="3"/>
        <v>2614219561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2614219561</v>
      </c>
      <c r="X34" s="31">
        <f t="shared" si="3"/>
        <v>629769598</v>
      </c>
      <c r="Y34" s="31">
        <f t="shared" si="3"/>
        <v>1984449963</v>
      </c>
      <c r="Z34" s="32">
        <f>+IF(X34&lt;&gt;0,+(Y34/X34)*100,0)</f>
        <v>315.1072978597484</v>
      </c>
      <c r="AA34" s="33">
        <f>SUM(AA29:AA33)</f>
        <v>2519078390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673092550</v>
      </c>
      <c r="D37" s="18">
        <v>673092550</v>
      </c>
      <c r="E37" s="19">
        <v>1086619512</v>
      </c>
      <c r="F37" s="20">
        <v>1086619512</v>
      </c>
      <c r="G37" s="20">
        <v>515600520</v>
      </c>
      <c r="H37" s="20">
        <v>514216280</v>
      </c>
      <c r="I37" s="20">
        <v>528614784</v>
      </c>
      <c r="J37" s="20">
        <v>528614784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528614784</v>
      </c>
      <c r="X37" s="20">
        <v>271654878</v>
      </c>
      <c r="Y37" s="20">
        <v>256959906</v>
      </c>
      <c r="Z37" s="21">
        <v>94.59</v>
      </c>
      <c r="AA37" s="22">
        <v>1086619512</v>
      </c>
    </row>
    <row r="38" spans="1:27" ht="13.5">
      <c r="A38" s="23" t="s">
        <v>58</v>
      </c>
      <c r="B38" s="17"/>
      <c r="C38" s="18">
        <v>1581409207</v>
      </c>
      <c r="D38" s="18">
        <v>1581409207</v>
      </c>
      <c r="E38" s="19">
        <v>1178801053</v>
      </c>
      <c r="F38" s="20">
        <v>1178801053</v>
      </c>
      <c r="G38" s="20">
        <v>1078562475</v>
      </c>
      <c r="H38" s="20">
        <v>1078562475</v>
      </c>
      <c r="I38" s="20">
        <v>1078562475</v>
      </c>
      <c r="J38" s="20">
        <v>1078562475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1078562475</v>
      </c>
      <c r="X38" s="20">
        <v>294700263</v>
      </c>
      <c r="Y38" s="20">
        <v>783862212</v>
      </c>
      <c r="Z38" s="21">
        <v>265.99</v>
      </c>
      <c r="AA38" s="22">
        <v>1178801053</v>
      </c>
    </row>
    <row r="39" spans="1:27" ht="13.5">
      <c r="A39" s="27" t="s">
        <v>61</v>
      </c>
      <c r="B39" s="35"/>
      <c r="C39" s="29">
        <f aca="true" t="shared" si="4" ref="C39:Y39">SUM(C37:C38)</f>
        <v>2254501757</v>
      </c>
      <c r="D39" s="29">
        <f>SUM(D37:D38)</f>
        <v>2254501757</v>
      </c>
      <c r="E39" s="36">
        <f t="shared" si="4"/>
        <v>2265420565</v>
      </c>
      <c r="F39" s="37">
        <f t="shared" si="4"/>
        <v>2265420565</v>
      </c>
      <c r="G39" s="37">
        <f t="shared" si="4"/>
        <v>1594162995</v>
      </c>
      <c r="H39" s="37">
        <f t="shared" si="4"/>
        <v>1592778755</v>
      </c>
      <c r="I39" s="37">
        <f t="shared" si="4"/>
        <v>1607177259</v>
      </c>
      <c r="J39" s="37">
        <f t="shared" si="4"/>
        <v>1607177259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1607177259</v>
      </c>
      <c r="X39" s="37">
        <f t="shared" si="4"/>
        <v>566355141</v>
      </c>
      <c r="Y39" s="37">
        <f t="shared" si="4"/>
        <v>1040822118</v>
      </c>
      <c r="Z39" s="38">
        <f>+IF(X39&lt;&gt;0,+(Y39/X39)*100,0)</f>
        <v>183.77552222131237</v>
      </c>
      <c r="AA39" s="39">
        <f>SUM(AA37:AA38)</f>
        <v>2265420565</v>
      </c>
    </row>
    <row r="40" spans="1:27" ht="13.5">
      <c r="A40" s="27" t="s">
        <v>62</v>
      </c>
      <c r="B40" s="28"/>
      <c r="C40" s="29">
        <f aca="true" t="shared" si="5" ref="C40:Y40">+C34+C39</f>
        <v>4643181271</v>
      </c>
      <c r="D40" s="29">
        <f>+D34+D39</f>
        <v>4643181271</v>
      </c>
      <c r="E40" s="30">
        <f t="shared" si="5"/>
        <v>4784498955</v>
      </c>
      <c r="F40" s="31">
        <f t="shared" si="5"/>
        <v>4784498955</v>
      </c>
      <c r="G40" s="31">
        <f t="shared" si="5"/>
        <v>4514982079</v>
      </c>
      <c r="H40" s="31">
        <f t="shared" si="5"/>
        <v>4627741496</v>
      </c>
      <c r="I40" s="31">
        <f t="shared" si="5"/>
        <v>4221396820</v>
      </c>
      <c r="J40" s="31">
        <f t="shared" si="5"/>
        <v>4221396820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4221396820</v>
      </c>
      <c r="X40" s="31">
        <f t="shared" si="5"/>
        <v>1196124739</v>
      </c>
      <c r="Y40" s="31">
        <f t="shared" si="5"/>
        <v>3025272081</v>
      </c>
      <c r="Z40" s="32">
        <f>+IF(X40&lt;&gt;0,+(Y40/X40)*100,0)</f>
        <v>252.92279160861</v>
      </c>
      <c r="AA40" s="33">
        <f>+AA34+AA39</f>
        <v>4784498955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13482246623</v>
      </c>
      <c r="D42" s="43">
        <f>+D25-D40</f>
        <v>13482246623</v>
      </c>
      <c r="E42" s="44">
        <f t="shared" si="6"/>
        <v>14640463720</v>
      </c>
      <c r="F42" s="45">
        <f t="shared" si="6"/>
        <v>14640463720</v>
      </c>
      <c r="G42" s="45">
        <f t="shared" si="6"/>
        <v>13608744780</v>
      </c>
      <c r="H42" s="45">
        <f t="shared" si="6"/>
        <v>13609435225</v>
      </c>
      <c r="I42" s="45">
        <f t="shared" si="6"/>
        <v>13882077012</v>
      </c>
      <c r="J42" s="45">
        <f t="shared" si="6"/>
        <v>13882077012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13882077012</v>
      </c>
      <c r="X42" s="45">
        <f t="shared" si="6"/>
        <v>3660115933</v>
      </c>
      <c r="Y42" s="45">
        <f t="shared" si="6"/>
        <v>10221961079</v>
      </c>
      <c r="Z42" s="46">
        <f>+IF(X42&lt;&gt;0,+(Y42/X42)*100,0)</f>
        <v>279.2797076955322</v>
      </c>
      <c r="AA42" s="47">
        <f>+AA25-AA40</f>
        <v>14640463720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11035826305</v>
      </c>
      <c r="D45" s="18">
        <v>11035826305</v>
      </c>
      <c r="E45" s="19">
        <v>13638141101</v>
      </c>
      <c r="F45" s="20">
        <v>13638141101</v>
      </c>
      <c r="G45" s="20">
        <v>12700890550</v>
      </c>
      <c r="H45" s="20">
        <v>12701580995</v>
      </c>
      <c r="I45" s="20">
        <v>12974222783</v>
      </c>
      <c r="J45" s="20">
        <v>12974222783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12974222783</v>
      </c>
      <c r="X45" s="20">
        <v>3409535275</v>
      </c>
      <c r="Y45" s="20">
        <v>9564687508</v>
      </c>
      <c r="Z45" s="48">
        <v>280.53</v>
      </c>
      <c r="AA45" s="22">
        <v>13638141101</v>
      </c>
    </row>
    <row r="46" spans="1:27" ht="13.5">
      <c r="A46" s="23" t="s">
        <v>67</v>
      </c>
      <c r="B46" s="17"/>
      <c r="C46" s="18">
        <v>2446420318</v>
      </c>
      <c r="D46" s="18">
        <v>2446420318</v>
      </c>
      <c r="E46" s="19">
        <v>1002322619</v>
      </c>
      <c r="F46" s="20">
        <v>1002322619</v>
      </c>
      <c r="G46" s="20">
        <v>907854230</v>
      </c>
      <c r="H46" s="20">
        <v>907854230</v>
      </c>
      <c r="I46" s="20">
        <v>907854230</v>
      </c>
      <c r="J46" s="20">
        <v>907854230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907854230</v>
      </c>
      <c r="X46" s="20">
        <v>250580655</v>
      </c>
      <c r="Y46" s="20">
        <v>657273575</v>
      </c>
      <c r="Z46" s="48">
        <v>262.3</v>
      </c>
      <c r="AA46" s="22">
        <v>1002322619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13482246623</v>
      </c>
      <c r="D48" s="51">
        <f>SUM(D45:D47)</f>
        <v>13482246623</v>
      </c>
      <c r="E48" s="52">
        <f t="shared" si="7"/>
        <v>14640463720</v>
      </c>
      <c r="F48" s="53">
        <f t="shared" si="7"/>
        <v>14640463720</v>
      </c>
      <c r="G48" s="53">
        <f t="shared" si="7"/>
        <v>13608744780</v>
      </c>
      <c r="H48" s="53">
        <f t="shared" si="7"/>
        <v>13609435225</v>
      </c>
      <c r="I48" s="53">
        <f t="shared" si="7"/>
        <v>13882077013</v>
      </c>
      <c r="J48" s="53">
        <f t="shared" si="7"/>
        <v>13882077013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13882077013</v>
      </c>
      <c r="X48" s="53">
        <f t="shared" si="7"/>
        <v>3660115930</v>
      </c>
      <c r="Y48" s="53">
        <f t="shared" si="7"/>
        <v>10221961083</v>
      </c>
      <c r="Z48" s="54">
        <f>+IF(X48&lt;&gt;0,+(Y48/X48)*100,0)</f>
        <v>279.27970803372887</v>
      </c>
      <c r="AA48" s="55">
        <f>SUM(AA45:AA47)</f>
        <v>14640463720</v>
      </c>
    </row>
    <row r="49" spans="1:27" ht="13.5">
      <c r="A49" s="56" t="s">
        <v>78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79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81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7972586235</v>
      </c>
      <c r="D6" s="18">
        <v>7972586235</v>
      </c>
      <c r="E6" s="19">
        <v>9312929860</v>
      </c>
      <c r="F6" s="20">
        <v>9312929860</v>
      </c>
      <c r="G6" s="20">
        <v>2684017544</v>
      </c>
      <c r="H6" s="20">
        <v>5345937999</v>
      </c>
      <c r="I6" s="20">
        <v>4387230462</v>
      </c>
      <c r="J6" s="20">
        <v>4387230462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4387230462</v>
      </c>
      <c r="X6" s="20">
        <v>2328232465</v>
      </c>
      <c r="Y6" s="20">
        <v>2058997997</v>
      </c>
      <c r="Z6" s="21">
        <v>88.44</v>
      </c>
      <c r="AA6" s="22">
        <v>9312929860</v>
      </c>
    </row>
    <row r="7" spans="1:27" ht="13.5">
      <c r="A7" s="23" t="s">
        <v>34</v>
      </c>
      <c r="B7" s="17"/>
      <c r="C7" s="18">
        <v>147020659</v>
      </c>
      <c r="D7" s="18">
        <v>147020659</v>
      </c>
      <c r="E7" s="19">
        <v>143069576</v>
      </c>
      <c r="F7" s="20">
        <v>143069576</v>
      </c>
      <c r="G7" s="20">
        <v>115978314</v>
      </c>
      <c r="H7" s="20">
        <v>147020659</v>
      </c>
      <c r="I7" s="20">
        <v>147020659</v>
      </c>
      <c r="J7" s="20">
        <v>147020659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147020659</v>
      </c>
      <c r="X7" s="20">
        <v>35767394</v>
      </c>
      <c r="Y7" s="20">
        <v>111253265</v>
      </c>
      <c r="Z7" s="21">
        <v>311.05</v>
      </c>
      <c r="AA7" s="22">
        <v>143069576</v>
      </c>
    </row>
    <row r="8" spans="1:27" ht="13.5">
      <c r="A8" s="23" t="s">
        <v>35</v>
      </c>
      <c r="B8" s="17"/>
      <c r="C8" s="18">
        <v>5591557713</v>
      </c>
      <c r="D8" s="18">
        <v>5591557713</v>
      </c>
      <c r="E8" s="19">
        <v>4455685533</v>
      </c>
      <c r="F8" s="20">
        <v>4455685533</v>
      </c>
      <c r="G8" s="20">
        <v>9898937544</v>
      </c>
      <c r="H8" s="20">
        <v>6551007971</v>
      </c>
      <c r="I8" s="20">
        <v>7114291886</v>
      </c>
      <c r="J8" s="20">
        <v>7114291886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7114291886</v>
      </c>
      <c r="X8" s="20">
        <v>1113921383</v>
      </c>
      <c r="Y8" s="20">
        <v>6000370503</v>
      </c>
      <c r="Z8" s="21">
        <v>538.67</v>
      </c>
      <c r="AA8" s="22">
        <v>4455685533</v>
      </c>
    </row>
    <row r="9" spans="1:27" ht="13.5">
      <c r="A9" s="23" t="s">
        <v>36</v>
      </c>
      <c r="B9" s="17"/>
      <c r="C9" s="18">
        <v>884983072</v>
      </c>
      <c r="D9" s="18">
        <v>884983072</v>
      </c>
      <c r="E9" s="19">
        <v>486351171</v>
      </c>
      <c r="F9" s="20">
        <v>486351171</v>
      </c>
      <c r="G9" s="20">
        <v>4635791854</v>
      </c>
      <c r="H9" s="20">
        <v>3193973135</v>
      </c>
      <c r="I9" s="20">
        <v>3859515452</v>
      </c>
      <c r="J9" s="20">
        <v>3859515452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3859515452</v>
      </c>
      <c r="X9" s="20">
        <v>121587793</v>
      </c>
      <c r="Y9" s="20">
        <v>3737927659</v>
      </c>
      <c r="Z9" s="21">
        <v>3074.26</v>
      </c>
      <c r="AA9" s="22">
        <v>486351171</v>
      </c>
    </row>
    <row r="10" spans="1:27" ht="13.5">
      <c r="A10" s="23" t="s">
        <v>37</v>
      </c>
      <c r="B10" s="17"/>
      <c r="C10" s="18"/>
      <c r="D10" s="18"/>
      <c r="E10" s="19"/>
      <c r="F10" s="20"/>
      <c r="G10" s="24"/>
      <c r="H10" s="24">
        <v>3297327</v>
      </c>
      <c r="I10" s="24">
        <v>5025312</v>
      </c>
      <c r="J10" s="20">
        <v>5025312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5025312</v>
      </c>
      <c r="X10" s="20"/>
      <c r="Y10" s="24">
        <v>5025312</v>
      </c>
      <c r="Z10" s="25"/>
      <c r="AA10" s="26"/>
    </row>
    <row r="11" spans="1:27" ht="13.5">
      <c r="A11" s="23" t="s">
        <v>38</v>
      </c>
      <c r="B11" s="17"/>
      <c r="C11" s="18">
        <v>367125414</v>
      </c>
      <c r="D11" s="18">
        <v>367125414</v>
      </c>
      <c r="E11" s="19">
        <v>157159953</v>
      </c>
      <c r="F11" s="20">
        <v>157159953</v>
      </c>
      <c r="G11" s="20">
        <v>277316010</v>
      </c>
      <c r="H11" s="20">
        <v>362237177</v>
      </c>
      <c r="I11" s="20">
        <v>365604678</v>
      </c>
      <c r="J11" s="20">
        <v>365604678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365604678</v>
      </c>
      <c r="X11" s="20">
        <v>39289988</v>
      </c>
      <c r="Y11" s="20">
        <v>326314690</v>
      </c>
      <c r="Z11" s="21">
        <v>830.53</v>
      </c>
      <c r="AA11" s="22">
        <v>157159953</v>
      </c>
    </row>
    <row r="12" spans="1:27" ht="13.5">
      <c r="A12" s="27" t="s">
        <v>39</v>
      </c>
      <c r="B12" s="28"/>
      <c r="C12" s="29">
        <f aca="true" t="shared" si="0" ref="C12:Y12">SUM(C6:C11)</f>
        <v>14963273093</v>
      </c>
      <c r="D12" s="29">
        <f>SUM(D6:D11)</f>
        <v>14963273093</v>
      </c>
      <c r="E12" s="30">
        <f t="shared" si="0"/>
        <v>14555196093</v>
      </c>
      <c r="F12" s="31">
        <f t="shared" si="0"/>
        <v>14555196093</v>
      </c>
      <c r="G12" s="31">
        <f t="shared" si="0"/>
        <v>17612041266</v>
      </c>
      <c r="H12" s="31">
        <f t="shared" si="0"/>
        <v>15603474268</v>
      </c>
      <c r="I12" s="31">
        <f t="shared" si="0"/>
        <v>15878688449</v>
      </c>
      <c r="J12" s="31">
        <f t="shared" si="0"/>
        <v>15878688449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15878688449</v>
      </c>
      <c r="X12" s="31">
        <f t="shared" si="0"/>
        <v>3638799023</v>
      </c>
      <c r="Y12" s="31">
        <f t="shared" si="0"/>
        <v>12239889426</v>
      </c>
      <c r="Z12" s="32">
        <f>+IF(X12&lt;&gt;0,+(Y12/X12)*100,0)</f>
        <v>336.3716805636836</v>
      </c>
      <c r="AA12" s="33">
        <f>SUM(AA6:AA11)</f>
        <v>14555196093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6890631</v>
      </c>
      <c r="D15" s="18">
        <v>6890631</v>
      </c>
      <c r="E15" s="19">
        <v>4974360</v>
      </c>
      <c r="F15" s="20">
        <v>4974360</v>
      </c>
      <c r="G15" s="20">
        <v>4889776</v>
      </c>
      <c r="H15" s="20">
        <v>6886099</v>
      </c>
      <c r="I15" s="20">
        <v>6886099</v>
      </c>
      <c r="J15" s="20">
        <v>6886099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6886099</v>
      </c>
      <c r="X15" s="20">
        <v>1243590</v>
      </c>
      <c r="Y15" s="20">
        <v>5642509</v>
      </c>
      <c r="Z15" s="21">
        <v>453.73</v>
      </c>
      <c r="AA15" s="22">
        <v>4974360</v>
      </c>
    </row>
    <row r="16" spans="1:27" ht="13.5">
      <c r="A16" s="23" t="s">
        <v>42</v>
      </c>
      <c r="B16" s="17"/>
      <c r="C16" s="18">
        <v>1095830622</v>
      </c>
      <c r="D16" s="18">
        <v>1095830622</v>
      </c>
      <c r="E16" s="19">
        <v>1069033056</v>
      </c>
      <c r="F16" s="20">
        <v>1069033056</v>
      </c>
      <c r="G16" s="24">
        <v>5235735001</v>
      </c>
      <c r="H16" s="24">
        <v>1121058789</v>
      </c>
      <c r="I16" s="24">
        <v>1112333946</v>
      </c>
      <c r="J16" s="20">
        <v>1112333946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1112333946</v>
      </c>
      <c r="X16" s="20">
        <v>267258264</v>
      </c>
      <c r="Y16" s="24">
        <v>845075682</v>
      </c>
      <c r="Z16" s="25">
        <v>316.2</v>
      </c>
      <c r="AA16" s="26">
        <v>1069033056</v>
      </c>
    </row>
    <row r="17" spans="1:27" ht="13.5">
      <c r="A17" s="23" t="s">
        <v>43</v>
      </c>
      <c r="B17" s="17"/>
      <c r="C17" s="18">
        <v>578806867</v>
      </c>
      <c r="D17" s="18">
        <v>578806867</v>
      </c>
      <c r="E17" s="19">
        <v>174320654</v>
      </c>
      <c r="F17" s="20">
        <v>174320654</v>
      </c>
      <c r="G17" s="20">
        <v>174320654</v>
      </c>
      <c r="H17" s="20">
        <v>578806867</v>
      </c>
      <c r="I17" s="20">
        <v>578806867</v>
      </c>
      <c r="J17" s="20">
        <v>578806867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578806867</v>
      </c>
      <c r="X17" s="20">
        <v>43580164</v>
      </c>
      <c r="Y17" s="20">
        <v>535226703</v>
      </c>
      <c r="Z17" s="21">
        <v>1228.14</v>
      </c>
      <c r="AA17" s="22">
        <v>174320654</v>
      </c>
    </row>
    <row r="18" spans="1:27" ht="13.5">
      <c r="A18" s="23" t="s">
        <v>44</v>
      </c>
      <c r="B18" s="17"/>
      <c r="C18" s="18">
        <v>306</v>
      </c>
      <c r="D18" s="18">
        <v>306</v>
      </c>
      <c r="E18" s="19">
        <v>306</v>
      </c>
      <c r="F18" s="20">
        <v>306</v>
      </c>
      <c r="G18" s="20">
        <v>306</v>
      </c>
      <c r="H18" s="20">
        <v>306</v>
      </c>
      <c r="I18" s="20">
        <v>306</v>
      </c>
      <c r="J18" s="20">
        <v>306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306</v>
      </c>
      <c r="X18" s="20">
        <v>77</v>
      </c>
      <c r="Y18" s="20">
        <v>229</v>
      </c>
      <c r="Z18" s="21">
        <v>297.4</v>
      </c>
      <c r="AA18" s="22">
        <v>306</v>
      </c>
    </row>
    <row r="19" spans="1:27" ht="13.5">
      <c r="A19" s="23" t="s">
        <v>45</v>
      </c>
      <c r="B19" s="17"/>
      <c r="C19" s="18">
        <v>47501005344</v>
      </c>
      <c r="D19" s="18">
        <v>47501005344</v>
      </c>
      <c r="E19" s="19">
        <v>47646569855</v>
      </c>
      <c r="F19" s="20">
        <v>47646569855</v>
      </c>
      <c r="G19" s="20">
        <v>44912004943</v>
      </c>
      <c r="H19" s="20">
        <v>47266159530</v>
      </c>
      <c r="I19" s="20">
        <v>47340561053</v>
      </c>
      <c r="J19" s="20">
        <v>47340561053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47340561053</v>
      </c>
      <c r="X19" s="20">
        <v>11911642464</v>
      </c>
      <c r="Y19" s="20">
        <v>35428918589</v>
      </c>
      <c r="Z19" s="21">
        <v>297.43</v>
      </c>
      <c r="AA19" s="22">
        <v>47646569855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290670103</v>
      </c>
      <c r="D22" s="18">
        <v>290670103</v>
      </c>
      <c r="E22" s="19">
        <v>130259846</v>
      </c>
      <c r="F22" s="20">
        <v>130259846</v>
      </c>
      <c r="G22" s="20">
        <v>138023791</v>
      </c>
      <c r="H22" s="20">
        <v>290824604</v>
      </c>
      <c r="I22" s="20">
        <v>291129272</v>
      </c>
      <c r="J22" s="20">
        <v>291129272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291129272</v>
      </c>
      <c r="X22" s="20">
        <v>32564962</v>
      </c>
      <c r="Y22" s="20">
        <v>258564310</v>
      </c>
      <c r="Z22" s="21">
        <v>794</v>
      </c>
      <c r="AA22" s="22">
        <v>130259846</v>
      </c>
    </row>
    <row r="23" spans="1:27" ht="13.5">
      <c r="A23" s="23" t="s">
        <v>49</v>
      </c>
      <c r="B23" s="17"/>
      <c r="C23" s="18">
        <v>59454180</v>
      </c>
      <c r="D23" s="18">
        <v>59454180</v>
      </c>
      <c r="E23" s="19">
        <v>36194251</v>
      </c>
      <c r="F23" s="20">
        <v>36194251</v>
      </c>
      <c r="G23" s="24">
        <v>36194251</v>
      </c>
      <c r="H23" s="24">
        <v>59454180</v>
      </c>
      <c r="I23" s="24">
        <v>59454180</v>
      </c>
      <c r="J23" s="20">
        <v>59454180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59454180</v>
      </c>
      <c r="X23" s="20">
        <v>9048563</v>
      </c>
      <c r="Y23" s="24">
        <v>50405617</v>
      </c>
      <c r="Z23" s="25">
        <v>557.06</v>
      </c>
      <c r="AA23" s="26">
        <v>36194251</v>
      </c>
    </row>
    <row r="24" spans="1:27" ht="13.5">
      <c r="A24" s="27" t="s">
        <v>50</v>
      </c>
      <c r="B24" s="35"/>
      <c r="C24" s="29">
        <f aca="true" t="shared" si="1" ref="C24:Y24">SUM(C15:C23)</f>
        <v>49532658053</v>
      </c>
      <c r="D24" s="29">
        <f>SUM(D15:D23)</f>
        <v>49532658053</v>
      </c>
      <c r="E24" s="36">
        <f t="shared" si="1"/>
        <v>49061352328</v>
      </c>
      <c r="F24" s="37">
        <f t="shared" si="1"/>
        <v>49061352328</v>
      </c>
      <c r="G24" s="37">
        <f t="shared" si="1"/>
        <v>50501168722</v>
      </c>
      <c r="H24" s="37">
        <f t="shared" si="1"/>
        <v>49323190375</v>
      </c>
      <c r="I24" s="37">
        <f t="shared" si="1"/>
        <v>49389171723</v>
      </c>
      <c r="J24" s="37">
        <f t="shared" si="1"/>
        <v>49389171723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49389171723</v>
      </c>
      <c r="X24" s="37">
        <f t="shared" si="1"/>
        <v>12265338084</v>
      </c>
      <c r="Y24" s="37">
        <f t="shared" si="1"/>
        <v>37123833639</v>
      </c>
      <c r="Z24" s="38">
        <f>+IF(X24&lt;&gt;0,+(Y24/X24)*100,0)</f>
        <v>302.6727301339344</v>
      </c>
      <c r="AA24" s="39">
        <f>SUM(AA15:AA23)</f>
        <v>49061352328</v>
      </c>
    </row>
    <row r="25" spans="1:27" ht="13.5">
      <c r="A25" s="27" t="s">
        <v>51</v>
      </c>
      <c r="B25" s="28"/>
      <c r="C25" s="29">
        <f aca="true" t="shared" si="2" ref="C25:Y25">+C12+C24</f>
        <v>64495931146</v>
      </c>
      <c r="D25" s="29">
        <f>+D12+D24</f>
        <v>64495931146</v>
      </c>
      <c r="E25" s="30">
        <f t="shared" si="2"/>
        <v>63616548421</v>
      </c>
      <c r="F25" s="31">
        <f t="shared" si="2"/>
        <v>63616548421</v>
      </c>
      <c r="G25" s="31">
        <f t="shared" si="2"/>
        <v>68113209988</v>
      </c>
      <c r="H25" s="31">
        <f t="shared" si="2"/>
        <v>64926664643</v>
      </c>
      <c r="I25" s="31">
        <f t="shared" si="2"/>
        <v>65267860172</v>
      </c>
      <c r="J25" s="31">
        <f t="shared" si="2"/>
        <v>65267860172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65267860172</v>
      </c>
      <c r="X25" s="31">
        <f t="shared" si="2"/>
        <v>15904137107</v>
      </c>
      <c r="Y25" s="31">
        <f t="shared" si="2"/>
        <v>49363723065</v>
      </c>
      <c r="Z25" s="32">
        <f>+IF(X25&lt;&gt;0,+(Y25/X25)*100,0)</f>
        <v>310.38290686813303</v>
      </c>
      <c r="AA25" s="33">
        <f>+AA12+AA24</f>
        <v>63616548421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384807233</v>
      </c>
      <c r="D30" s="18">
        <v>384807233</v>
      </c>
      <c r="E30" s="19">
        <v>381507419</v>
      </c>
      <c r="F30" s="20">
        <v>381507419</v>
      </c>
      <c r="G30" s="20">
        <v>368432051</v>
      </c>
      <c r="H30" s="20">
        <v>384807233</v>
      </c>
      <c r="I30" s="20">
        <v>384807233</v>
      </c>
      <c r="J30" s="20">
        <v>384807233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384807233</v>
      </c>
      <c r="X30" s="20">
        <v>95376855</v>
      </c>
      <c r="Y30" s="20">
        <v>289430378</v>
      </c>
      <c r="Z30" s="21">
        <v>303.46</v>
      </c>
      <c r="AA30" s="22">
        <v>381507419</v>
      </c>
    </row>
    <row r="31" spans="1:27" ht="13.5">
      <c r="A31" s="23" t="s">
        <v>56</v>
      </c>
      <c r="B31" s="17"/>
      <c r="C31" s="18">
        <v>750847367</v>
      </c>
      <c r="D31" s="18">
        <v>750847367</v>
      </c>
      <c r="E31" s="19">
        <v>661051373</v>
      </c>
      <c r="F31" s="20">
        <v>661051373</v>
      </c>
      <c r="G31" s="20">
        <v>806107588</v>
      </c>
      <c r="H31" s="20">
        <v>772477018</v>
      </c>
      <c r="I31" s="20">
        <v>781579184</v>
      </c>
      <c r="J31" s="20">
        <v>781579184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781579184</v>
      </c>
      <c r="X31" s="20">
        <v>165262843</v>
      </c>
      <c r="Y31" s="20">
        <v>616316341</v>
      </c>
      <c r="Z31" s="21">
        <v>372.93</v>
      </c>
      <c r="AA31" s="22">
        <v>661051373</v>
      </c>
    </row>
    <row r="32" spans="1:27" ht="13.5">
      <c r="A32" s="23" t="s">
        <v>57</v>
      </c>
      <c r="B32" s="17"/>
      <c r="C32" s="18">
        <v>7061296433</v>
      </c>
      <c r="D32" s="18">
        <v>7061296433</v>
      </c>
      <c r="E32" s="19">
        <v>4853107799</v>
      </c>
      <c r="F32" s="20">
        <v>4853107799</v>
      </c>
      <c r="G32" s="20">
        <v>7176520621</v>
      </c>
      <c r="H32" s="20">
        <v>5975464280</v>
      </c>
      <c r="I32" s="20">
        <v>5676580344</v>
      </c>
      <c r="J32" s="20">
        <v>5676580344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5676580344</v>
      </c>
      <c r="X32" s="20">
        <v>1213276950</v>
      </c>
      <c r="Y32" s="20">
        <v>4463303394</v>
      </c>
      <c r="Z32" s="21">
        <v>367.87</v>
      </c>
      <c r="AA32" s="22">
        <v>4853107799</v>
      </c>
    </row>
    <row r="33" spans="1:27" ht="13.5">
      <c r="A33" s="23" t="s">
        <v>58</v>
      </c>
      <c r="B33" s="17"/>
      <c r="C33" s="18">
        <v>403806769</v>
      </c>
      <c r="D33" s="18">
        <v>403806769</v>
      </c>
      <c r="E33" s="19">
        <v>411780838</v>
      </c>
      <c r="F33" s="20">
        <v>411780838</v>
      </c>
      <c r="G33" s="20">
        <v>848759502</v>
      </c>
      <c r="H33" s="20">
        <v>640675785</v>
      </c>
      <c r="I33" s="20">
        <v>772154040</v>
      </c>
      <c r="J33" s="20">
        <v>772154040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772154040</v>
      </c>
      <c r="X33" s="20">
        <v>102945210</v>
      </c>
      <c r="Y33" s="20">
        <v>669208830</v>
      </c>
      <c r="Z33" s="21">
        <v>650.06</v>
      </c>
      <c r="AA33" s="22">
        <v>411780838</v>
      </c>
    </row>
    <row r="34" spans="1:27" ht="13.5">
      <c r="A34" s="27" t="s">
        <v>59</v>
      </c>
      <c r="B34" s="28"/>
      <c r="C34" s="29">
        <f aca="true" t="shared" si="3" ref="C34:Y34">SUM(C29:C33)</f>
        <v>8600757802</v>
      </c>
      <c r="D34" s="29">
        <f>SUM(D29:D33)</f>
        <v>8600757802</v>
      </c>
      <c r="E34" s="30">
        <f t="shared" si="3"/>
        <v>6307447429</v>
      </c>
      <c r="F34" s="31">
        <f t="shared" si="3"/>
        <v>6307447429</v>
      </c>
      <c r="G34" s="31">
        <f t="shared" si="3"/>
        <v>9199819762</v>
      </c>
      <c r="H34" s="31">
        <f t="shared" si="3"/>
        <v>7773424316</v>
      </c>
      <c r="I34" s="31">
        <f t="shared" si="3"/>
        <v>7615120801</v>
      </c>
      <c r="J34" s="31">
        <f t="shared" si="3"/>
        <v>7615120801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7615120801</v>
      </c>
      <c r="X34" s="31">
        <f t="shared" si="3"/>
        <v>1576861858</v>
      </c>
      <c r="Y34" s="31">
        <f t="shared" si="3"/>
        <v>6038258943</v>
      </c>
      <c r="Z34" s="32">
        <f>+IF(X34&lt;&gt;0,+(Y34/X34)*100,0)</f>
        <v>382.9288477215485</v>
      </c>
      <c r="AA34" s="33">
        <f>SUM(AA29:AA33)</f>
        <v>6307447429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5050855469</v>
      </c>
      <c r="D37" s="18">
        <v>5050855469</v>
      </c>
      <c r="E37" s="19">
        <v>5760444173</v>
      </c>
      <c r="F37" s="20">
        <v>5760444173</v>
      </c>
      <c r="G37" s="20">
        <v>4827802675</v>
      </c>
      <c r="H37" s="20">
        <v>5040678142</v>
      </c>
      <c r="I37" s="20">
        <v>5035650743</v>
      </c>
      <c r="J37" s="20">
        <v>5035650743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5035650743</v>
      </c>
      <c r="X37" s="20">
        <v>1440111043</v>
      </c>
      <c r="Y37" s="20">
        <v>3595539700</v>
      </c>
      <c r="Z37" s="21">
        <v>249.67</v>
      </c>
      <c r="AA37" s="22">
        <v>5760444173</v>
      </c>
    </row>
    <row r="38" spans="1:27" ht="13.5">
      <c r="A38" s="23" t="s">
        <v>58</v>
      </c>
      <c r="B38" s="17"/>
      <c r="C38" s="18">
        <v>3473945881</v>
      </c>
      <c r="D38" s="18">
        <v>3473945881</v>
      </c>
      <c r="E38" s="19">
        <v>3030335775</v>
      </c>
      <c r="F38" s="20">
        <v>3030335775</v>
      </c>
      <c r="G38" s="20">
        <v>2899201385</v>
      </c>
      <c r="H38" s="20">
        <v>3473945881</v>
      </c>
      <c r="I38" s="20">
        <v>3473945881</v>
      </c>
      <c r="J38" s="20">
        <v>3473945881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3473945881</v>
      </c>
      <c r="X38" s="20">
        <v>757583944</v>
      </c>
      <c r="Y38" s="20">
        <v>2716361937</v>
      </c>
      <c r="Z38" s="21">
        <v>358.56</v>
      </c>
      <c r="AA38" s="22">
        <v>3030335775</v>
      </c>
    </row>
    <row r="39" spans="1:27" ht="13.5">
      <c r="A39" s="27" t="s">
        <v>61</v>
      </c>
      <c r="B39" s="35"/>
      <c r="C39" s="29">
        <f aca="true" t="shared" si="4" ref="C39:Y39">SUM(C37:C38)</f>
        <v>8524801350</v>
      </c>
      <c r="D39" s="29">
        <f>SUM(D37:D38)</f>
        <v>8524801350</v>
      </c>
      <c r="E39" s="36">
        <f t="shared" si="4"/>
        <v>8790779948</v>
      </c>
      <c r="F39" s="37">
        <f t="shared" si="4"/>
        <v>8790779948</v>
      </c>
      <c r="G39" s="37">
        <f t="shared" si="4"/>
        <v>7727004060</v>
      </c>
      <c r="H39" s="37">
        <f t="shared" si="4"/>
        <v>8514624023</v>
      </c>
      <c r="I39" s="37">
        <f t="shared" si="4"/>
        <v>8509596624</v>
      </c>
      <c r="J39" s="37">
        <f t="shared" si="4"/>
        <v>8509596624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8509596624</v>
      </c>
      <c r="X39" s="37">
        <f t="shared" si="4"/>
        <v>2197694987</v>
      </c>
      <c r="Y39" s="37">
        <f t="shared" si="4"/>
        <v>6311901637</v>
      </c>
      <c r="Z39" s="38">
        <f>+IF(X39&lt;&gt;0,+(Y39/X39)*100,0)</f>
        <v>287.2055346322724</v>
      </c>
      <c r="AA39" s="39">
        <f>SUM(AA37:AA38)</f>
        <v>8790779948</v>
      </c>
    </row>
    <row r="40" spans="1:27" ht="13.5">
      <c r="A40" s="27" t="s">
        <v>62</v>
      </c>
      <c r="B40" s="28"/>
      <c r="C40" s="29">
        <f aca="true" t="shared" si="5" ref="C40:Y40">+C34+C39</f>
        <v>17125559152</v>
      </c>
      <c r="D40" s="29">
        <f>+D34+D39</f>
        <v>17125559152</v>
      </c>
      <c r="E40" s="30">
        <f t="shared" si="5"/>
        <v>15098227377</v>
      </c>
      <c r="F40" s="31">
        <f t="shared" si="5"/>
        <v>15098227377</v>
      </c>
      <c r="G40" s="31">
        <f t="shared" si="5"/>
        <v>16926823822</v>
      </c>
      <c r="H40" s="31">
        <f t="shared" si="5"/>
        <v>16288048339</v>
      </c>
      <c r="I40" s="31">
        <f t="shared" si="5"/>
        <v>16124717425</v>
      </c>
      <c r="J40" s="31">
        <f t="shared" si="5"/>
        <v>16124717425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16124717425</v>
      </c>
      <c r="X40" s="31">
        <f t="shared" si="5"/>
        <v>3774556845</v>
      </c>
      <c r="Y40" s="31">
        <f t="shared" si="5"/>
        <v>12350160580</v>
      </c>
      <c r="Z40" s="32">
        <f>+IF(X40&lt;&gt;0,+(Y40/X40)*100,0)</f>
        <v>327.19498174626113</v>
      </c>
      <c r="AA40" s="33">
        <f>+AA34+AA39</f>
        <v>15098227377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47370371994</v>
      </c>
      <c r="D42" s="43">
        <f>+D25-D40</f>
        <v>47370371994</v>
      </c>
      <c r="E42" s="44">
        <f t="shared" si="6"/>
        <v>48518321044</v>
      </c>
      <c r="F42" s="45">
        <f t="shared" si="6"/>
        <v>48518321044</v>
      </c>
      <c r="G42" s="45">
        <f t="shared" si="6"/>
        <v>51186386166</v>
      </c>
      <c r="H42" s="45">
        <f t="shared" si="6"/>
        <v>48638616304</v>
      </c>
      <c r="I42" s="45">
        <f t="shared" si="6"/>
        <v>49143142747</v>
      </c>
      <c r="J42" s="45">
        <f t="shared" si="6"/>
        <v>49143142747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49143142747</v>
      </c>
      <c r="X42" s="45">
        <f t="shared" si="6"/>
        <v>12129580262</v>
      </c>
      <c r="Y42" s="45">
        <f t="shared" si="6"/>
        <v>37013562485</v>
      </c>
      <c r="Z42" s="46">
        <f>+IF(X42&lt;&gt;0,+(Y42/X42)*100,0)</f>
        <v>305.1512227587748</v>
      </c>
      <c r="AA42" s="47">
        <f>+AA25-AA40</f>
        <v>48518321044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47370371994</v>
      </c>
      <c r="D45" s="18">
        <v>47370371994</v>
      </c>
      <c r="E45" s="19">
        <v>47472067703</v>
      </c>
      <c r="F45" s="20">
        <v>47472067703</v>
      </c>
      <c r="G45" s="20">
        <v>51186386166</v>
      </c>
      <c r="H45" s="20">
        <v>48638616304</v>
      </c>
      <c r="I45" s="20">
        <v>49143142747</v>
      </c>
      <c r="J45" s="20">
        <v>49143142747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49143142747</v>
      </c>
      <c r="X45" s="20">
        <v>11868016926</v>
      </c>
      <c r="Y45" s="20">
        <v>37275125821</v>
      </c>
      <c r="Z45" s="48">
        <v>314.08</v>
      </c>
      <c r="AA45" s="22">
        <v>47472067703</v>
      </c>
    </row>
    <row r="46" spans="1:27" ht="13.5">
      <c r="A46" s="23" t="s">
        <v>67</v>
      </c>
      <c r="B46" s="17"/>
      <c r="C46" s="18"/>
      <c r="D46" s="18"/>
      <c r="E46" s="19">
        <v>1046253341</v>
      </c>
      <c r="F46" s="20">
        <v>1046253341</v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>
        <v>261563335</v>
      </c>
      <c r="Y46" s="20">
        <v>-261563335</v>
      </c>
      <c r="Z46" s="48">
        <v>-100</v>
      </c>
      <c r="AA46" s="22">
        <v>1046253341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47370371994</v>
      </c>
      <c r="D48" s="51">
        <f>SUM(D45:D47)</f>
        <v>47370371994</v>
      </c>
      <c r="E48" s="52">
        <f t="shared" si="7"/>
        <v>48518321044</v>
      </c>
      <c r="F48" s="53">
        <f t="shared" si="7"/>
        <v>48518321044</v>
      </c>
      <c r="G48" s="53">
        <f t="shared" si="7"/>
        <v>51186386166</v>
      </c>
      <c r="H48" s="53">
        <f t="shared" si="7"/>
        <v>48638616304</v>
      </c>
      <c r="I48" s="53">
        <f t="shared" si="7"/>
        <v>49143142747</v>
      </c>
      <c r="J48" s="53">
        <f t="shared" si="7"/>
        <v>49143142747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49143142747</v>
      </c>
      <c r="X48" s="53">
        <f t="shared" si="7"/>
        <v>12129580261</v>
      </c>
      <c r="Y48" s="53">
        <f t="shared" si="7"/>
        <v>37013562486</v>
      </c>
      <c r="Z48" s="54">
        <f>+IF(X48&lt;&gt;0,+(Y48/X48)*100,0)</f>
        <v>305.1512227921767</v>
      </c>
      <c r="AA48" s="55">
        <f>SUM(AA45:AA47)</f>
        <v>48518321044</v>
      </c>
    </row>
    <row r="49" spans="1:27" ht="13.5">
      <c r="A49" s="56" t="s">
        <v>78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79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81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/>
      <c r="D6" s="18"/>
      <c r="E6" s="19">
        <v>944858335</v>
      </c>
      <c r="F6" s="20">
        <v>944858335</v>
      </c>
      <c r="G6" s="20">
        <v>6295148000</v>
      </c>
      <c r="H6" s="20">
        <v>4644765000</v>
      </c>
      <c r="I6" s="20">
        <v>4644765000</v>
      </c>
      <c r="J6" s="20">
        <v>4644765000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4644765000</v>
      </c>
      <c r="X6" s="20">
        <v>236214584</v>
      </c>
      <c r="Y6" s="20">
        <v>4408550416</v>
      </c>
      <c r="Z6" s="21">
        <v>1866.33</v>
      </c>
      <c r="AA6" s="22">
        <v>944858335</v>
      </c>
    </row>
    <row r="7" spans="1:27" ht="13.5">
      <c r="A7" s="23" t="s">
        <v>34</v>
      </c>
      <c r="B7" s="17"/>
      <c r="C7" s="18"/>
      <c r="D7" s="18"/>
      <c r="E7" s="19">
        <v>2745187000</v>
      </c>
      <c r="F7" s="20">
        <v>2745187000</v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686296750</v>
      </c>
      <c r="Y7" s="20">
        <v>-686296750</v>
      </c>
      <c r="Z7" s="21">
        <v>-100</v>
      </c>
      <c r="AA7" s="22">
        <v>2745187000</v>
      </c>
    </row>
    <row r="8" spans="1:27" ht="13.5">
      <c r="A8" s="23" t="s">
        <v>35</v>
      </c>
      <c r="B8" s="17"/>
      <c r="C8" s="18"/>
      <c r="D8" s="18"/>
      <c r="E8" s="19">
        <v>5448942167</v>
      </c>
      <c r="F8" s="20">
        <v>5448942167</v>
      </c>
      <c r="G8" s="20">
        <v>5650791000</v>
      </c>
      <c r="H8" s="20">
        <v>5266827000</v>
      </c>
      <c r="I8" s="20">
        <v>5266827000</v>
      </c>
      <c r="J8" s="20">
        <v>5266827000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5266827000</v>
      </c>
      <c r="X8" s="20">
        <v>1362235542</v>
      </c>
      <c r="Y8" s="20">
        <v>3904591458</v>
      </c>
      <c r="Z8" s="21">
        <v>286.63</v>
      </c>
      <c r="AA8" s="22">
        <v>5448942167</v>
      </c>
    </row>
    <row r="9" spans="1:27" ht="13.5">
      <c r="A9" s="23" t="s">
        <v>36</v>
      </c>
      <c r="B9" s="17"/>
      <c r="C9" s="18"/>
      <c r="D9" s="18"/>
      <c r="E9" s="19">
        <v>6349309827</v>
      </c>
      <c r="F9" s="20">
        <v>6349309827</v>
      </c>
      <c r="G9" s="20"/>
      <c r="H9" s="20">
        <v>3569379000</v>
      </c>
      <c r="I9" s="20">
        <v>3569379000</v>
      </c>
      <c r="J9" s="20">
        <v>3569379000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3569379000</v>
      </c>
      <c r="X9" s="20">
        <v>1587327457</v>
      </c>
      <c r="Y9" s="20">
        <v>1982051543</v>
      </c>
      <c r="Z9" s="21">
        <v>124.87</v>
      </c>
      <c r="AA9" s="22">
        <v>6349309827</v>
      </c>
    </row>
    <row r="10" spans="1:27" ht="13.5">
      <c r="A10" s="23" t="s">
        <v>37</v>
      </c>
      <c r="B10" s="17"/>
      <c r="C10" s="18"/>
      <c r="D10" s="18"/>
      <c r="E10" s="19">
        <v>2733000000</v>
      </c>
      <c r="F10" s="20">
        <v>2733000000</v>
      </c>
      <c r="G10" s="24">
        <v>5835265000</v>
      </c>
      <c r="H10" s="24"/>
      <c r="I10" s="24"/>
      <c r="J10" s="20"/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/>
      <c r="X10" s="20">
        <v>683250000</v>
      </c>
      <c r="Y10" s="24">
        <v>-683250000</v>
      </c>
      <c r="Z10" s="25">
        <v>-100</v>
      </c>
      <c r="AA10" s="26">
        <v>2733000000</v>
      </c>
    </row>
    <row r="11" spans="1:27" ht="13.5">
      <c r="A11" s="23" t="s">
        <v>38</v>
      </c>
      <c r="B11" s="17"/>
      <c r="C11" s="18"/>
      <c r="D11" s="18"/>
      <c r="E11" s="19">
        <v>354003092</v>
      </c>
      <c r="F11" s="20">
        <v>354003092</v>
      </c>
      <c r="G11" s="20">
        <v>304061000</v>
      </c>
      <c r="H11" s="20">
        <v>316462000</v>
      </c>
      <c r="I11" s="20">
        <v>316462000</v>
      </c>
      <c r="J11" s="20">
        <v>316462000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316462000</v>
      </c>
      <c r="X11" s="20">
        <v>88500773</v>
      </c>
      <c r="Y11" s="20">
        <v>227961227</v>
      </c>
      <c r="Z11" s="21">
        <v>257.58</v>
      </c>
      <c r="AA11" s="22">
        <v>354003092</v>
      </c>
    </row>
    <row r="12" spans="1:27" ht="13.5">
      <c r="A12" s="27" t="s">
        <v>39</v>
      </c>
      <c r="B12" s="28"/>
      <c r="C12" s="29">
        <f aca="true" t="shared" si="0" ref="C12:Y12">SUM(C6:C11)</f>
        <v>0</v>
      </c>
      <c r="D12" s="29">
        <f>SUM(D6:D11)</f>
        <v>0</v>
      </c>
      <c r="E12" s="30">
        <f t="shared" si="0"/>
        <v>18575300421</v>
      </c>
      <c r="F12" s="31">
        <f t="shared" si="0"/>
        <v>18575300421</v>
      </c>
      <c r="G12" s="31">
        <f t="shared" si="0"/>
        <v>18085265000</v>
      </c>
      <c r="H12" s="31">
        <f t="shared" si="0"/>
        <v>13797433000</v>
      </c>
      <c r="I12" s="31">
        <f t="shared" si="0"/>
        <v>13797433000</v>
      </c>
      <c r="J12" s="31">
        <f t="shared" si="0"/>
        <v>13797433000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13797433000</v>
      </c>
      <c r="X12" s="31">
        <f t="shared" si="0"/>
        <v>4643825106</v>
      </c>
      <c r="Y12" s="31">
        <f t="shared" si="0"/>
        <v>9153607894</v>
      </c>
      <c r="Z12" s="32">
        <f>+IF(X12&lt;&gt;0,+(Y12/X12)*100,0)</f>
        <v>197.11353647175875</v>
      </c>
      <c r="AA12" s="33">
        <f>SUM(AA6:AA11)</f>
        <v>18575300421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/>
      <c r="D15" s="18"/>
      <c r="E15" s="19">
        <v>71140973</v>
      </c>
      <c r="F15" s="20">
        <v>71140973</v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>
        <v>17785243</v>
      </c>
      <c r="Y15" s="20">
        <v>-17785243</v>
      </c>
      <c r="Z15" s="21">
        <v>-100</v>
      </c>
      <c r="AA15" s="22">
        <v>71140973</v>
      </c>
    </row>
    <row r="16" spans="1:27" ht="13.5">
      <c r="A16" s="23" t="s">
        <v>42</v>
      </c>
      <c r="B16" s="17"/>
      <c r="C16" s="18"/>
      <c r="D16" s="18"/>
      <c r="E16" s="19">
        <v>2367333892</v>
      </c>
      <c r="F16" s="20">
        <v>2367333892</v>
      </c>
      <c r="G16" s="24"/>
      <c r="H16" s="24"/>
      <c r="I16" s="24"/>
      <c r="J16" s="20"/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/>
      <c r="X16" s="20">
        <v>591833473</v>
      </c>
      <c r="Y16" s="24">
        <v>-591833473</v>
      </c>
      <c r="Z16" s="25">
        <v>-100</v>
      </c>
      <c r="AA16" s="26">
        <v>2367333892</v>
      </c>
    </row>
    <row r="17" spans="1:27" ht="13.5">
      <c r="A17" s="23" t="s">
        <v>43</v>
      </c>
      <c r="B17" s="17"/>
      <c r="C17" s="18"/>
      <c r="D17" s="18"/>
      <c r="E17" s="19">
        <v>1017445843</v>
      </c>
      <c r="F17" s="20">
        <v>1017445843</v>
      </c>
      <c r="G17" s="20">
        <v>610895000</v>
      </c>
      <c r="H17" s="20">
        <v>1022198000</v>
      </c>
      <c r="I17" s="20">
        <v>1022198000</v>
      </c>
      <c r="J17" s="20">
        <v>1022198000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1022198000</v>
      </c>
      <c r="X17" s="20">
        <v>254361461</v>
      </c>
      <c r="Y17" s="20">
        <v>767836539</v>
      </c>
      <c r="Z17" s="21">
        <v>301.87</v>
      </c>
      <c r="AA17" s="22">
        <v>1017445843</v>
      </c>
    </row>
    <row r="18" spans="1:27" ht="13.5">
      <c r="A18" s="23" t="s">
        <v>44</v>
      </c>
      <c r="B18" s="17"/>
      <c r="C18" s="18"/>
      <c r="D18" s="18"/>
      <c r="E18" s="19">
        <v>78370130</v>
      </c>
      <c r="F18" s="20">
        <v>78370130</v>
      </c>
      <c r="G18" s="20">
        <v>69815000</v>
      </c>
      <c r="H18" s="20">
        <v>64951000</v>
      </c>
      <c r="I18" s="20">
        <v>64951000</v>
      </c>
      <c r="J18" s="20">
        <v>64951000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64951000</v>
      </c>
      <c r="X18" s="20">
        <v>19592533</v>
      </c>
      <c r="Y18" s="20">
        <v>45358467</v>
      </c>
      <c r="Z18" s="21">
        <v>231.51</v>
      </c>
      <c r="AA18" s="22">
        <v>78370130</v>
      </c>
    </row>
    <row r="19" spans="1:27" ht="13.5">
      <c r="A19" s="23" t="s">
        <v>45</v>
      </c>
      <c r="B19" s="17"/>
      <c r="C19" s="18"/>
      <c r="D19" s="18"/>
      <c r="E19" s="19">
        <v>65805524157</v>
      </c>
      <c r="F19" s="20">
        <v>65805524157</v>
      </c>
      <c r="G19" s="20">
        <v>58259698000</v>
      </c>
      <c r="H19" s="20">
        <v>60496174000</v>
      </c>
      <c r="I19" s="20">
        <v>60496174000</v>
      </c>
      <c r="J19" s="20">
        <v>60496174000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60496174000</v>
      </c>
      <c r="X19" s="20">
        <v>16451381039</v>
      </c>
      <c r="Y19" s="20">
        <v>44044792961</v>
      </c>
      <c r="Z19" s="21">
        <v>267.73</v>
      </c>
      <c r="AA19" s="22">
        <v>65805524157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>
        <v>23782000</v>
      </c>
      <c r="H21" s="20">
        <v>25624000</v>
      </c>
      <c r="I21" s="20">
        <v>25624000</v>
      </c>
      <c r="J21" s="20">
        <v>25624000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>
        <v>25624000</v>
      </c>
      <c r="X21" s="20"/>
      <c r="Y21" s="20">
        <v>25624000</v>
      </c>
      <c r="Z21" s="21"/>
      <c r="AA21" s="22"/>
    </row>
    <row r="22" spans="1:27" ht="13.5">
      <c r="A22" s="23" t="s">
        <v>48</v>
      </c>
      <c r="B22" s="17"/>
      <c r="C22" s="18"/>
      <c r="D22" s="18"/>
      <c r="E22" s="19">
        <v>1186212000</v>
      </c>
      <c r="F22" s="20">
        <v>1186212000</v>
      </c>
      <c r="G22" s="20">
        <v>704814000</v>
      </c>
      <c r="H22" s="20">
        <v>723097000</v>
      </c>
      <c r="I22" s="20">
        <v>723097000</v>
      </c>
      <c r="J22" s="20">
        <v>723097000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723097000</v>
      </c>
      <c r="X22" s="20">
        <v>296553000</v>
      </c>
      <c r="Y22" s="20">
        <v>426544000</v>
      </c>
      <c r="Z22" s="21">
        <v>143.83</v>
      </c>
      <c r="AA22" s="22">
        <v>1186212000</v>
      </c>
    </row>
    <row r="23" spans="1:27" ht="13.5">
      <c r="A23" s="23" t="s">
        <v>49</v>
      </c>
      <c r="B23" s="17"/>
      <c r="C23" s="18"/>
      <c r="D23" s="18"/>
      <c r="E23" s="19">
        <v>681263913</v>
      </c>
      <c r="F23" s="20">
        <v>681263913</v>
      </c>
      <c r="G23" s="24">
        <v>4273917000</v>
      </c>
      <c r="H23" s="24">
        <v>6464315000</v>
      </c>
      <c r="I23" s="24">
        <v>6464315000</v>
      </c>
      <c r="J23" s="20">
        <v>6464315000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6464315000</v>
      </c>
      <c r="X23" s="20">
        <v>170315978</v>
      </c>
      <c r="Y23" s="24">
        <v>6293999022</v>
      </c>
      <c r="Z23" s="25">
        <v>3695.48</v>
      </c>
      <c r="AA23" s="26">
        <v>681263913</v>
      </c>
    </row>
    <row r="24" spans="1:27" ht="13.5">
      <c r="A24" s="27" t="s">
        <v>50</v>
      </c>
      <c r="B24" s="35"/>
      <c r="C24" s="29">
        <f aca="true" t="shared" si="1" ref="C24:Y24">SUM(C15:C23)</f>
        <v>0</v>
      </c>
      <c r="D24" s="29">
        <f>SUM(D15:D23)</f>
        <v>0</v>
      </c>
      <c r="E24" s="36">
        <f t="shared" si="1"/>
        <v>71207290908</v>
      </c>
      <c r="F24" s="37">
        <f t="shared" si="1"/>
        <v>71207290908</v>
      </c>
      <c r="G24" s="37">
        <f t="shared" si="1"/>
        <v>63942921000</v>
      </c>
      <c r="H24" s="37">
        <f t="shared" si="1"/>
        <v>68796359000</v>
      </c>
      <c r="I24" s="37">
        <f t="shared" si="1"/>
        <v>68796359000</v>
      </c>
      <c r="J24" s="37">
        <f t="shared" si="1"/>
        <v>68796359000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68796359000</v>
      </c>
      <c r="X24" s="37">
        <f t="shared" si="1"/>
        <v>17801822727</v>
      </c>
      <c r="Y24" s="37">
        <f t="shared" si="1"/>
        <v>50994536273</v>
      </c>
      <c r="Z24" s="38">
        <f>+IF(X24&lt;&gt;0,+(Y24/X24)*100,0)</f>
        <v>286.4568255454912</v>
      </c>
      <c r="AA24" s="39">
        <f>SUM(AA15:AA23)</f>
        <v>71207290908</v>
      </c>
    </row>
    <row r="25" spans="1:27" ht="13.5">
      <c r="A25" s="27" t="s">
        <v>51</v>
      </c>
      <c r="B25" s="28"/>
      <c r="C25" s="29">
        <f aca="true" t="shared" si="2" ref="C25:Y25">+C12+C24</f>
        <v>0</v>
      </c>
      <c r="D25" s="29">
        <f>+D12+D24</f>
        <v>0</v>
      </c>
      <c r="E25" s="30">
        <f t="shared" si="2"/>
        <v>89782591329</v>
      </c>
      <c r="F25" s="31">
        <f t="shared" si="2"/>
        <v>89782591329</v>
      </c>
      <c r="G25" s="31">
        <f t="shared" si="2"/>
        <v>82028186000</v>
      </c>
      <c r="H25" s="31">
        <f t="shared" si="2"/>
        <v>82593792000</v>
      </c>
      <c r="I25" s="31">
        <f t="shared" si="2"/>
        <v>82593792000</v>
      </c>
      <c r="J25" s="31">
        <f t="shared" si="2"/>
        <v>82593792000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82593792000</v>
      </c>
      <c r="X25" s="31">
        <f t="shared" si="2"/>
        <v>22445647833</v>
      </c>
      <c r="Y25" s="31">
        <f t="shared" si="2"/>
        <v>60148144167</v>
      </c>
      <c r="Z25" s="32">
        <f>+IF(X25&lt;&gt;0,+(Y25/X25)*100,0)</f>
        <v>267.9724132469418</v>
      </c>
      <c r="AA25" s="33">
        <f>+AA12+AA24</f>
        <v>89782591329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/>
      <c r="D30" s="18"/>
      <c r="E30" s="19">
        <v>3263120553</v>
      </c>
      <c r="F30" s="20">
        <v>3263120553</v>
      </c>
      <c r="G30" s="20">
        <v>1820461000</v>
      </c>
      <c r="H30" s="20">
        <v>621958000</v>
      </c>
      <c r="I30" s="20">
        <v>621958000</v>
      </c>
      <c r="J30" s="20">
        <v>621958000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621958000</v>
      </c>
      <c r="X30" s="20">
        <v>815780138</v>
      </c>
      <c r="Y30" s="20">
        <v>-193822138</v>
      </c>
      <c r="Z30" s="21">
        <v>-23.76</v>
      </c>
      <c r="AA30" s="22">
        <v>3263120553</v>
      </c>
    </row>
    <row r="31" spans="1:27" ht="13.5">
      <c r="A31" s="23" t="s">
        <v>56</v>
      </c>
      <c r="B31" s="17"/>
      <c r="C31" s="18"/>
      <c r="D31" s="18"/>
      <c r="E31" s="19"/>
      <c r="F31" s="20"/>
      <c r="G31" s="20">
        <v>1120000</v>
      </c>
      <c r="H31" s="20">
        <v>796538000</v>
      </c>
      <c r="I31" s="20">
        <v>796538000</v>
      </c>
      <c r="J31" s="20">
        <v>796538000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796538000</v>
      </c>
      <c r="X31" s="20"/>
      <c r="Y31" s="20">
        <v>796538000</v>
      </c>
      <c r="Z31" s="21"/>
      <c r="AA31" s="22"/>
    </row>
    <row r="32" spans="1:27" ht="13.5">
      <c r="A32" s="23" t="s">
        <v>57</v>
      </c>
      <c r="B32" s="17"/>
      <c r="C32" s="18"/>
      <c r="D32" s="18"/>
      <c r="E32" s="19">
        <v>12648981009</v>
      </c>
      <c r="F32" s="20">
        <v>12648981009</v>
      </c>
      <c r="G32" s="20">
        <v>9994317000</v>
      </c>
      <c r="H32" s="20">
        <v>13694091000</v>
      </c>
      <c r="I32" s="20">
        <v>13694091000</v>
      </c>
      <c r="J32" s="20">
        <v>13694091000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13694091000</v>
      </c>
      <c r="X32" s="20">
        <v>3162245252</v>
      </c>
      <c r="Y32" s="20">
        <v>10531845748</v>
      </c>
      <c r="Z32" s="21">
        <v>333.05</v>
      </c>
      <c r="AA32" s="22">
        <v>12648981009</v>
      </c>
    </row>
    <row r="33" spans="1:27" ht="13.5">
      <c r="A33" s="23" t="s">
        <v>58</v>
      </c>
      <c r="B33" s="17"/>
      <c r="C33" s="18"/>
      <c r="D33" s="18"/>
      <c r="E33" s="19">
        <v>32736634</v>
      </c>
      <c r="F33" s="20">
        <v>32736634</v>
      </c>
      <c r="G33" s="20">
        <v>15100000</v>
      </c>
      <c r="H33" s="20">
        <v>44205000</v>
      </c>
      <c r="I33" s="20">
        <v>44205000</v>
      </c>
      <c r="J33" s="20">
        <v>44205000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44205000</v>
      </c>
      <c r="X33" s="20">
        <v>8184159</v>
      </c>
      <c r="Y33" s="20">
        <v>36020841</v>
      </c>
      <c r="Z33" s="21">
        <v>440.13</v>
      </c>
      <c r="AA33" s="22">
        <v>32736634</v>
      </c>
    </row>
    <row r="34" spans="1:27" ht="13.5">
      <c r="A34" s="27" t="s">
        <v>59</v>
      </c>
      <c r="B34" s="28"/>
      <c r="C34" s="29">
        <f aca="true" t="shared" si="3" ref="C34:Y34">SUM(C29:C33)</f>
        <v>0</v>
      </c>
      <c r="D34" s="29">
        <f>SUM(D29:D33)</f>
        <v>0</v>
      </c>
      <c r="E34" s="30">
        <f t="shared" si="3"/>
        <v>15944838196</v>
      </c>
      <c r="F34" s="31">
        <f t="shared" si="3"/>
        <v>15944838196</v>
      </c>
      <c r="G34" s="31">
        <f t="shared" si="3"/>
        <v>11830998000</v>
      </c>
      <c r="H34" s="31">
        <f t="shared" si="3"/>
        <v>15156792000</v>
      </c>
      <c r="I34" s="31">
        <f t="shared" si="3"/>
        <v>15156792000</v>
      </c>
      <c r="J34" s="31">
        <f t="shared" si="3"/>
        <v>15156792000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15156792000</v>
      </c>
      <c r="X34" s="31">
        <f t="shared" si="3"/>
        <v>3986209549</v>
      </c>
      <c r="Y34" s="31">
        <f t="shared" si="3"/>
        <v>11170582451</v>
      </c>
      <c r="Z34" s="32">
        <f>+IF(X34&lt;&gt;0,+(Y34/X34)*100,0)</f>
        <v>280.2306881684709</v>
      </c>
      <c r="AA34" s="33">
        <f>SUM(AA29:AA33)</f>
        <v>15944838196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/>
      <c r="D37" s="18"/>
      <c r="E37" s="19">
        <v>16829812186</v>
      </c>
      <c r="F37" s="20">
        <v>16829812186</v>
      </c>
      <c r="G37" s="20">
        <v>16474946000</v>
      </c>
      <c r="H37" s="20">
        <v>17474609000</v>
      </c>
      <c r="I37" s="20">
        <v>17474609000</v>
      </c>
      <c r="J37" s="20">
        <v>17474609000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17474609000</v>
      </c>
      <c r="X37" s="20">
        <v>4207453047</v>
      </c>
      <c r="Y37" s="20">
        <v>13267155953</v>
      </c>
      <c r="Z37" s="21">
        <v>315.33</v>
      </c>
      <c r="AA37" s="22">
        <v>16829812186</v>
      </c>
    </row>
    <row r="38" spans="1:27" ht="13.5">
      <c r="A38" s="23" t="s">
        <v>58</v>
      </c>
      <c r="B38" s="17"/>
      <c r="C38" s="18"/>
      <c r="D38" s="18"/>
      <c r="E38" s="19">
        <v>11299405695</v>
      </c>
      <c r="F38" s="20">
        <v>11299405695</v>
      </c>
      <c r="G38" s="20">
        <v>9934408000</v>
      </c>
      <c r="H38" s="20">
        <v>7613077000</v>
      </c>
      <c r="I38" s="20">
        <v>7613077000</v>
      </c>
      <c r="J38" s="20">
        <v>7613077000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7613077000</v>
      </c>
      <c r="X38" s="20">
        <v>2824851424</v>
      </c>
      <c r="Y38" s="20">
        <v>4788225576</v>
      </c>
      <c r="Z38" s="21">
        <v>169.5</v>
      </c>
      <c r="AA38" s="22">
        <v>11299405695</v>
      </c>
    </row>
    <row r="39" spans="1:27" ht="13.5">
      <c r="A39" s="27" t="s">
        <v>61</v>
      </c>
      <c r="B39" s="35"/>
      <c r="C39" s="29">
        <f aca="true" t="shared" si="4" ref="C39:Y39">SUM(C37:C38)</f>
        <v>0</v>
      </c>
      <c r="D39" s="29">
        <f>SUM(D37:D38)</f>
        <v>0</v>
      </c>
      <c r="E39" s="36">
        <f t="shared" si="4"/>
        <v>28129217881</v>
      </c>
      <c r="F39" s="37">
        <f t="shared" si="4"/>
        <v>28129217881</v>
      </c>
      <c r="G39" s="37">
        <f t="shared" si="4"/>
        <v>26409354000</v>
      </c>
      <c r="H39" s="37">
        <f t="shared" si="4"/>
        <v>25087686000</v>
      </c>
      <c r="I39" s="37">
        <f t="shared" si="4"/>
        <v>25087686000</v>
      </c>
      <c r="J39" s="37">
        <f t="shared" si="4"/>
        <v>25087686000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25087686000</v>
      </c>
      <c r="X39" s="37">
        <f t="shared" si="4"/>
        <v>7032304471</v>
      </c>
      <c r="Y39" s="37">
        <f t="shared" si="4"/>
        <v>18055381529</v>
      </c>
      <c r="Z39" s="38">
        <f>+IF(X39&lt;&gt;0,+(Y39/X39)*100,0)</f>
        <v>256.7491439464439</v>
      </c>
      <c r="AA39" s="39">
        <f>SUM(AA37:AA38)</f>
        <v>28129217881</v>
      </c>
    </row>
    <row r="40" spans="1:27" ht="13.5">
      <c r="A40" s="27" t="s">
        <v>62</v>
      </c>
      <c r="B40" s="28"/>
      <c r="C40" s="29">
        <f aca="true" t="shared" si="5" ref="C40:Y40">+C34+C39</f>
        <v>0</v>
      </c>
      <c r="D40" s="29">
        <f>+D34+D39</f>
        <v>0</v>
      </c>
      <c r="E40" s="30">
        <f t="shared" si="5"/>
        <v>44074056077</v>
      </c>
      <c r="F40" s="31">
        <f t="shared" si="5"/>
        <v>44074056077</v>
      </c>
      <c r="G40" s="31">
        <f t="shared" si="5"/>
        <v>38240352000</v>
      </c>
      <c r="H40" s="31">
        <f t="shared" si="5"/>
        <v>40244478000</v>
      </c>
      <c r="I40" s="31">
        <f t="shared" si="5"/>
        <v>40244478000</v>
      </c>
      <c r="J40" s="31">
        <f t="shared" si="5"/>
        <v>40244478000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40244478000</v>
      </c>
      <c r="X40" s="31">
        <f t="shared" si="5"/>
        <v>11018514020</v>
      </c>
      <c r="Y40" s="31">
        <f t="shared" si="5"/>
        <v>29225963980</v>
      </c>
      <c r="Z40" s="32">
        <f>+IF(X40&lt;&gt;0,+(Y40/X40)*100,0)</f>
        <v>265.24415113463726</v>
      </c>
      <c r="AA40" s="33">
        <f>+AA34+AA39</f>
        <v>44074056077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0</v>
      </c>
      <c r="D42" s="43">
        <f>+D25-D40</f>
        <v>0</v>
      </c>
      <c r="E42" s="44">
        <f t="shared" si="6"/>
        <v>45708535252</v>
      </c>
      <c r="F42" s="45">
        <f t="shared" si="6"/>
        <v>45708535252</v>
      </c>
      <c r="G42" s="45">
        <f t="shared" si="6"/>
        <v>43787834000</v>
      </c>
      <c r="H42" s="45">
        <f t="shared" si="6"/>
        <v>42349314000</v>
      </c>
      <c r="I42" s="45">
        <f t="shared" si="6"/>
        <v>42349314000</v>
      </c>
      <c r="J42" s="45">
        <f t="shared" si="6"/>
        <v>42349314000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42349314000</v>
      </c>
      <c r="X42" s="45">
        <f t="shared" si="6"/>
        <v>11427133813</v>
      </c>
      <c r="Y42" s="45">
        <f t="shared" si="6"/>
        <v>30922180187</v>
      </c>
      <c r="Z42" s="46">
        <f>+IF(X42&lt;&gt;0,+(Y42/X42)*100,0)</f>
        <v>270.60311617092987</v>
      </c>
      <c r="AA42" s="47">
        <f>+AA25-AA40</f>
        <v>45708535252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/>
      <c r="D45" s="18"/>
      <c r="E45" s="19">
        <v>45730399880</v>
      </c>
      <c r="F45" s="20">
        <v>45730399880</v>
      </c>
      <c r="G45" s="20">
        <v>43795724000</v>
      </c>
      <c r="H45" s="20">
        <v>42360521000</v>
      </c>
      <c r="I45" s="20">
        <v>42360521000</v>
      </c>
      <c r="J45" s="20">
        <v>42360521000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42360521000</v>
      </c>
      <c r="X45" s="20">
        <v>11432599970</v>
      </c>
      <c r="Y45" s="20">
        <v>30927921030</v>
      </c>
      <c r="Z45" s="48">
        <v>270.52</v>
      </c>
      <c r="AA45" s="22">
        <v>45730399880</v>
      </c>
    </row>
    <row r="46" spans="1:27" ht="13.5">
      <c r="A46" s="23" t="s">
        <v>67</v>
      </c>
      <c r="B46" s="17"/>
      <c r="C46" s="18"/>
      <c r="D46" s="18"/>
      <c r="E46" s="19">
        <v>-21864628</v>
      </c>
      <c r="F46" s="20">
        <v>-21864628</v>
      </c>
      <c r="G46" s="20">
        <v>-7890000</v>
      </c>
      <c r="H46" s="20">
        <v>-11207000</v>
      </c>
      <c r="I46" s="20">
        <v>-11207000</v>
      </c>
      <c r="J46" s="20">
        <v>-11207000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-11207000</v>
      </c>
      <c r="X46" s="20">
        <v>-5466157</v>
      </c>
      <c r="Y46" s="20">
        <v>-5740843</v>
      </c>
      <c r="Z46" s="48">
        <v>105.03</v>
      </c>
      <c r="AA46" s="22">
        <v>-21864628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0</v>
      </c>
      <c r="D48" s="51">
        <f>SUM(D45:D47)</f>
        <v>0</v>
      </c>
      <c r="E48" s="52">
        <f t="shared" si="7"/>
        <v>45708535252</v>
      </c>
      <c r="F48" s="53">
        <f t="shared" si="7"/>
        <v>45708535252</v>
      </c>
      <c r="G48" s="53">
        <f t="shared" si="7"/>
        <v>43787834000</v>
      </c>
      <c r="H48" s="53">
        <f t="shared" si="7"/>
        <v>42349314000</v>
      </c>
      <c r="I48" s="53">
        <f t="shared" si="7"/>
        <v>42349314000</v>
      </c>
      <c r="J48" s="53">
        <f t="shared" si="7"/>
        <v>42349314000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42349314000</v>
      </c>
      <c r="X48" s="53">
        <f t="shared" si="7"/>
        <v>11427133813</v>
      </c>
      <c r="Y48" s="53">
        <f t="shared" si="7"/>
        <v>30922180187</v>
      </c>
      <c r="Z48" s="54">
        <f>+IF(X48&lt;&gt;0,+(Y48/X48)*100,0)</f>
        <v>270.60311617092987</v>
      </c>
      <c r="AA48" s="55">
        <f>SUM(AA45:AA47)</f>
        <v>45708535252</v>
      </c>
    </row>
    <row r="49" spans="1:27" ht="13.5">
      <c r="A49" s="56" t="s">
        <v>78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79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81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95219108</v>
      </c>
      <c r="D6" s="18">
        <v>95219108</v>
      </c>
      <c r="E6" s="19">
        <v>142716918</v>
      </c>
      <c r="F6" s="20">
        <v>142716918</v>
      </c>
      <c r="G6" s="20">
        <v>129820866</v>
      </c>
      <c r="H6" s="20">
        <v>98380065</v>
      </c>
      <c r="I6" s="20">
        <v>65722968</v>
      </c>
      <c r="J6" s="20">
        <v>65722968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65722968</v>
      </c>
      <c r="X6" s="20">
        <v>35679230</v>
      </c>
      <c r="Y6" s="20">
        <v>30043738</v>
      </c>
      <c r="Z6" s="21">
        <v>84.21</v>
      </c>
      <c r="AA6" s="22">
        <v>142716918</v>
      </c>
    </row>
    <row r="7" spans="1:27" ht="13.5">
      <c r="A7" s="23" t="s">
        <v>34</v>
      </c>
      <c r="B7" s="17"/>
      <c r="C7" s="18">
        <v>1090829976</v>
      </c>
      <c r="D7" s="18">
        <v>1090829976</v>
      </c>
      <c r="E7" s="19">
        <v>2986934707</v>
      </c>
      <c r="F7" s="20">
        <v>2986934707</v>
      </c>
      <c r="G7" s="20">
        <v>1210199379</v>
      </c>
      <c r="H7" s="20">
        <v>1299921339</v>
      </c>
      <c r="I7" s="20">
        <v>1360013462</v>
      </c>
      <c r="J7" s="20">
        <v>1360013462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1360013462</v>
      </c>
      <c r="X7" s="20">
        <v>746733677</v>
      </c>
      <c r="Y7" s="20">
        <v>613279785</v>
      </c>
      <c r="Z7" s="21">
        <v>82.13</v>
      </c>
      <c r="AA7" s="22">
        <v>2986934707</v>
      </c>
    </row>
    <row r="8" spans="1:27" ht="13.5">
      <c r="A8" s="23" t="s">
        <v>35</v>
      </c>
      <c r="B8" s="17"/>
      <c r="C8" s="18">
        <v>2603596625</v>
      </c>
      <c r="D8" s="18">
        <v>2603596625</v>
      </c>
      <c r="E8" s="19">
        <v>2698589097</v>
      </c>
      <c r="F8" s="20">
        <v>2698589097</v>
      </c>
      <c r="G8" s="20">
        <v>1541114407</v>
      </c>
      <c r="H8" s="20">
        <v>1822777508</v>
      </c>
      <c r="I8" s="20">
        <v>1968438053</v>
      </c>
      <c r="J8" s="20">
        <v>1968438053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1968438053</v>
      </c>
      <c r="X8" s="20">
        <v>674647274</v>
      </c>
      <c r="Y8" s="20">
        <v>1293790779</v>
      </c>
      <c r="Z8" s="21">
        <v>191.77</v>
      </c>
      <c r="AA8" s="22">
        <v>2698589097</v>
      </c>
    </row>
    <row r="9" spans="1:27" ht="13.5">
      <c r="A9" s="23" t="s">
        <v>36</v>
      </c>
      <c r="B9" s="17"/>
      <c r="C9" s="18">
        <v>1048255096</v>
      </c>
      <c r="D9" s="18">
        <v>1048255096</v>
      </c>
      <c r="E9" s="19">
        <v>1068300580</v>
      </c>
      <c r="F9" s="20">
        <v>1068300580</v>
      </c>
      <c r="G9" s="20">
        <v>893656721</v>
      </c>
      <c r="H9" s="20">
        <v>906289273</v>
      </c>
      <c r="I9" s="20">
        <v>934922233</v>
      </c>
      <c r="J9" s="20">
        <v>934922233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934922233</v>
      </c>
      <c r="X9" s="20">
        <v>267075145</v>
      </c>
      <c r="Y9" s="20">
        <v>667847088</v>
      </c>
      <c r="Z9" s="21">
        <v>250.06</v>
      </c>
      <c r="AA9" s="22">
        <v>1068300580</v>
      </c>
    </row>
    <row r="10" spans="1:27" ht="13.5">
      <c r="A10" s="23" t="s">
        <v>37</v>
      </c>
      <c r="B10" s="17"/>
      <c r="C10" s="18">
        <v>96071615</v>
      </c>
      <c r="D10" s="18">
        <v>96071615</v>
      </c>
      <c r="E10" s="19">
        <v>236599126</v>
      </c>
      <c r="F10" s="20">
        <v>236599126</v>
      </c>
      <c r="G10" s="24">
        <v>95249479</v>
      </c>
      <c r="H10" s="24">
        <v>95249479</v>
      </c>
      <c r="I10" s="24">
        <v>95249479</v>
      </c>
      <c r="J10" s="20">
        <v>95249479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95249479</v>
      </c>
      <c r="X10" s="20">
        <v>59149782</v>
      </c>
      <c r="Y10" s="24">
        <v>36099697</v>
      </c>
      <c r="Z10" s="25">
        <v>61.03</v>
      </c>
      <c r="AA10" s="26">
        <v>236599126</v>
      </c>
    </row>
    <row r="11" spans="1:27" ht="13.5">
      <c r="A11" s="23" t="s">
        <v>38</v>
      </c>
      <c r="B11" s="17"/>
      <c r="C11" s="18">
        <v>576917890</v>
      </c>
      <c r="D11" s="18">
        <v>576917890</v>
      </c>
      <c r="E11" s="19">
        <v>587849203</v>
      </c>
      <c r="F11" s="20">
        <v>587849203</v>
      </c>
      <c r="G11" s="20">
        <v>602991813</v>
      </c>
      <c r="H11" s="20">
        <v>631718368</v>
      </c>
      <c r="I11" s="20">
        <v>680595417</v>
      </c>
      <c r="J11" s="20">
        <v>680595417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680595417</v>
      </c>
      <c r="X11" s="20">
        <v>146962301</v>
      </c>
      <c r="Y11" s="20">
        <v>533633116</v>
      </c>
      <c r="Z11" s="21">
        <v>363.11</v>
      </c>
      <c r="AA11" s="22">
        <v>587849203</v>
      </c>
    </row>
    <row r="12" spans="1:27" ht="13.5">
      <c r="A12" s="27" t="s">
        <v>39</v>
      </c>
      <c r="B12" s="28"/>
      <c r="C12" s="29">
        <f aca="true" t="shared" si="0" ref="C12:Y12">SUM(C6:C11)</f>
        <v>5510890310</v>
      </c>
      <c r="D12" s="29">
        <f>SUM(D6:D11)</f>
        <v>5510890310</v>
      </c>
      <c r="E12" s="30">
        <f t="shared" si="0"/>
        <v>7720989631</v>
      </c>
      <c r="F12" s="31">
        <f t="shared" si="0"/>
        <v>7720989631</v>
      </c>
      <c r="G12" s="31">
        <f t="shared" si="0"/>
        <v>4473032665</v>
      </c>
      <c r="H12" s="31">
        <f t="shared" si="0"/>
        <v>4854336032</v>
      </c>
      <c r="I12" s="31">
        <f t="shared" si="0"/>
        <v>5104941612</v>
      </c>
      <c r="J12" s="31">
        <f t="shared" si="0"/>
        <v>5104941612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5104941612</v>
      </c>
      <c r="X12" s="31">
        <f t="shared" si="0"/>
        <v>1930247409</v>
      </c>
      <c r="Y12" s="31">
        <f t="shared" si="0"/>
        <v>3174694203</v>
      </c>
      <c r="Z12" s="32">
        <f>+IF(X12&lt;&gt;0,+(Y12/X12)*100,0)</f>
        <v>164.47084390309885</v>
      </c>
      <c r="AA12" s="33">
        <f>SUM(AA6:AA11)</f>
        <v>7720989631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20525622</v>
      </c>
      <c r="D15" s="18">
        <v>20525622</v>
      </c>
      <c r="E15" s="19">
        <v>90799389</v>
      </c>
      <c r="F15" s="20">
        <v>90799389</v>
      </c>
      <c r="G15" s="20">
        <v>19685820</v>
      </c>
      <c r="H15" s="20">
        <v>19244909</v>
      </c>
      <c r="I15" s="20">
        <v>19276974</v>
      </c>
      <c r="J15" s="20">
        <v>19276974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19276974</v>
      </c>
      <c r="X15" s="20">
        <v>22699847</v>
      </c>
      <c r="Y15" s="20">
        <v>-3422873</v>
      </c>
      <c r="Z15" s="21">
        <v>-15.08</v>
      </c>
      <c r="AA15" s="22">
        <v>90799389</v>
      </c>
    </row>
    <row r="16" spans="1:27" ht="13.5">
      <c r="A16" s="23" t="s">
        <v>42</v>
      </c>
      <c r="B16" s="17"/>
      <c r="C16" s="18">
        <v>710520</v>
      </c>
      <c r="D16" s="18">
        <v>710520</v>
      </c>
      <c r="E16" s="19">
        <v>399095811</v>
      </c>
      <c r="F16" s="20">
        <v>399095811</v>
      </c>
      <c r="G16" s="24">
        <v>710518</v>
      </c>
      <c r="H16" s="24">
        <v>710519</v>
      </c>
      <c r="I16" s="24">
        <v>710520</v>
      </c>
      <c r="J16" s="20">
        <v>710520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710520</v>
      </c>
      <c r="X16" s="20">
        <v>99773953</v>
      </c>
      <c r="Y16" s="24">
        <v>-99063433</v>
      </c>
      <c r="Z16" s="25">
        <v>-99.29</v>
      </c>
      <c r="AA16" s="26">
        <v>399095811</v>
      </c>
    </row>
    <row r="17" spans="1:27" ht="13.5">
      <c r="A17" s="23" t="s">
        <v>43</v>
      </c>
      <c r="B17" s="17"/>
      <c r="C17" s="18">
        <v>807286524</v>
      </c>
      <c r="D17" s="18">
        <v>807286524</v>
      </c>
      <c r="E17" s="19">
        <v>932301951</v>
      </c>
      <c r="F17" s="20">
        <v>932301951</v>
      </c>
      <c r="G17" s="20">
        <v>747726605</v>
      </c>
      <c r="H17" s="20">
        <v>747726605</v>
      </c>
      <c r="I17" s="20">
        <v>747726605</v>
      </c>
      <c r="J17" s="20">
        <v>747726605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747726605</v>
      </c>
      <c r="X17" s="20">
        <v>233075488</v>
      </c>
      <c r="Y17" s="20">
        <v>514651117</v>
      </c>
      <c r="Z17" s="21">
        <v>220.81</v>
      </c>
      <c r="AA17" s="22">
        <v>932301951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31604745967</v>
      </c>
      <c r="D19" s="18">
        <v>31604745967</v>
      </c>
      <c r="E19" s="19">
        <v>39494465733</v>
      </c>
      <c r="F19" s="20">
        <v>39494465733</v>
      </c>
      <c r="G19" s="20">
        <v>30913263798</v>
      </c>
      <c r="H19" s="20">
        <v>31676551876</v>
      </c>
      <c r="I19" s="20">
        <v>31711082947</v>
      </c>
      <c r="J19" s="20">
        <v>31711082947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31711082947</v>
      </c>
      <c r="X19" s="20">
        <v>9873616433</v>
      </c>
      <c r="Y19" s="20">
        <v>21837466514</v>
      </c>
      <c r="Z19" s="21">
        <v>221.17</v>
      </c>
      <c r="AA19" s="22">
        <v>39494465733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343690764</v>
      </c>
      <c r="D22" s="18">
        <v>343690764</v>
      </c>
      <c r="E22" s="19">
        <v>153871186</v>
      </c>
      <c r="F22" s="20">
        <v>153871186</v>
      </c>
      <c r="G22" s="20">
        <v>247012654</v>
      </c>
      <c r="H22" s="20">
        <v>247012654</v>
      </c>
      <c r="I22" s="20">
        <v>247012654</v>
      </c>
      <c r="J22" s="20">
        <v>247012654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247012654</v>
      </c>
      <c r="X22" s="20">
        <v>38467797</v>
      </c>
      <c r="Y22" s="20">
        <v>208544857</v>
      </c>
      <c r="Z22" s="21">
        <v>542.13</v>
      </c>
      <c r="AA22" s="22">
        <v>153871186</v>
      </c>
    </row>
    <row r="23" spans="1:27" ht="13.5">
      <c r="A23" s="23" t="s">
        <v>49</v>
      </c>
      <c r="B23" s="17"/>
      <c r="C23" s="18">
        <v>3788943384</v>
      </c>
      <c r="D23" s="18">
        <v>3788943384</v>
      </c>
      <c r="E23" s="19"/>
      <c r="F23" s="20"/>
      <c r="G23" s="24">
        <v>3766594088</v>
      </c>
      <c r="H23" s="24">
        <v>3766594088</v>
      </c>
      <c r="I23" s="24">
        <v>3766594088</v>
      </c>
      <c r="J23" s="20">
        <v>3766594088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3766594088</v>
      </c>
      <c r="X23" s="20"/>
      <c r="Y23" s="24">
        <v>3766594088</v>
      </c>
      <c r="Z23" s="25"/>
      <c r="AA23" s="26"/>
    </row>
    <row r="24" spans="1:27" ht="13.5">
      <c r="A24" s="27" t="s">
        <v>50</v>
      </c>
      <c r="B24" s="35"/>
      <c r="C24" s="29">
        <f aca="true" t="shared" si="1" ref="C24:Y24">SUM(C15:C23)</f>
        <v>36565902781</v>
      </c>
      <c r="D24" s="29">
        <f>SUM(D15:D23)</f>
        <v>36565902781</v>
      </c>
      <c r="E24" s="36">
        <f t="shared" si="1"/>
        <v>41070534070</v>
      </c>
      <c r="F24" s="37">
        <f t="shared" si="1"/>
        <v>41070534070</v>
      </c>
      <c r="G24" s="37">
        <f t="shared" si="1"/>
        <v>35694993483</v>
      </c>
      <c r="H24" s="37">
        <f t="shared" si="1"/>
        <v>36457840651</v>
      </c>
      <c r="I24" s="37">
        <f t="shared" si="1"/>
        <v>36492403788</v>
      </c>
      <c r="J24" s="37">
        <f t="shared" si="1"/>
        <v>36492403788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36492403788</v>
      </c>
      <c r="X24" s="37">
        <f t="shared" si="1"/>
        <v>10267633518</v>
      </c>
      <c r="Y24" s="37">
        <f t="shared" si="1"/>
        <v>26224770270</v>
      </c>
      <c r="Z24" s="38">
        <f>+IF(X24&lt;&gt;0,+(Y24/X24)*100,0)</f>
        <v>255.412020929904</v>
      </c>
      <c r="AA24" s="39">
        <f>SUM(AA15:AA23)</f>
        <v>41070534070</v>
      </c>
    </row>
    <row r="25" spans="1:27" ht="13.5">
      <c r="A25" s="27" t="s">
        <v>51</v>
      </c>
      <c r="B25" s="28"/>
      <c r="C25" s="29">
        <f aca="true" t="shared" si="2" ref="C25:Y25">+C12+C24</f>
        <v>42076793091</v>
      </c>
      <c r="D25" s="29">
        <f>+D12+D24</f>
        <v>42076793091</v>
      </c>
      <c r="E25" s="30">
        <f t="shared" si="2"/>
        <v>48791523701</v>
      </c>
      <c r="F25" s="31">
        <f t="shared" si="2"/>
        <v>48791523701</v>
      </c>
      <c r="G25" s="31">
        <f t="shared" si="2"/>
        <v>40168026148</v>
      </c>
      <c r="H25" s="31">
        <f t="shared" si="2"/>
        <v>41312176683</v>
      </c>
      <c r="I25" s="31">
        <f t="shared" si="2"/>
        <v>41597345400</v>
      </c>
      <c r="J25" s="31">
        <f t="shared" si="2"/>
        <v>41597345400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41597345400</v>
      </c>
      <c r="X25" s="31">
        <f t="shared" si="2"/>
        <v>12197880927</v>
      </c>
      <c r="Y25" s="31">
        <f t="shared" si="2"/>
        <v>29399464473</v>
      </c>
      <c r="Z25" s="32">
        <f>+IF(X25&lt;&gt;0,+(Y25/X25)*100,0)</f>
        <v>241.0210810299378</v>
      </c>
      <c r="AA25" s="33">
        <f>+AA12+AA24</f>
        <v>48791523701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733242846</v>
      </c>
      <c r="D30" s="18">
        <v>733242846</v>
      </c>
      <c r="E30" s="19">
        <v>847270422</v>
      </c>
      <c r="F30" s="20">
        <v>847270422</v>
      </c>
      <c r="G30" s="20">
        <v>732530216</v>
      </c>
      <c r="H30" s="20">
        <v>732530217</v>
      </c>
      <c r="I30" s="20">
        <v>732530217</v>
      </c>
      <c r="J30" s="20">
        <v>732530217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732530217</v>
      </c>
      <c r="X30" s="20">
        <v>211817606</v>
      </c>
      <c r="Y30" s="20">
        <v>520712611</v>
      </c>
      <c r="Z30" s="21">
        <v>245.83</v>
      </c>
      <c r="AA30" s="22">
        <v>847270422</v>
      </c>
    </row>
    <row r="31" spans="1:27" ht="13.5">
      <c r="A31" s="23" t="s">
        <v>56</v>
      </c>
      <c r="B31" s="17"/>
      <c r="C31" s="18">
        <v>379915638</v>
      </c>
      <c r="D31" s="18">
        <v>379915638</v>
      </c>
      <c r="E31" s="19">
        <v>369977423</v>
      </c>
      <c r="F31" s="20">
        <v>369977423</v>
      </c>
      <c r="G31" s="20">
        <v>378176326</v>
      </c>
      <c r="H31" s="20">
        <v>379818943</v>
      </c>
      <c r="I31" s="20">
        <v>381659220</v>
      </c>
      <c r="J31" s="20">
        <v>381659220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381659220</v>
      </c>
      <c r="X31" s="20">
        <v>92494356</v>
      </c>
      <c r="Y31" s="20">
        <v>289164864</v>
      </c>
      <c r="Z31" s="21">
        <v>312.63</v>
      </c>
      <c r="AA31" s="22">
        <v>369977423</v>
      </c>
    </row>
    <row r="32" spans="1:27" ht="13.5">
      <c r="A32" s="23" t="s">
        <v>57</v>
      </c>
      <c r="B32" s="17"/>
      <c r="C32" s="18">
        <v>7878743820</v>
      </c>
      <c r="D32" s="18">
        <v>7878743820</v>
      </c>
      <c r="E32" s="19">
        <v>5636868078</v>
      </c>
      <c r="F32" s="20">
        <v>5636868078</v>
      </c>
      <c r="G32" s="20">
        <v>5092891547</v>
      </c>
      <c r="H32" s="20">
        <v>4212678343</v>
      </c>
      <c r="I32" s="20">
        <v>4093755834</v>
      </c>
      <c r="J32" s="20">
        <v>4093755834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4093755834</v>
      </c>
      <c r="X32" s="20">
        <v>1409217020</v>
      </c>
      <c r="Y32" s="20">
        <v>2684538814</v>
      </c>
      <c r="Z32" s="21">
        <v>190.5</v>
      </c>
      <c r="AA32" s="22">
        <v>5636868078</v>
      </c>
    </row>
    <row r="33" spans="1:27" ht="13.5">
      <c r="A33" s="23" t="s">
        <v>58</v>
      </c>
      <c r="B33" s="17"/>
      <c r="C33" s="18"/>
      <c r="D33" s="18"/>
      <c r="E33" s="19">
        <v>11825124</v>
      </c>
      <c r="F33" s="20">
        <v>11825124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>
        <v>2956281</v>
      </c>
      <c r="Y33" s="20">
        <v>-2956281</v>
      </c>
      <c r="Z33" s="21">
        <v>-100</v>
      </c>
      <c r="AA33" s="22">
        <v>11825124</v>
      </c>
    </row>
    <row r="34" spans="1:27" ht="13.5">
      <c r="A34" s="27" t="s">
        <v>59</v>
      </c>
      <c r="B34" s="28"/>
      <c r="C34" s="29">
        <f aca="true" t="shared" si="3" ref="C34:Y34">SUM(C29:C33)</f>
        <v>8991902304</v>
      </c>
      <c r="D34" s="29">
        <f>SUM(D29:D33)</f>
        <v>8991902304</v>
      </c>
      <c r="E34" s="30">
        <f t="shared" si="3"/>
        <v>6865941047</v>
      </c>
      <c r="F34" s="31">
        <f t="shared" si="3"/>
        <v>6865941047</v>
      </c>
      <c r="G34" s="31">
        <f t="shared" si="3"/>
        <v>6203598089</v>
      </c>
      <c r="H34" s="31">
        <f t="shared" si="3"/>
        <v>5325027503</v>
      </c>
      <c r="I34" s="31">
        <f t="shared" si="3"/>
        <v>5207945271</v>
      </c>
      <c r="J34" s="31">
        <f t="shared" si="3"/>
        <v>5207945271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5207945271</v>
      </c>
      <c r="X34" s="31">
        <f t="shared" si="3"/>
        <v>1716485263</v>
      </c>
      <c r="Y34" s="31">
        <f t="shared" si="3"/>
        <v>3491460008</v>
      </c>
      <c r="Z34" s="32">
        <f>+IF(X34&lt;&gt;0,+(Y34/X34)*100,0)</f>
        <v>203.40751437025298</v>
      </c>
      <c r="AA34" s="33">
        <f>SUM(AA29:AA33)</f>
        <v>6865941047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10503098666</v>
      </c>
      <c r="D37" s="18">
        <v>10503098666</v>
      </c>
      <c r="E37" s="19">
        <v>12077515987</v>
      </c>
      <c r="F37" s="20">
        <v>12077515987</v>
      </c>
      <c r="G37" s="20">
        <v>10660674881</v>
      </c>
      <c r="H37" s="20">
        <v>10850655885</v>
      </c>
      <c r="I37" s="20">
        <v>11370161192</v>
      </c>
      <c r="J37" s="20">
        <v>11370161192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11370161192</v>
      </c>
      <c r="X37" s="20">
        <v>3019378997</v>
      </c>
      <c r="Y37" s="20">
        <v>8350782195</v>
      </c>
      <c r="Z37" s="21">
        <v>276.57</v>
      </c>
      <c r="AA37" s="22">
        <v>12077515987</v>
      </c>
    </row>
    <row r="38" spans="1:27" ht="13.5">
      <c r="A38" s="23" t="s">
        <v>58</v>
      </c>
      <c r="B38" s="17"/>
      <c r="C38" s="18">
        <v>3714285367</v>
      </c>
      <c r="D38" s="18">
        <v>3714285367</v>
      </c>
      <c r="E38" s="19">
        <v>3440974591</v>
      </c>
      <c r="F38" s="20">
        <v>3440974591</v>
      </c>
      <c r="G38" s="20">
        <v>3009838780</v>
      </c>
      <c r="H38" s="20">
        <v>3714275430</v>
      </c>
      <c r="I38" s="20">
        <v>3714275429</v>
      </c>
      <c r="J38" s="20">
        <v>3714275429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3714275429</v>
      </c>
      <c r="X38" s="20">
        <v>860243648</v>
      </c>
      <c r="Y38" s="20">
        <v>2854031781</v>
      </c>
      <c r="Z38" s="21">
        <v>331.77</v>
      </c>
      <c r="AA38" s="22">
        <v>3440974591</v>
      </c>
    </row>
    <row r="39" spans="1:27" ht="13.5">
      <c r="A39" s="27" t="s">
        <v>61</v>
      </c>
      <c r="B39" s="35"/>
      <c r="C39" s="29">
        <f aca="true" t="shared" si="4" ref="C39:Y39">SUM(C37:C38)</f>
        <v>14217384033</v>
      </c>
      <c r="D39" s="29">
        <f>SUM(D37:D38)</f>
        <v>14217384033</v>
      </c>
      <c r="E39" s="36">
        <f t="shared" si="4"/>
        <v>15518490578</v>
      </c>
      <c r="F39" s="37">
        <f t="shared" si="4"/>
        <v>15518490578</v>
      </c>
      <c r="G39" s="37">
        <f t="shared" si="4"/>
        <v>13670513661</v>
      </c>
      <c r="H39" s="37">
        <f t="shared" si="4"/>
        <v>14564931315</v>
      </c>
      <c r="I39" s="37">
        <f t="shared" si="4"/>
        <v>15084436621</v>
      </c>
      <c r="J39" s="37">
        <f t="shared" si="4"/>
        <v>15084436621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15084436621</v>
      </c>
      <c r="X39" s="37">
        <f t="shared" si="4"/>
        <v>3879622645</v>
      </c>
      <c r="Y39" s="37">
        <f t="shared" si="4"/>
        <v>11204813976</v>
      </c>
      <c r="Z39" s="38">
        <f>+IF(X39&lt;&gt;0,+(Y39/X39)*100,0)</f>
        <v>288.811954184271</v>
      </c>
      <c r="AA39" s="39">
        <f>SUM(AA37:AA38)</f>
        <v>15518490578</v>
      </c>
    </row>
    <row r="40" spans="1:27" ht="13.5">
      <c r="A40" s="27" t="s">
        <v>62</v>
      </c>
      <c r="B40" s="28"/>
      <c r="C40" s="29">
        <f aca="true" t="shared" si="5" ref="C40:Y40">+C34+C39</f>
        <v>23209286337</v>
      </c>
      <c r="D40" s="29">
        <f>+D34+D39</f>
        <v>23209286337</v>
      </c>
      <c r="E40" s="30">
        <f t="shared" si="5"/>
        <v>22384431625</v>
      </c>
      <c r="F40" s="31">
        <f t="shared" si="5"/>
        <v>22384431625</v>
      </c>
      <c r="G40" s="31">
        <f t="shared" si="5"/>
        <v>19874111750</v>
      </c>
      <c r="H40" s="31">
        <f t="shared" si="5"/>
        <v>19889958818</v>
      </c>
      <c r="I40" s="31">
        <f t="shared" si="5"/>
        <v>20292381892</v>
      </c>
      <c r="J40" s="31">
        <f t="shared" si="5"/>
        <v>20292381892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20292381892</v>
      </c>
      <c r="X40" s="31">
        <f t="shared" si="5"/>
        <v>5596107908</v>
      </c>
      <c r="Y40" s="31">
        <f t="shared" si="5"/>
        <v>14696273984</v>
      </c>
      <c r="Z40" s="32">
        <f>+IF(X40&lt;&gt;0,+(Y40/X40)*100,0)</f>
        <v>262.61598642497086</v>
      </c>
      <c r="AA40" s="33">
        <f>+AA34+AA39</f>
        <v>22384431625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18867506754</v>
      </c>
      <c r="D42" s="43">
        <f>+D25-D40</f>
        <v>18867506754</v>
      </c>
      <c r="E42" s="44">
        <f t="shared" si="6"/>
        <v>26407092076</v>
      </c>
      <c r="F42" s="45">
        <f t="shared" si="6"/>
        <v>26407092076</v>
      </c>
      <c r="G42" s="45">
        <f t="shared" si="6"/>
        <v>20293914398</v>
      </c>
      <c r="H42" s="45">
        <f t="shared" si="6"/>
        <v>21422217865</v>
      </c>
      <c r="I42" s="45">
        <f t="shared" si="6"/>
        <v>21304963508</v>
      </c>
      <c r="J42" s="45">
        <f t="shared" si="6"/>
        <v>21304963508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21304963508</v>
      </c>
      <c r="X42" s="45">
        <f t="shared" si="6"/>
        <v>6601773019</v>
      </c>
      <c r="Y42" s="45">
        <f t="shared" si="6"/>
        <v>14703190489</v>
      </c>
      <c r="Z42" s="46">
        <f>+IF(X42&lt;&gt;0,+(Y42/X42)*100,0)</f>
        <v>222.71578327040328</v>
      </c>
      <c r="AA42" s="47">
        <f>+AA25-AA40</f>
        <v>26407092076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18610498142</v>
      </c>
      <c r="D45" s="18">
        <v>18610498142</v>
      </c>
      <c r="E45" s="19">
        <v>26128802875</v>
      </c>
      <c r="F45" s="20">
        <v>26128802875</v>
      </c>
      <c r="G45" s="20">
        <v>20036905787</v>
      </c>
      <c r="H45" s="20">
        <v>21165209254</v>
      </c>
      <c r="I45" s="20">
        <v>21047954897</v>
      </c>
      <c r="J45" s="20">
        <v>21047954897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21047954897</v>
      </c>
      <c r="X45" s="20">
        <v>6532200719</v>
      </c>
      <c r="Y45" s="20">
        <v>14515754178</v>
      </c>
      <c r="Z45" s="48">
        <v>222.22</v>
      </c>
      <c r="AA45" s="22">
        <v>26128802875</v>
      </c>
    </row>
    <row r="46" spans="1:27" ht="13.5">
      <c r="A46" s="23" t="s">
        <v>67</v>
      </c>
      <c r="B46" s="17"/>
      <c r="C46" s="18">
        <v>257008612</v>
      </c>
      <c r="D46" s="18">
        <v>257008612</v>
      </c>
      <c r="E46" s="19">
        <v>273674348</v>
      </c>
      <c r="F46" s="20">
        <v>273674348</v>
      </c>
      <c r="G46" s="20">
        <v>257008611</v>
      </c>
      <c r="H46" s="20">
        <v>257008611</v>
      </c>
      <c r="I46" s="20">
        <v>257008611</v>
      </c>
      <c r="J46" s="20">
        <v>257008611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257008611</v>
      </c>
      <c r="X46" s="20">
        <v>68418587</v>
      </c>
      <c r="Y46" s="20">
        <v>188590024</v>
      </c>
      <c r="Z46" s="48">
        <v>275.64</v>
      </c>
      <c r="AA46" s="22">
        <v>273674348</v>
      </c>
    </row>
    <row r="47" spans="1:27" ht="13.5">
      <c r="A47" s="23" t="s">
        <v>68</v>
      </c>
      <c r="B47" s="17"/>
      <c r="C47" s="18"/>
      <c r="D47" s="18"/>
      <c r="E47" s="19">
        <v>4614853</v>
      </c>
      <c r="F47" s="20">
        <v>4614853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>
        <v>1153713</v>
      </c>
      <c r="Y47" s="20">
        <v>-1153713</v>
      </c>
      <c r="Z47" s="48">
        <v>-100</v>
      </c>
      <c r="AA47" s="22">
        <v>4614853</v>
      </c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18867506754</v>
      </c>
      <c r="D48" s="51">
        <f>SUM(D45:D47)</f>
        <v>18867506754</v>
      </c>
      <c r="E48" s="52">
        <f t="shared" si="7"/>
        <v>26407092076</v>
      </c>
      <c r="F48" s="53">
        <f t="shared" si="7"/>
        <v>26407092076</v>
      </c>
      <c r="G48" s="53">
        <f t="shared" si="7"/>
        <v>20293914398</v>
      </c>
      <c r="H48" s="53">
        <f t="shared" si="7"/>
        <v>21422217865</v>
      </c>
      <c r="I48" s="53">
        <f t="shared" si="7"/>
        <v>21304963508</v>
      </c>
      <c r="J48" s="53">
        <f t="shared" si="7"/>
        <v>21304963508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21304963508</v>
      </c>
      <c r="X48" s="53">
        <f t="shared" si="7"/>
        <v>6601773019</v>
      </c>
      <c r="Y48" s="53">
        <f t="shared" si="7"/>
        <v>14703190489</v>
      </c>
      <c r="Z48" s="54">
        <f>+IF(X48&lt;&gt;0,+(Y48/X48)*100,0)</f>
        <v>222.71578327040328</v>
      </c>
      <c r="AA48" s="55">
        <f>SUM(AA45:AA47)</f>
        <v>26407092076</v>
      </c>
    </row>
    <row r="49" spans="1:27" ht="13.5">
      <c r="A49" s="56" t="s">
        <v>78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79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81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930713000</v>
      </c>
      <c r="D6" s="18">
        <v>930713000</v>
      </c>
      <c r="E6" s="19">
        <v>1196891000</v>
      </c>
      <c r="F6" s="20">
        <v>1196891000</v>
      </c>
      <c r="G6" s="20">
        <v>3991092</v>
      </c>
      <c r="H6" s="20">
        <v>2635379</v>
      </c>
      <c r="I6" s="20">
        <v>2824523</v>
      </c>
      <c r="J6" s="20">
        <v>2824523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2824523</v>
      </c>
      <c r="X6" s="20">
        <v>299222750</v>
      </c>
      <c r="Y6" s="20">
        <v>-296398227</v>
      </c>
      <c r="Z6" s="21">
        <v>-99.06</v>
      </c>
      <c r="AA6" s="22">
        <v>1196891000</v>
      </c>
    </row>
    <row r="7" spans="1:27" ht="13.5">
      <c r="A7" s="23" t="s">
        <v>34</v>
      </c>
      <c r="B7" s="17"/>
      <c r="C7" s="18">
        <v>6815000000</v>
      </c>
      <c r="D7" s="18">
        <v>6815000000</v>
      </c>
      <c r="E7" s="19">
        <v>6500000000</v>
      </c>
      <c r="F7" s="20">
        <v>6500000000</v>
      </c>
      <c r="G7" s="20">
        <v>7530000</v>
      </c>
      <c r="H7" s="20">
        <v>7645000</v>
      </c>
      <c r="I7" s="20">
        <v>6620000</v>
      </c>
      <c r="J7" s="20">
        <v>6620000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6620000</v>
      </c>
      <c r="X7" s="20">
        <v>1625000000</v>
      </c>
      <c r="Y7" s="20">
        <v>-1618380000</v>
      </c>
      <c r="Z7" s="21">
        <v>-99.59</v>
      </c>
      <c r="AA7" s="22">
        <v>6500000000</v>
      </c>
    </row>
    <row r="8" spans="1:27" ht="13.5">
      <c r="A8" s="23" t="s">
        <v>35</v>
      </c>
      <c r="B8" s="17"/>
      <c r="C8" s="18">
        <v>2893526000</v>
      </c>
      <c r="D8" s="18">
        <v>2893526000</v>
      </c>
      <c r="E8" s="19">
        <v>3485750433</v>
      </c>
      <c r="F8" s="20">
        <v>3485750433</v>
      </c>
      <c r="G8" s="20">
        <v>3878724</v>
      </c>
      <c r="H8" s="20">
        <v>2880678</v>
      </c>
      <c r="I8" s="20">
        <v>4280734</v>
      </c>
      <c r="J8" s="20">
        <v>4280734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4280734</v>
      </c>
      <c r="X8" s="20">
        <v>871437608</v>
      </c>
      <c r="Y8" s="20">
        <v>-867156874</v>
      </c>
      <c r="Z8" s="21">
        <v>-99.51</v>
      </c>
      <c r="AA8" s="22">
        <v>3485750433</v>
      </c>
    </row>
    <row r="9" spans="1:27" ht="13.5">
      <c r="A9" s="23" t="s">
        <v>36</v>
      </c>
      <c r="B9" s="17"/>
      <c r="C9" s="18">
        <v>4001963000</v>
      </c>
      <c r="D9" s="18">
        <v>4001963000</v>
      </c>
      <c r="E9" s="19">
        <v>3300239000</v>
      </c>
      <c r="F9" s="20">
        <v>3300239000</v>
      </c>
      <c r="G9" s="20">
        <v>4861458</v>
      </c>
      <c r="H9" s="20">
        <v>4220426</v>
      </c>
      <c r="I9" s="20">
        <v>2820370</v>
      </c>
      <c r="J9" s="20">
        <v>2820370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2820370</v>
      </c>
      <c r="X9" s="20">
        <v>825059750</v>
      </c>
      <c r="Y9" s="20">
        <v>-822239380</v>
      </c>
      <c r="Z9" s="21">
        <v>-99.66</v>
      </c>
      <c r="AA9" s="22">
        <v>3300239000</v>
      </c>
    </row>
    <row r="10" spans="1:27" ht="13.5">
      <c r="A10" s="23" t="s">
        <v>37</v>
      </c>
      <c r="B10" s="17"/>
      <c r="C10" s="18">
        <v>41437000</v>
      </c>
      <c r="D10" s="18">
        <v>41437000</v>
      </c>
      <c r="E10" s="19">
        <v>11409026</v>
      </c>
      <c r="F10" s="20">
        <v>11409026</v>
      </c>
      <c r="G10" s="24">
        <v>4948</v>
      </c>
      <c r="H10" s="24">
        <v>41437</v>
      </c>
      <c r="I10" s="24">
        <v>41437</v>
      </c>
      <c r="J10" s="20">
        <v>41437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41437</v>
      </c>
      <c r="X10" s="20">
        <v>2852257</v>
      </c>
      <c r="Y10" s="24">
        <v>-2810820</v>
      </c>
      <c r="Z10" s="25">
        <v>-98.55</v>
      </c>
      <c r="AA10" s="26">
        <v>11409026</v>
      </c>
    </row>
    <row r="11" spans="1:27" ht="13.5">
      <c r="A11" s="23" t="s">
        <v>38</v>
      </c>
      <c r="B11" s="17"/>
      <c r="C11" s="18">
        <v>345831000</v>
      </c>
      <c r="D11" s="18">
        <v>345831000</v>
      </c>
      <c r="E11" s="19">
        <v>327345000</v>
      </c>
      <c r="F11" s="20">
        <v>327345000</v>
      </c>
      <c r="G11" s="20">
        <v>303152</v>
      </c>
      <c r="H11" s="20">
        <v>333204</v>
      </c>
      <c r="I11" s="20">
        <v>344457</v>
      </c>
      <c r="J11" s="20">
        <v>344457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344457</v>
      </c>
      <c r="X11" s="20">
        <v>81836250</v>
      </c>
      <c r="Y11" s="20">
        <v>-81491793</v>
      </c>
      <c r="Z11" s="21">
        <v>-99.58</v>
      </c>
      <c r="AA11" s="22">
        <v>327345000</v>
      </c>
    </row>
    <row r="12" spans="1:27" ht="13.5">
      <c r="A12" s="27" t="s">
        <v>39</v>
      </c>
      <c r="B12" s="28"/>
      <c r="C12" s="29">
        <f aca="true" t="shared" si="0" ref="C12:Y12">SUM(C6:C11)</f>
        <v>15028470000</v>
      </c>
      <c r="D12" s="29">
        <f>SUM(D6:D11)</f>
        <v>15028470000</v>
      </c>
      <c r="E12" s="30">
        <f t="shared" si="0"/>
        <v>14821634459</v>
      </c>
      <c r="F12" s="31">
        <f t="shared" si="0"/>
        <v>14821634459</v>
      </c>
      <c r="G12" s="31">
        <f t="shared" si="0"/>
        <v>20569374</v>
      </c>
      <c r="H12" s="31">
        <f t="shared" si="0"/>
        <v>17756124</v>
      </c>
      <c r="I12" s="31">
        <f t="shared" si="0"/>
        <v>16931521</v>
      </c>
      <c r="J12" s="31">
        <f t="shared" si="0"/>
        <v>16931521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16931521</v>
      </c>
      <c r="X12" s="31">
        <f t="shared" si="0"/>
        <v>3705408615</v>
      </c>
      <c r="Y12" s="31">
        <f t="shared" si="0"/>
        <v>-3688477094</v>
      </c>
      <c r="Z12" s="32">
        <f>+IF(X12&lt;&gt;0,+(Y12/X12)*100,0)</f>
        <v>-99.54305927471914</v>
      </c>
      <c r="AA12" s="33">
        <f>SUM(AA6:AA11)</f>
        <v>14821634459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43287000</v>
      </c>
      <c r="D15" s="18">
        <v>43287000</v>
      </c>
      <c r="E15" s="19">
        <v>88962000</v>
      </c>
      <c r="F15" s="20">
        <v>88962000</v>
      </c>
      <c r="G15" s="20">
        <v>130299</v>
      </c>
      <c r="H15" s="20">
        <v>43287</v>
      </c>
      <c r="I15" s="20">
        <v>43287</v>
      </c>
      <c r="J15" s="20">
        <v>43287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43287</v>
      </c>
      <c r="X15" s="20">
        <v>22240500</v>
      </c>
      <c r="Y15" s="20">
        <v>-22197213</v>
      </c>
      <c r="Z15" s="21">
        <v>-99.81</v>
      </c>
      <c r="AA15" s="22">
        <v>88962000</v>
      </c>
    </row>
    <row r="16" spans="1:27" ht="13.5">
      <c r="A16" s="23" t="s">
        <v>42</v>
      </c>
      <c r="B16" s="17"/>
      <c r="C16" s="18"/>
      <c r="D16" s="18"/>
      <c r="E16" s="19"/>
      <c r="F16" s="20"/>
      <c r="G16" s="24"/>
      <c r="H16" s="24"/>
      <c r="I16" s="24">
        <v>23737</v>
      </c>
      <c r="J16" s="20">
        <v>23737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23737</v>
      </c>
      <c r="X16" s="20"/>
      <c r="Y16" s="24">
        <v>23737</v>
      </c>
      <c r="Z16" s="25"/>
      <c r="AA16" s="26"/>
    </row>
    <row r="17" spans="1:27" ht="13.5">
      <c r="A17" s="23" t="s">
        <v>43</v>
      </c>
      <c r="B17" s="17"/>
      <c r="C17" s="18">
        <v>246188000</v>
      </c>
      <c r="D17" s="18">
        <v>246188000</v>
      </c>
      <c r="E17" s="19">
        <v>309929000</v>
      </c>
      <c r="F17" s="20">
        <v>309929000</v>
      </c>
      <c r="G17" s="20">
        <v>244208</v>
      </c>
      <c r="H17" s="20">
        <v>246188</v>
      </c>
      <c r="I17" s="20">
        <v>246188</v>
      </c>
      <c r="J17" s="20">
        <v>246188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246188</v>
      </c>
      <c r="X17" s="20">
        <v>77482250</v>
      </c>
      <c r="Y17" s="20">
        <v>-77236062</v>
      </c>
      <c r="Z17" s="21">
        <v>-99.68</v>
      </c>
      <c r="AA17" s="22">
        <v>309929000</v>
      </c>
    </row>
    <row r="18" spans="1:27" ht="13.5">
      <c r="A18" s="23" t="s">
        <v>44</v>
      </c>
      <c r="B18" s="17"/>
      <c r="C18" s="18">
        <v>889601000</v>
      </c>
      <c r="D18" s="18">
        <v>889601000</v>
      </c>
      <c r="E18" s="19"/>
      <c r="F18" s="20"/>
      <c r="G18" s="20">
        <v>815291</v>
      </c>
      <c r="H18" s="20">
        <v>815291</v>
      </c>
      <c r="I18" s="20">
        <v>815291</v>
      </c>
      <c r="J18" s="20">
        <v>815291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815291</v>
      </c>
      <c r="X18" s="20"/>
      <c r="Y18" s="20">
        <v>815291</v>
      </c>
      <c r="Z18" s="21"/>
      <c r="AA18" s="22"/>
    </row>
    <row r="19" spans="1:27" ht="13.5">
      <c r="A19" s="23" t="s">
        <v>45</v>
      </c>
      <c r="B19" s="17"/>
      <c r="C19" s="18">
        <v>42819714000</v>
      </c>
      <c r="D19" s="18">
        <v>42819714000</v>
      </c>
      <c r="E19" s="19">
        <v>49090941000</v>
      </c>
      <c r="F19" s="20">
        <v>49090941000</v>
      </c>
      <c r="G19" s="20">
        <v>43590832</v>
      </c>
      <c r="H19" s="20">
        <v>41827668</v>
      </c>
      <c r="I19" s="20">
        <v>44543115</v>
      </c>
      <c r="J19" s="20">
        <v>44543115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44543115</v>
      </c>
      <c r="X19" s="20">
        <v>12272735250</v>
      </c>
      <c r="Y19" s="20">
        <v>-12228192135</v>
      </c>
      <c r="Z19" s="21">
        <v>-99.64</v>
      </c>
      <c r="AA19" s="22">
        <v>49090941000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907400000</v>
      </c>
      <c r="D22" s="18">
        <v>907400000</v>
      </c>
      <c r="E22" s="19">
        <v>864070000</v>
      </c>
      <c r="F22" s="20">
        <v>864070000</v>
      </c>
      <c r="G22" s="20">
        <v>402340</v>
      </c>
      <c r="H22" s="20">
        <v>907400</v>
      </c>
      <c r="I22" s="20">
        <v>907400</v>
      </c>
      <c r="J22" s="20">
        <v>907400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907400</v>
      </c>
      <c r="X22" s="20">
        <v>216017500</v>
      </c>
      <c r="Y22" s="20">
        <v>-215110100</v>
      </c>
      <c r="Z22" s="21">
        <v>-99.58</v>
      </c>
      <c r="AA22" s="22">
        <v>864070000</v>
      </c>
    </row>
    <row r="23" spans="1:27" ht="13.5">
      <c r="A23" s="23" t="s">
        <v>49</v>
      </c>
      <c r="B23" s="17"/>
      <c r="C23" s="18">
        <v>23737000</v>
      </c>
      <c r="D23" s="18">
        <v>23737000</v>
      </c>
      <c r="E23" s="19">
        <v>80520660</v>
      </c>
      <c r="F23" s="20">
        <v>80520660</v>
      </c>
      <c r="G23" s="24">
        <v>300899</v>
      </c>
      <c r="H23" s="24">
        <v>300899</v>
      </c>
      <c r="I23" s="24">
        <v>300899</v>
      </c>
      <c r="J23" s="20">
        <v>300899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300899</v>
      </c>
      <c r="X23" s="20">
        <v>20130165</v>
      </c>
      <c r="Y23" s="24">
        <v>-19829266</v>
      </c>
      <c r="Z23" s="25">
        <v>-98.51</v>
      </c>
      <c r="AA23" s="26">
        <v>80520660</v>
      </c>
    </row>
    <row r="24" spans="1:27" ht="13.5">
      <c r="A24" s="27" t="s">
        <v>50</v>
      </c>
      <c r="B24" s="35"/>
      <c r="C24" s="29">
        <f aca="true" t="shared" si="1" ref="C24:Y24">SUM(C15:C23)</f>
        <v>44929927000</v>
      </c>
      <c r="D24" s="29">
        <f>SUM(D15:D23)</f>
        <v>44929927000</v>
      </c>
      <c r="E24" s="36">
        <f t="shared" si="1"/>
        <v>50434422660</v>
      </c>
      <c r="F24" s="37">
        <f t="shared" si="1"/>
        <v>50434422660</v>
      </c>
      <c r="G24" s="37">
        <f t="shared" si="1"/>
        <v>45483869</v>
      </c>
      <c r="H24" s="37">
        <f t="shared" si="1"/>
        <v>44140733</v>
      </c>
      <c r="I24" s="37">
        <f t="shared" si="1"/>
        <v>46879917</v>
      </c>
      <c r="J24" s="37">
        <f t="shared" si="1"/>
        <v>46879917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46879917</v>
      </c>
      <c r="X24" s="37">
        <f t="shared" si="1"/>
        <v>12608605665</v>
      </c>
      <c r="Y24" s="37">
        <f t="shared" si="1"/>
        <v>-12561725748</v>
      </c>
      <c r="Z24" s="38">
        <f>+IF(X24&lt;&gt;0,+(Y24/X24)*100,0)</f>
        <v>-99.62819110815613</v>
      </c>
      <c r="AA24" s="39">
        <f>SUM(AA15:AA23)</f>
        <v>50434422660</v>
      </c>
    </row>
    <row r="25" spans="1:27" ht="13.5">
      <c r="A25" s="27" t="s">
        <v>51</v>
      </c>
      <c r="B25" s="28"/>
      <c r="C25" s="29">
        <f aca="true" t="shared" si="2" ref="C25:Y25">+C12+C24</f>
        <v>59958397000</v>
      </c>
      <c r="D25" s="29">
        <f>+D12+D24</f>
        <v>59958397000</v>
      </c>
      <c r="E25" s="30">
        <f t="shared" si="2"/>
        <v>65256057119</v>
      </c>
      <c r="F25" s="31">
        <f t="shared" si="2"/>
        <v>65256057119</v>
      </c>
      <c r="G25" s="31">
        <f t="shared" si="2"/>
        <v>66053243</v>
      </c>
      <c r="H25" s="31">
        <f t="shared" si="2"/>
        <v>61896857</v>
      </c>
      <c r="I25" s="31">
        <f t="shared" si="2"/>
        <v>63811438</v>
      </c>
      <c r="J25" s="31">
        <f t="shared" si="2"/>
        <v>63811438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63811438</v>
      </c>
      <c r="X25" s="31">
        <f t="shared" si="2"/>
        <v>16314014280</v>
      </c>
      <c r="Y25" s="31">
        <f t="shared" si="2"/>
        <v>-16250202842</v>
      </c>
      <c r="Z25" s="32">
        <f>+IF(X25&lt;&gt;0,+(Y25/X25)*100,0)</f>
        <v>-99.60885508063929</v>
      </c>
      <c r="AA25" s="33">
        <f>+AA12+AA24</f>
        <v>65256057119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>
        <v>830009000</v>
      </c>
      <c r="D29" s="18">
        <v>830009000</v>
      </c>
      <c r="E29" s="19">
        <v>991181000</v>
      </c>
      <c r="F29" s="20">
        <v>991181000</v>
      </c>
      <c r="G29" s="20">
        <v>3833130</v>
      </c>
      <c r="H29" s="20">
        <v>1987226</v>
      </c>
      <c r="I29" s="20">
        <v>2717748</v>
      </c>
      <c r="J29" s="20">
        <v>2717748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>
        <v>2717748</v>
      </c>
      <c r="X29" s="20">
        <v>247795250</v>
      </c>
      <c r="Y29" s="20">
        <v>-245077502</v>
      </c>
      <c r="Z29" s="21">
        <v>-98.9</v>
      </c>
      <c r="AA29" s="22">
        <v>991181000</v>
      </c>
    </row>
    <row r="30" spans="1:27" ht="13.5">
      <c r="A30" s="23" t="s">
        <v>55</v>
      </c>
      <c r="B30" s="17"/>
      <c r="C30" s="18">
        <v>1065702000</v>
      </c>
      <c r="D30" s="18">
        <v>1065702000</v>
      </c>
      <c r="E30" s="19">
        <v>923000000</v>
      </c>
      <c r="F30" s="20">
        <v>923000000</v>
      </c>
      <c r="G30" s="20">
        <v>804636</v>
      </c>
      <c r="H30" s="20">
        <v>1019793</v>
      </c>
      <c r="I30" s="20">
        <v>1025375</v>
      </c>
      <c r="J30" s="20">
        <v>1025375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1025375</v>
      </c>
      <c r="X30" s="20">
        <v>230750000</v>
      </c>
      <c r="Y30" s="20">
        <v>-229724625</v>
      </c>
      <c r="Z30" s="21">
        <v>-99.56</v>
      </c>
      <c r="AA30" s="22">
        <v>923000000</v>
      </c>
    </row>
    <row r="31" spans="1:27" ht="13.5">
      <c r="A31" s="23" t="s">
        <v>56</v>
      </c>
      <c r="B31" s="17"/>
      <c r="C31" s="18">
        <v>1903633000</v>
      </c>
      <c r="D31" s="18">
        <v>1903633000</v>
      </c>
      <c r="E31" s="19">
        <v>1890434000</v>
      </c>
      <c r="F31" s="20">
        <v>1890434000</v>
      </c>
      <c r="G31" s="20">
        <v>1903633</v>
      </c>
      <c r="H31" s="20">
        <v>1903633</v>
      </c>
      <c r="I31" s="20">
        <v>1827342</v>
      </c>
      <c r="J31" s="20">
        <v>1827342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1827342</v>
      </c>
      <c r="X31" s="20">
        <v>472608500</v>
      </c>
      <c r="Y31" s="20">
        <v>-470781158</v>
      </c>
      <c r="Z31" s="21">
        <v>-99.61</v>
      </c>
      <c r="AA31" s="22">
        <v>1890434000</v>
      </c>
    </row>
    <row r="32" spans="1:27" ht="13.5">
      <c r="A32" s="23" t="s">
        <v>57</v>
      </c>
      <c r="B32" s="17"/>
      <c r="C32" s="18">
        <v>6673881000</v>
      </c>
      <c r="D32" s="18">
        <v>6673881000</v>
      </c>
      <c r="E32" s="19">
        <v>6146335055</v>
      </c>
      <c r="F32" s="20">
        <v>6146335055</v>
      </c>
      <c r="G32" s="20">
        <v>6759679</v>
      </c>
      <c r="H32" s="20">
        <v>7833933</v>
      </c>
      <c r="I32" s="20">
        <v>8992914</v>
      </c>
      <c r="J32" s="20">
        <v>8992914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8992914</v>
      </c>
      <c r="X32" s="20">
        <v>1536583764</v>
      </c>
      <c r="Y32" s="20">
        <v>-1527590850</v>
      </c>
      <c r="Z32" s="21">
        <v>-99.41</v>
      </c>
      <c r="AA32" s="22">
        <v>6146335055</v>
      </c>
    </row>
    <row r="33" spans="1:27" ht="13.5">
      <c r="A33" s="23" t="s">
        <v>58</v>
      </c>
      <c r="B33" s="17"/>
      <c r="C33" s="18">
        <v>649618000</v>
      </c>
      <c r="D33" s="18">
        <v>649618000</v>
      </c>
      <c r="E33" s="19">
        <v>693837000</v>
      </c>
      <c r="F33" s="20">
        <v>693837000</v>
      </c>
      <c r="G33" s="20">
        <v>696289</v>
      </c>
      <c r="H33" s="20">
        <v>649618</v>
      </c>
      <c r="I33" s="20">
        <v>649618</v>
      </c>
      <c r="J33" s="20">
        <v>649618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649618</v>
      </c>
      <c r="X33" s="20">
        <v>173459250</v>
      </c>
      <c r="Y33" s="20">
        <v>-172809632</v>
      </c>
      <c r="Z33" s="21">
        <v>-99.63</v>
      </c>
      <c r="AA33" s="22">
        <v>693837000</v>
      </c>
    </row>
    <row r="34" spans="1:27" ht="13.5">
      <c r="A34" s="27" t="s">
        <v>59</v>
      </c>
      <c r="B34" s="28"/>
      <c r="C34" s="29">
        <f aca="true" t="shared" si="3" ref="C34:Y34">SUM(C29:C33)</f>
        <v>11122843000</v>
      </c>
      <c r="D34" s="29">
        <f>SUM(D29:D33)</f>
        <v>11122843000</v>
      </c>
      <c r="E34" s="30">
        <f t="shared" si="3"/>
        <v>10644787055</v>
      </c>
      <c r="F34" s="31">
        <f t="shared" si="3"/>
        <v>10644787055</v>
      </c>
      <c r="G34" s="31">
        <f t="shared" si="3"/>
        <v>13997367</v>
      </c>
      <c r="H34" s="31">
        <f t="shared" si="3"/>
        <v>13394203</v>
      </c>
      <c r="I34" s="31">
        <f t="shared" si="3"/>
        <v>15212997</v>
      </c>
      <c r="J34" s="31">
        <f t="shared" si="3"/>
        <v>15212997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15212997</v>
      </c>
      <c r="X34" s="31">
        <f t="shared" si="3"/>
        <v>2661196764</v>
      </c>
      <c r="Y34" s="31">
        <f t="shared" si="3"/>
        <v>-2645983767</v>
      </c>
      <c r="Z34" s="32">
        <f>+IF(X34&lt;&gt;0,+(Y34/X34)*100,0)</f>
        <v>-99.42834001582305</v>
      </c>
      <c r="AA34" s="33">
        <f>SUM(AA29:AA33)</f>
        <v>10644787055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8170657000</v>
      </c>
      <c r="D37" s="18">
        <v>8170657000</v>
      </c>
      <c r="E37" s="19">
        <v>9447067000</v>
      </c>
      <c r="F37" s="20">
        <v>9447067000</v>
      </c>
      <c r="G37" s="20">
        <v>8431721</v>
      </c>
      <c r="H37" s="20">
        <v>8170655</v>
      </c>
      <c r="I37" s="20">
        <v>7921313</v>
      </c>
      <c r="J37" s="20">
        <v>7921313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7921313</v>
      </c>
      <c r="X37" s="20">
        <v>2361766750</v>
      </c>
      <c r="Y37" s="20">
        <v>-2353845437</v>
      </c>
      <c r="Z37" s="21">
        <v>-99.66</v>
      </c>
      <c r="AA37" s="22">
        <v>9447067000</v>
      </c>
    </row>
    <row r="38" spans="1:27" ht="13.5">
      <c r="A38" s="23" t="s">
        <v>58</v>
      </c>
      <c r="B38" s="17"/>
      <c r="C38" s="18">
        <v>3819916000</v>
      </c>
      <c r="D38" s="18">
        <v>3819916000</v>
      </c>
      <c r="E38" s="19">
        <v>3652198408</v>
      </c>
      <c r="F38" s="20">
        <v>3652198408</v>
      </c>
      <c r="G38" s="20">
        <v>3627429</v>
      </c>
      <c r="H38" s="20">
        <v>3819916</v>
      </c>
      <c r="I38" s="20">
        <v>3819916</v>
      </c>
      <c r="J38" s="20">
        <v>3819916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3819916</v>
      </c>
      <c r="X38" s="20">
        <v>913049602</v>
      </c>
      <c r="Y38" s="20">
        <v>-909229686</v>
      </c>
      <c r="Z38" s="21">
        <v>-99.58</v>
      </c>
      <c r="AA38" s="22">
        <v>3652198408</v>
      </c>
    </row>
    <row r="39" spans="1:27" ht="13.5">
      <c r="A39" s="27" t="s">
        <v>61</v>
      </c>
      <c r="B39" s="35"/>
      <c r="C39" s="29">
        <f aca="true" t="shared" si="4" ref="C39:Y39">SUM(C37:C38)</f>
        <v>11990573000</v>
      </c>
      <c r="D39" s="29">
        <f>SUM(D37:D38)</f>
        <v>11990573000</v>
      </c>
      <c r="E39" s="36">
        <f t="shared" si="4"/>
        <v>13099265408</v>
      </c>
      <c r="F39" s="37">
        <f t="shared" si="4"/>
        <v>13099265408</v>
      </c>
      <c r="G39" s="37">
        <f t="shared" si="4"/>
        <v>12059150</v>
      </c>
      <c r="H39" s="37">
        <f t="shared" si="4"/>
        <v>11990571</v>
      </c>
      <c r="I39" s="37">
        <f t="shared" si="4"/>
        <v>11741229</v>
      </c>
      <c r="J39" s="37">
        <f t="shared" si="4"/>
        <v>11741229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11741229</v>
      </c>
      <c r="X39" s="37">
        <f t="shared" si="4"/>
        <v>3274816352</v>
      </c>
      <c r="Y39" s="37">
        <f t="shared" si="4"/>
        <v>-3263075123</v>
      </c>
      <c r="Z39" s="38">
        <f>+IF(X39&lt;&gt;0,+(Y39/X39)*100,0)</f>
        <v>-99.64146908595869</v>
      </c>
      <c r="AA39" s="39">
        <f>SUM(AA37:AA38)</f>
        <v>13099265408</v>
      </c>
    </row>
    <row r="40" spans="1:27" ht="13.5">
      <c r="A40" s="27" t="s">
        <v>62</v>
      </c>
      <c r="B40" s="28"/>
      <c r="C40" s="29">
        <f aca="true" t="shared" si="5" ref="C40:Y40">+C34+C39</f>
        <v>23113416000</v>
      </c>
      <c r="D40" s="29">
        <f>+D34+D39</f>
        <v>23113416000</v>
      </c>
      <c r="E40" s="30">
        <f t="shared" si="5"/>
        <v>23744052463</v>
      </c>
      <c r="F40" s="31">
        <f t="shared" si="5"/>
        <v>23744052463</v>
      </c>
      <c r="G40" s="31">
        <f t="shared" si="5"/>
        <v>26056517</v>
      </c>
      <c r="H40" s="31">
        <f t="shared" si="5"/>
        <v>25384774</v>
      </c>
      <c r="I40" s="31">
        <f t="shared" si="5"/>
        <v>26954226</v>
      </c>
      <c r="J40" s="31">
        <f t="shared" si="5"/>
        <v>26954226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26954226</v>
      </c>
      <c r="X40" s="31">
        <f t="shared" si="5"/>
        <v>5936013116</v>
      </c>
      <c r="Y40" s="31">
        <f t="shared" si="5"/>
        <v>-5909058890</v>
      </c>
      <c r="Z40" s="32">
        <f>+IF(X40&lt;&gt;0,+(Y40/X40)*100,0)</f>
        <v>-99.5459203766355</v>
      </c>
      <c r="AA40" s="33">
        <f>+AA34+AA39</f>
        <v>23744052463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36844981000</v>
      </c>
      <c r="D42" s="43">
        <f>+D25-D40</f>
        <v>36844981000</v>
      </c>
      <c r="E42" s="44">
        <f t="shared" si="6"/>
        <v>41512004656</v>
      </c>
      <c r="F42" s="45">
        <f t="shared" si="6"/>
        <v>41512004656</v>
      </c>
      <c r="G42" s="45">
        <f t="shared" si="6"/>
        <v>39996726</v>
      </c>
      <c r="H42" s="45">
        <f t="shared" si="6"/>
        <v>36512083</v>
      </c>
      <c r="I42" s="45">
        <f t="shared" si="6"/>
        <v>36857212</v>
      </c>
      <c r="J42" s="45">
        <f t="shared" si="6"/>
        <v>36857212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36857212</v>
      </c>
      <c r="X42" s="45">
        <f t="shared" si="6"/>
        <v>10378001164</v>
      </c>
      <c r="Y42" s="45">
        <f t="shared" si="6"/>
        <v>-10341143952</v>
      </c>
      <c r="Z42" s="46">
        <f>+IF(X42&lt;&gt;0,+(Y42/X42)*100,0)</f>
        <v>-99.6448524969543</v>
      </c>
      <c r="AA42" s="47">
        <f>+AA25-AA40</f>
        <v>41512004656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36721613000</v>
      </c>
      <c r="D45" s="18">
        <v>36721613000</v>
      </c>
      <c r="E45" s="19">
        <v>28967536899</v>
      </c>
      <c r="F45" s="20">
        <v>28967536899</v>
      </c>
      <c r="G45" s="20">
        <v>34371024</v>
      </c>
      <c r="H45" s="20">
        <v>36388715</v>
      </c>
      <c r="I45" s="20">
        <v>36733844</v>
      </c>
      <c r="J45" s="20">
        <v>36733844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36733844</v>
      </c>
      <c r="X45" s="20">
        <v>7241884225</v>
      </c>
      <c r="Y45" s="20">
        <v>-7205150381</v>
      </c>
      <c r="Z45" s="48">
        <v>-99.49</v>
      </c>
      <c r="AA45" s="22">
        <v>28967536899</v>
      </c>
    </row>
    <row r="46" spans="1:27" ht="13.5">
      <c r="A46" s="23" t="s">
        <v>67</v>
      </c>
      <c r="B46" s="17"/>
      <c r="C46" s="18">
        <v>123368000</v>
      </c>
      <c r="D46" s="18">
        <v>123368000</v>
      </c>
      <c r="E46" s="19">
        <v>12544467757</v>
      </c>
      <c r="F46" s="20">
        <v>12544467757</v>
      </c>
      <c r="G46" s="20">
        <v>5625702</v>
      </c>
      <c r="H46" s="20">
        <v>123368</v>
      </c>
      <c r="I46" s="20">
        <v>123368</v>
      </c>
      <c r="J46" s="20">
        <v>123368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123368</v>
      </c>
      <c r="X46" s="20">
        <v>3136116939</v>
      </c>
      <c r="Y46" s="20">
        <v>-3135993571</v>
      </c>
      <c r="Z46" s="48">
        <v>-100</v>
      </c>
      <c r="AA46" s="22">
        <v>12544467757</v>
      </c>
    </row>
    <row r="47" spans="1:27" ht="13.5">
      <c r="A47" s="23" t="s">
        <v>68</v>
      </c>
      <c r="B47" s="17"/>
      <c r="C47" s="18"/>
      <c r="D47" s="18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48"/>
      <c r="AA47" s="22"/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36844981000</v>
      </c>
      <c r="D48" s="51">
        <f>SUM(D45:D47)</f>
        <v>36844981000</v>
      </c>
      <c r="E48" s="52">
        <f t="shared" si="7"/>
        <v>41512004656</v>
      </c>
      <c r="F48" s="53">
        <f t="shared" si="7"/>
        <v>41512004656</v>
      </c>
      <c r="G48" s="53">
        <f t="shared" si="7"/>
        <v>39996726</v>
      </c>
      <c r="H48" s="53">
        <f t="shared" si="7"/>
        <v>36512083</v>
      </c>
      <c r="I48" s="53">
        <f t="shared" si="7"/>
        <v>36857212</v>
      </c>
      <c r="J48" s="53">
        <f t="shared" si="7"/>
        <v>36857212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36857212</v>
      </c>
      <c r="X48" s="53">
        <f t="shared" si="7"/>
        <v>10378001164</v>
      </c>
      <c r="Y48" s="53">
        <f t="shared" si="7"/>
        <v>-10341143952</v>
      </c>
      <c r="Z48" s="54">
        <f>+IF(X48&lt;&gt;0,+(Y48/X48)*100,0)</f>
        <v>-99.6448524969543</v>
      </c>
      <c r="AA48" s="55">
        <f>SUM(AA45:AA47)</f>
        <v>41512004656</v>
      </c>
    </row>
    <row r="49" spans="1:27" ht="13.5">
      <c r="A49" s="56" t="s">
        <v>78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79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64" t="s">
        <v>76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</row>
    <row r="2" spans="1:27" ht="24.75" customHeight="1">
      <c r="A2" s="2" t="s">
        <v>1</v>
      </c>
      <c r="B2" s="1" t="s">
        <v>81</v>
      </c>
      <c r="C2" s="3" t="s">
        <v>2</v>
      </c>
      <c r="D2" s="3" t="s">
        <v>3</v>
      </c>
      <c r="E2" s="65" t="s">
        <v>4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7"/>
    </row>
    <row r="3" spans="1:27" ht="24.75" customHeight="1">
      <c r="A3" s="4" t="s">
        <v>5</v>
      </c>
      <c r="B3" s="5" t="s">
        <v>6</v>
      </c>
      <c r="C3" s="6" t="s">
        <v>7</v>
      </c>
      <c r="D3" s="6" t="s">
        <v>7</v>
      </c>
      <c r="E3" s="7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  <c r="P3" s="8" t="s">
        <v>19</v>
      </c>
      <c r="Q3" s="8" t="s">
        <v>20</v>
      </c>
      <c r="R3" s="8" t="s">
        <v>21</v>
      </c>
      <c r="S3" s="8" t="s">
        <v>22</v>
      </c>
      <c r="T3" s="8" t="s">
        <v>23</v>
      </c>
      <c r="U3" s="8" t="s">
        <v>24</v>
      </c>
      <c r="V3" s="8" t="s">
        <v>25</v>
      </c>
      <c r="W3" s="8" t="s">
        <v>26</v>
      </c>
      <c r="X3" s="8" t="s">
        <v>27</v>
      </c>
      <c r="Y3" s="8" t="s">
        <v>28</v>
      </c>
      <c r="Z3" s="8" t="s">
        <v>29</v>
      </c>
      <c r="AA3" s="9" t="s">
        <v>30</v>
      </c>
    </row>
    <row r="4" spans="1:27" ht="13.5">
      <c r="A4" s="10" t="s">
        <v>31</v>
      </c>
      <c r="B4" s="11"/>
      <c r="C4" s="12"/>
      <c r="D4" s="12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5"/>
      <c r="AA4" s="16"/>
    </row>
    <row r="5" spans="1:27" ht="13.5">
      <c r="A5" s="10" t="s">
        <v>32</v>
      </c>
      <c r="B5" s="17"/>
      <c r="C5" s="18"/>
      <c r="D5" s="18"/>
      <c r="E5" s="19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/>
      <c r="AA5" s="22"/>
    </row>
    <row r="6" spans="1:27" ht="13.5">
      <c r="A6" s="23" t="s">
        <v>33</v>
      </c>
      <c r="B6" s="17"/>
      <c r="C6" s="18">
        <v>3803925009</v>
      </c>
      <c r="D6" s="18">
        <v>3803925009</v>
      </c>
      <c r="E6" s="19">
        <v>103411000</v>
      </c>
      <c r="F6" s="20">
        <v>103411000</v>
      </c>
      <c r="G6" s="20">
        <v>3452943668</v>
      </c>
      <c r="H6" s="20">
        <v>3645755626</v>
      </c>
      <c r="I6" s="20">
        <v>330795649</v>
      </c>
      <c r="J6" s="20">
        <v>330795649</v>
      </c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>
        <v>330795649</v>
      </c>
      <c r="X6" s="20">
        <v>25852750</v>
      </c>
      <c r="Y6" s="20">
        <v>304942899</v>
      </c>
      <c r="Z6" s="21">
        <v>1179.54</v>
      </c>
      <c r="AA6" s="22">
        <v>103411000</v>
      </c>
    </row>
    <row r="7" spans="1:27" ht="13.5">
      <c r="A7" s="23" t="s">
        <v>34</v>
      </c>
      <c r="B7" s="17"/>
      <c r="C7" s="18">
        <v>2155177054</v>
      </c>
      <c r="D7" s="18">
        <v>2155177054</v>
      </c>
      <c r="E7" s="19">
        <v>3139932379</v>
      </c>
      <c r="F7" s="20">
        <v>5345531379</v>
      </c>
      <c r="G7" s="20">
        <v>5972288721</v>
      </c>
      <c r="H7" s="20">
        <v>6081089979</v>
      </c>
      <c r="I7" s="20">
        <v>5192019752</v>
      </c>
      <c r="J7" s="20">
        <v>5192019752</v>
      </c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>
        <v>5192019752</v>
      </c>
      <c r="X7" s="20">
        <v>1336382845</v>
      </c>
      <c r="Y7" s="20">
        <v>3855636907</v>
      </c>
      <c r="Z7" s="21">
        <v>288.51</v>
      </c>
      <c r="AA7" s="22">
        <v>5345531379</v>
      </c>
    </row>
    <row r="8" spans="1:27" ht="13.5">
      <c r="A8" s="23" t="s">
        <v>35</v>
      </c>
      <c r="B8" s="17"/>
      <c r="C8" s="18">
        <v>5105255104</v>
      </c>
      <c r="D8" s="18">
        <v>5105255104</v>
      </c>
      <c r="E8" s="19">
        <v>4903206992</v>
      </c>
      <c r="F8" s="20">
        <v>4903206992</v>
      </c>
      <c r="G8" s="20">
        <v>3886581116</v>
      </c>
      <c r="H8" s="20">
        <v>3755178533</v>
      </c>
      <c r="I8" s="20">
        <v>3670234553</v>
      </c>
      <c r="J8" s="20">
        <v>3670234553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>
        <v>3670234553</v>
      </c>
      <c r="X8" s="20">
        <v>1225801748</v>
      </c>
      <c r="Y8" s="20">
        <v>2444432805</v>
      </c>
      <c r="Z8" s="21">
        <v>199.42</v>
      </c>
      <c r="AA8" s="22">
        <v>4903206992</v>
      </c>
    </row>
    <row r="9" spans="1:27" ht="13.5">
      <c r="A9" s="23" t="s">
        <v>36</v>
      </c>
      <c r="B9" s="17"/>
      <c r="C9" s="18">
        <v>876510444</v>
      </c>
      <c r="D9" s="18">
        <v>876510444</v>
      </c>
      <c r="E9" s="19">
        <v>898986532</v>
      </c>
      <c r="F9" s="20">
        <v>898986532</v>
      </c>
      <c r="G9" s="20">
        <v>1335209558</v>
      </c>
      <c r="H9" s="20">
        <v>1011440176</v>
      </c>
      <c r="I9" s="20">
        <v>1063852082</v>
      </c>
      <c r="J9" s="20">
        <v>1063852082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>
        <v>1063852082</v>
      </c>
      <c r="X9" s="20">
        <v>224746633</v>
      </c>
      <c r="Y9" s="20">
        <v>839105449</v>
      </c>
      <c r="Z9" s="21">
        <v>373.36</v>
      </c>
      <c r="AA9" s="22">
        <v>898986532</v>
      </c>
    </row>
    <row r="10" spans="1:27" ht="13.5">
      <c r="A10" s="23" t="s">
        <v>37</v>
      </c>
      <c r="B10" s="17"/>
      <c r="C10" s="18">
        <v>17092559</v>
      </c>
      <c r="D10" s="18">
        <v>17092559</v>
      </c>
      <c r="E10" s="19">
        <v>21871395</v>
      </c>
      <c r="F10" s="20">
        <v>21871395</v>
      </c>
      <c r="G10" s="24">
        <v>17092559</v>
      </c>
      <c r="H10" s="24">
        <v>17092559</v>
      </c>
      <c r="I10" s="24">
        <v>17092559</v>
      </c>
      <c r="J10" s="20">
        <v>17092559</v>
      </c>
      <c r="K10" s="24"/>
      <c r="L10" s="24"/>
      <c r="M10" s="20"/>
      <c r="N10" s="24"/>
      <c r="O10" s="24"/>
      <c r="P10" s="24"/>
      <c r="Q10" s="20"/>
      <c r="R10" s="24"/>
      <c r="S10" s="24"/>
      <c r="T10" s="20"/>
      <c r="U10" s="24"/>
      <c r="V10" s="24"/>
      <c r="W10" s="24">
        <v>17092559</v>
      </c>
      <c r="X10" s="20">
        <v>5467849</v>
      </c>
      <c r="Y10" s="24">
        <v>11624710</v>
      </c>
      <c r="Z10" s="25">
        <v>212.6</v>
      </c>
      <c r="AA10" s="26">
        <v>21871395</v>
      </c>
    </row>
    <row r="11" spans="1:27" ht="13.5">
      <c r="A11" s="23" t="s">
        <v>38</v>
      </c>
      <c r="B11" s="17"/>
      <c r="C11" s="18">
        <v>258532900</v>
      </c>
      <c r="D11" s="18">
        <v>258532900</v>
      </c>
      <c r="E11" s="19">
        <v>341455536</v>
      </c>
      <c r="F11" s="20">
        <v>341455536</v>
      </c>
      <c r="G11" s="20">
        <v>284360614</v>
      </c>
      <c r="H11" s="20">
        <v>294154868</v>
      </c>
      <c r="I11" s="20">
        <v>293652611</v>
      </c>
      <c r="J11" s="20">
        <v>293652611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293652611</v>
      </c>
      <c r="X11" s="20">
        <v>85363884</v>
      </c>
      <c r="Y11" s="20">
        <v>208288727</v>
      </c>
      <c r="Z11" s="21">
        <v>244</v>
      </c>
      <c r="AA11" s="22">
        <v>341455536</v>
      </c>
    </row>
    <row r="12" spans="1:27" ht="13.5">
      <c r="A12" s="27" t="s">
        <v>39</v>
      </c>
      <c r="B12" s="28"/>
      <c r="C12" s="29">
        <f aca="true" t="shared" si="0" ref="C12:Y12">SUM(C6:C11)</f>
        <v>12216493070</v>
      </c>
      <c r="D12" s="29">
        <f>SUM(D6:D11)</f>
        <v>12216493070</v>
      </c>
      <c r="E12" s="30">
        <f t="shared" si="0"/>
        <v>9408863834</v>
      </c>
      <c r="F12" s="31">
        <f t="shared" si="0"/>
        <v>11614462834</v>
      </c>
      <c r="G12" s="31">
        <f t="shared" si="0"/>
        <v>14948476236</v>
      </c>
      <c r="H12" s="31">
        <f t="shared" si="0"/>
        <v>14804711741</v>
      </c>
      <c r="I12" s="31">
        <f t="shared" si="0"/>
        <v>10567647206</v>
      </c>
      <c r="J12" s="31">
        <f t="shared" si="0"/>
        <v>10567647206</v>
      </c>
      <c r="K12" s="31">
        <f t="shared" si="0"/>
        <v>0</v>
      </c>
      <c r="L12" s="31">
        <f t="shared" si="0"/>
        <v>0</v>
      </c>
      <c r="M12" s="31">
        <f t="shared" si="0"/>
        <v>0</v>
      </c>
      <c r="N12" s="31">
        <f t="shared" si="0"/>
        <v>0</v>
      </c>
      <c r="O12" s="31">
        <f t="shared" si="0"/>
        <v>0</v>
      </c>
      <c r="P12" s="31">
        <f t="shared" si="0"/>
        <v>0</v>
      </c>
      <c r="Q12" s="31">
        <f t="shared" si="0"/>
        <v>0</v>
      </c>
      <c r="R12" s="31">
        <f t="shared" si="0"/>
        <v>0</v>
      </c>
      <c r="S12" s="31">
        <f t="shared" si="0"/>
        <v>0</v>
      </c>
      <c r="T12" s="31">
        <f t="shared" si="0"/>
        <v>0</v>
      </c>
      <c r="U12" s="31">
        <f t="shared" si="0"/>
        <v>0</v>
      </c>
      <c r="V12" s="31">
        <f t="shared" si="0"/>
        <v>0</v>
      </c>
      <c r="W12" s="31">
        <f t="shared" si="0"/>
        <v>10567647206</v>
      </c>
      <c r="X12" s="31">
        <f t="shared" si="0"/>
        <v>2903615709</v>
      </c>
      <c r="Y12" s="31">
        <f t="shared" si="0"/>
        <v>7664031497</v>
      </c>
      <c r="Z12" s="32">
        <f>+IF(X12&lt;&gt;0,+(Y12/X12)*100,0)</f>
        <v>263.9478589830153</v>
      </c>
      <c r="AA12" s="33">
        <f>SUM(AA6:AA11)</f>
        <v>11614462834</v>
      </c>
    </row>
    <row r="13" spans="1:27" ht="4.5" customHeight="1">
      <c r="A13" s="34"/>
      <c r="B13" s="17"/>
      <c r="C13" s="18"/>
      <c r="D13" s="18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1"/>
      <c r="AA13" s="22"/>
    </row>
    <row r="14" spans="1:27" ht="13.5">
      <c r="A14" s="10" t="s">
        <v>40</v>
      </c>
      <c r="B14" s="17"/>
      <c r="C14" s="18"/>
      <c r="D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1"/>
      <c r="AA14" s="22"/>
    </row>
    <row r="15" spans="1:27" ht="13.5">
      <c r="A15" s="23" t="s">
        <v>41</v>
      </c>
      <c r="B15" s="17"/>
      <c r="C15" s="18">
        <v>54847627</v>
      </c>
      <c r="D15" s="18">
        <v>54847627</v>
      </c>
      <c r="E15" s="19">
        <v>67984577</v>
      </c>
      <c r="F15" s="20">
        <v>67984577</v>
      </c>
      <c r="G15" s="20">
        <v>50241893</v>
      </c>
      <c r="H15" s="20">
        <v>48608961</v>
      </c>
      <c r="I15" s="20">
        <v>46936396</v>
      </c>
      <c r="J15" s="20">
        <v>46936396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>
        <v>46936396</v>
      </c>
      <c r="X15" s="20">
        <v>16996144</v>
      </c>
      <c r="Y15" s="20">
        <v>29940252</v>
      </c>
      <c r="Z15" s="21">
        <v>176.16</v>
      </c>
      <c r="AA15" s="22">
        <v>67984577</v>
      </c>
    </row>
    <row r="16" spans="1:27" ht="13.5">
      <c r="A16" s="23" t="s">
        <v>42</v>
      </c>
      <c r="B16" s="17"/>
      <c r="C16" s="18">
        <v>3540486054</v>
      </c>
      <c r="D16" s="18">
        <v>3540486054</v>
      </c>
      <c r="E16" s="19">
        <v>3365179525</v>
      </c>
      <c r="F16" s="20">
        <v>3391398000</v>
      </c>
      <c r="G16" s="24"/>
      <c r="H16" s="24"/>
      <c r="I16" s="24">
        <v>3484344524</v>
      </c>
      <c r="J16" s="20">
        <v>3484344524</v>
      </c>
      <c r="K16" s="24"/>
      <c r="L16" s="24"/>
      <c r="M16" s="20"/>
      <c r="N16" s="24"/>
      <c r="O16" s="24"/>
      <c r="P16" s="24"/>
      <c r="Q16" s="20"/>
      <c r="R16" s="24"/>
      <c r="S16" s="24"/>
      <c r="T16" s="20"/>
      <c r="U16" s="24"/>
      <c r="V16" s="24"/>
      <c r="W16" s="24">
        <v>3484344524</v>
      </c>
      <c r="X16" s="20">
        <v>847849500</v>
      </c>
      <c r="Y16" s="24">
        <v>2636495024</v>
      </c>
      <c r="Z16" s="25">
        <v>310.96</v>
      </c>
      <c r="AA16" s="26">
        <v>3391398000</v>
      </c>
    </row>
    <row r="17" spans="1:27" ht="13.5">
      <c r="A17" s="23" t="s">
        <v>43</v>
      </c>
      <c r="B17" s="17"/>
      <c r="C17" s="18">
        <v>588191390</v>
      </c>
      <c r="D17" s="18">
        <v>588191390</v>
      </c>
      <c r="E17" s="19">
        <v>589382000</v>
      </c>
      <c r="F17" s="20">
        <v>589382000</v>
      </c>
      <c r="G17" s="20"/>
      <c r="H17" s="20">
        <v>589382000</v>
      </c>
      <c r="I17" s="20">
        <v>589382000</v>
      </c>
      <c r="J17" s="20">
        <v>589382000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>
        <v>589382000</v>
      </c>
      <c r="X17" s="20">
        <v>147345500</v>
      </c>
      <c r="Y17" s="20">
        <v>442036500</v>
      </c>
      <c r="Z17" s="21">
        <v>300</v>
      </c>
      <c r="AA17" s="22">
        <v>589382000</v>
      </c>
    </row>
    <row r="18" spans="1:27" ht="13.5">
      <c r="A18" s="23" t="s">
        <v>44</v>
      </c>
      <c r="B18" s="17"/>
      <c r="C18" s="18"/>
      <c r="D18" s="18"/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1"/>
      <c r="AA18" s="22"/>
    </row>
    <row r="19" spans="1:27" ht="13.5">
      <c r="A19" s="23" t="s">
        <v>45</v>
      </c>
      <c r="B19" s="17"/>
      <c r="C19" s="18">
        <v>37520329974</v>
      </c>
      <c r="D19" s="18">
        <v>37520329974</v>
      </c>
      <c r="E19" s="19">
        <v>41975484474</v>
      </c>
      <c r="F19" s="20">
        <v>42099429000</v>
      </c>
      <c r="G19" s="20">
        <v>38607752064</v>
      </c>
      <c r="H19" s="20">
        <v>36872061393</v>
      </c>
      <c r="I19" s="20">
        <v>37816969879</v>
      </c>
      <c r="J19" s="20">
        <v>37816969879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37816969879</v>
      </c>
      <c r="X19" s="20">
        <v>10524857250</v>
      </c>
      <c r="Y19" s="20">
        <v>27292112629</v>
      </c>
      <c r="Z19" s="21">
        <v>259.31</v>
      </c>
      <c r="AA19" s="22">
        <v>42099429000</v>
      </c>
    </row>
    <row r="20" spans="1:27" ht="13.5">
      <c r="A20" s="23" t="s">
        <v>46</v>
      </c>
      <c r="B20" s="17"/>
      <c r="C20" s="18"/>
      <c r="D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1"/>
      <c r="AA20" s="22"/>
    </row>
    <row r="21" spans="1:27" ht="13.5">
      <c r="A21" s="23" t="s">
        <v>47</v>
      </c>
      <c r="B21" s="17"/>
      <c r="C21" s="18"/>
      <c r="D21" s="18"/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1"/>
      <c r="AA21" s="22"/>
    </row>
    <row r="22" spans="1:27" ht="13.5">
      <c r="A22" s="23" t="s">
        <v>48</v>
      </c>
      <c r="B22" s="17"/>
      <c r="C22" s="18">
        <v>629161235</v>
      </c>
      <c r="D22" s="18">
        <v>629161235</v>
      </c>
      <c r="E22" s="19">
        <v>708383000</v>
      </c>
      <c r="F22" s="20">
        <v>708383000</v>
      </c>
      <c r="G22" s="20"/>
      <c r="H22" s="20">
        <v>708383000</v>
      </c>
      <c r="I22" s="20">
        <v>708383000</v>
      </c>
      <c r="J22" s="20">
        <v>708383000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>
        <v>708383000</v>
      </c>
      <c r="X22" s="20">
        <v>177095750</v>
      </c>
      <c r="Y22" s="20">
        <v>531287250</v>
      </c>
      <c r="Z22" s="21">
        <v>300</v>
      </c>
      <c r="AA22" s="22">
        <v>708383000</v>
      </c>
    </row>
    <row r="23" spans="1:27" ht="13.5">
      <c r="A23" s="23" t="s">
        <v>49</v>
      </c>
      <c r="B23" s="17"/>
      <c r="C23" s="18">
        <v>9049691</v>
      </c>
      <c r="D23" s="18">
        <v>9049691</v>
      </c>
      <c r="E23" s="19">
        <v>9062000</v>
      </c>
      <c r="F23" s="20">
        <v>9062000</v>
      </c>
      <c r="G23" s="24"/>
      <c r="H23" s="24">
        <v>9062000</v>
      </c>
      <c r="I23" s="24">
        <v>9062000</v>
      </c>
      <c r="J23" s="20">
        <v>9062000</v>
      </c>
      <c r="K23" s="24"/>
      <c r="L23" s="24"/>
      <c r="M23" s="20"/>
      <c r="N23" s="24"/>
      <c r="O23" s="24"/>
      <c r="P23" s="24"/>
      <c r="Q23" s="20"/>
      <c r="R23" s="24"/>
      <c r="S23" s="24"/>
      <c r="T23" s="20"/>
      <c r="U23" s="24"/>
      <c r="V23" s="24"/>
      <c r="W23" s="24">
        <v>9062000</v>
      </c>
      <c r="X23" s="20">
        <v>2265500</v>
      </c>
      <c r="Y23" s="24">
        <v>6796500</v>
      </c>
      <c r="Z23" s="25">
        <v>300</v>
      </c>
      <c r="AA23" s="26">
        <v>9062000</v>
      </c>
    </row>
    <row r="24" spans="1:27" ht="13.5">
      <c r="A24" s="27" t="s">
        <v>50</v>
      </c>
      <c r="B24" s="35"/>
      <c r="C24" s="29">
        <f aca="true" t="shared" si="1" ref="C24:Y24">SUM(C15:C23)</f>
        <v>42342065971</v>
      </c>
      <c r="D24" s="29">
        <f>SUM(D15:D23)</f>
        <v>42342065971</v>
      </c>
      <c r="E24" s="36">
        <f t="shared" si="1"/>
        <v>46715475576</v>
      </c>
      <c r="F24" s="37">
        <f t="shared" si="1"/>
        <v>46865638577</v>
      </c>
      <c r="G24" s="37">
        <f t="shared" si="1"/>
        <v>38657993957</v>
      </c>
      <c r="H24" s="37">
        <f t="shared" si="1"/>
        <v>38227497354</v>
      </c>
      <c r="I24" s="37">
        <f t="shared" si="1"/>
        <v>42655077799</v>
      </c>
      <c r="J24" s="37">
        <f t="shared" si="1"/>
        <v>42655077799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37">
        <f t="shared" si="1"/>
        <v>0</v>
      </c>
      <c r="P24" s="37">
        <f t="shared" si="1"/>
        <v>0</v>
      </c>
      <c r="Q24" s="37">
        <f t="shared" si="1"/>
        <v>0</v>
      </c>
      <c r="R24" s="37">
        <f t="shared" si="1"/>
        <v>0</v>
      </c>
      <c r="S24" s="37">
        <f t="shared" si="1"/>
        <v>0</v>
      </c>
      <c r="T24" s="37">
        <f t="shared" si="1"/>
        <v>0</v>
      </c>
      <c r="U24" s="37">
        <f t="shared" si="1"/>
        <v>0</v>
      </c>
      <c r="V24" s="37">
        <f t="shared" si="1"/>
        <v>0</v>
      </c>
      <c r="W24" s="37">
        <f t="shared" si="1"/>
        <v>42655077799</v>
      </c>
      <c r="X24" s="37">
        <f t="shared" si="1"/>
        <v>11716409644</v>
      </c>
      <c r="Y24" s="37">
        <f t="shared" si="1"/>
        <v>30938668155</v>
      </c>
      <c r="Z24" s="38">
        <f>+IF(X24&lt;&gt;0,+(Y24/X24)*100,0)</f>
        <v>264.06270431867125</v>
      </c>
      <c r="AA24" s="39">
        <f>SUM(AA15:AA23)</f>
        <v>46865638577</v>
      </c>
    </row>
    <row r="25" spans="1:27" ht="13.5">
      <c r="A25" s="27" t="s">
        <v>51</v>
      </c>
      <c r="B25" s="28"/>
      <c r="C25" s="29">
        <f aca="true" t="shared" si="2" ref="C25:Y25">+C12+C24</f>
        <v>54558559041</v>
      </c>
      <c r="D25" s="29">
        <f>+D12+D24</f>
        <v>54558559041</v>
      </c>
      <c r="E25" s="30">
        <f t="shared" si="2"/>
        <v>56124339410</v>
      </c>
      <c r="F25" s="31">
        <f t="shared" si="2"/>
        <v>58480101411</v>
      </c>
      <c r="G25" s="31">
        <f t="shared" si="2"/>
        <v>53606470193</v>
      </c>
      <c r="H25" s="31">
        <f t="shared" si="2"/>
        <v>53032209095</v>
      </c>
      <c r="I25" s="31">
        <f t="shared" si="2"/>
        <v>53222725005</v>
      </c>
      <c r="J25" s="31">
        <f t="shared" si="2"/>
        <v>53222725005</v>
      </c>
      <c r="K25" s="31">
        <f t="shared" si="2"/>
        <v>0</v>
      </c>
      <c r="L25" s="31">
        <f t="shared" si="2"/>
        <v>0</v>
      </c>
      <c r="M25" s="31">
        <f t="shared" si="2"/>
        <v>0</v>
      </c>
      <c r="N25" s="31">
        <f t="shared" si="2"/>
        <v>0</v>
      </c>
      <c r="O25" s="31">
        <f t="shared" si="2"/>
        <v>0</v>
      </c>
      <c r="P25" s="31">
        <f t="shared" si="2"/>
        <v>0</v>
      </c>
      <c r="Q25" s="31">
        <f t="shared" si="2"/>
        <v>0</v>
      </c>
      <c r="R25" s="31">
        <f t="shared" si="2"/>
        <v>0</v>
      </c>
      <c r="S25" s="31">
        <f t="shared" si="2"/>
        <v>0</v>
      </c>
      <c r="T25" s="31">
        <f t="shared" si="2"/>
        <v>0</v>
      </c>
      <c r="U25" s="31">
        <f t="shared" si="2"/>
        <v>0</v>
      </c>
      <c r="V25" s="31">
        <f t="shared" si="2"/>
        <v>0</v>
      </c>
      <c r="W25" s="31">
        <f t="shared" si="2"/>
        <v>53222725005</v>
      </c>
      <c r="X25" s="31">
        <f t="shared" si="2"/>
        <v>14620025353</v>
      </c>
      <c r="Y25" s="31">
        <f t="shared" si="2"/>
        <v>38602699652</v>
      </c>
      <c r="Z25" s="32">
        <f>+IF(X25&lt;&gt;0,+(Y25/X25)*100,0)</f>
        <v>264.03989541699946</v>
      </c>
      <c r="AA25" s="33">
        <f>+AA12+AA24</f>
        <v>58480101411</v>
      </c>
    </row>
    <row r="26" spans="1:27" ht="4.5" customHeight="1">
      <c r="A26" s="34"/>
      <c r="B26" s="17"/>
      <c r="C26" s="18"/>
      <c r="D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1"/>
      <c r="AA26" s="22"/>
    </row>
    <row r="27" spans="1:27" ht="13.5">
      <c r="A27" s="10" t="s">
        <v>52</v>
      </c>
      <c r="B27" s="17"/>
      <c r="C27" s="18"/>
      <c r="D27" s="18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1"/>
      <c r="AA27" s="22"/>
    </row>
    <row r="28" spans="1:27" ht="13.5">
      <c r="A28" s="10" t="s">
        <v>53</v>
      </c>
      <c r="B28" s="40"/>
      <c r="C28" s="18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2"/>
    </row>
    <row r="29" spans="1:27" ht="13.5">
      <c r="A29" s="23" t="s">
        <v>54</v>
      </c>
      <c r="B29" s="17"/>
      <c r="C29" s="18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1"/>
      <c r="AA29" s="22"/>
    </row>
    <row r="30" spans="1:27" ht="13.5">
      <c r="A30" s="23" t="s">
        <v>55</v>
      </c>
      <c r="B30" s="17"/>
      <c r="C30" s="18">
        <v>471326953</v>
      </c>
      <c r="D30" s="18">
        <v>471326953</v>
      </c>
      <c r="E30" s="19">
        <v>501208000</v>
      </c>
      <c r="F30" s="20">
        <v>501208000</v>
      </c>
      <c r="G30" s="20">
        <v>469936327</v>
      </c>
      <c r="H30" s="20">
        <v>469936326</v>
      </c>
      <c r="I30" s="20">
        <v>469936326</v>
      </c>
      <c r="J30" s="20">
        <v>469936326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>
        <v>469936326</v>
      </c>
      <c r="X30" s="20">
        <v>125302000</v>
      </c>
      <c r="Y30" s="20">
        <v>344634326</v>
      </c>
      <c r="Z30" s="21">
        <v>275.04</v>
      </c>
      <c r="AA30" s="22">
        <v>501208000</v>
      </c>
    </row>
    <row r="31" spans="1:27" ht="13.5">
      <c r="A31" s="23" t="s">
        <v>56</v>
      </c>
      <c r="B31" s="17"/>
      <c r="C31" s="18">
        <v>371252576</v>
      </c>
      <c r="D31" s="18">
        <v>371252576</v>
      </c>
      <c r="E31" s="19">
        <v>368645423</v>
      </c>
      <c r="F31" s="20">
        <v>368645423</v>
      </c>
      <c r="G31" s="20">
        <v>373110993</v>
      </c>
      <c r="H31" s="20">
        <v>331666879</v>
      </c>
      <c r="I31" s="20">
        <v>363431602</v>
      </c>
      <c r="J31" s="20">
        <v>363431602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>
        <v>363431602</v>
      </c>
      <c r="X31" s="20">
        <v>92161356</v>
      </c>
      <c r="Y31" s="20">
        <v>271270246</v>
      </c>
      <c r="Z31" s="21">
        <v>294.34</v>
      </c>
      <c r="AA31" s="22">
        <v>368645423</v>
      </c>
    </row>
    <row r="32" spans="1:27" ht="13.5">
      <c r="A32" s="23" t="s">
        <v>57</v>
      </c>
      <c r="B32" s="17"/>
      <c r="C32" s="18">
        <v>7088708424</v>
      </c>
      <c r="D32" s="18">
        <v>7088708424</v>
      </c>
      <c r="E32" s="19">
        <v>6627028667</v>
      </c>
      <c r="F32" s="20">
        <v>8975838498</v>
      </c>
      <c r="G32" s="20">
        <v>3564400557</v>
      </c>
      <c r="H32" s="20">
        <v>3669400696</v>
      </c>
      <c r="I32" s="20">
        <v>3572634000</v>
      </c>
      <c r="J32" s="20">
        <v>3572634000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>
        <v>3572634000</v>
      </c>
      <c r="X32" s="20">
        <v>2243959625</v>
      </c>
      <c r="Y32" s="20">
        <v>1328674375</v>
      </c>
      <c r="Z32" s="21">
        <v>59.21</v>
      </c>
      <c r="AA32" s="22">
        <v>8975838498</v>
      </c>
    </row>
    <row r="33" spans="1:27" ht="13.5">
      <c r="A33" s="23" t="s">
        <v>58</v>
      </c>
      <c r="B33" s="17"/>
      <c r="C33" s="18">
        <v>1074679704</v>
      </c>
      <c r="D33" s="18">
        <v>1074679704</v>
      </c>
      <c r="E33" s="19">
        <v>1095708390</v>
      </c>
      <c r="F33" s="20">
        <v>1095708391</v>
      </c>
      <c r="G33" s="20">
        <v>1068515701</v>
      </c>
      <c r="H33" s="20">
        <v>1067937314</v>
      </c>
      <c r="I33" s="20">
        <v>1048860822</v>
      </c>
      <c r="J33" s="20">
        <v>1048860822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>
        <v>1048860822</v>
      </c>
      <c r="X33" s="20">
        <v>273927098</v>
      </c>
      <c r="Y33" s="20">
        <v>774933724</v>
      </c>
      <c r="Z33" s="21">
        <v>282.9</v>
      </c>
      <c r="AA33" s="22">
        <v>1095708391</v>
      </c>
    </row>
    <row r="34" spans="1:27" ht="13.5">
      <c r="A34" s="27" t="s">
        <v>59</v>
      </c>
      <c r="B34" s="28"/>
      <c r="C34" s="29">
        <f aca="true" t="shared" si="3" ref="C34:Y34">SUM(C29:C33)</f>
        <v>9005967657</v>
      </c>
      <c r="D34" s="29">
        <f>SUM(D29:D33)</f>
        <v>9005967657</v>
      </c>
      <c r="E34" s="30">
        <f t="shared" si="3"/>
        <v>8592590480</v>
      </c>
      <c r="F34" s="31">
        <f t="shared" si="3"/>
        <v>10941400312</v>
      </c>
      <c r="G34" s="31">
        <f t="shared" si="3"/>
        <v>5475963578</v>
      </c>
      <c r="H34" s="31">
        <f t="shared" si="3"/>
        <v>5538941215</v>
      </c>
      <c r="I34" s="31">
        <f t="shared" si="3"/>
        <v>5454862750</v>
      </c>
      <c r="J34" s="31">
        <f t="shared" si="3"/>
        <v>5454862750</v>
      </c>
      <c r="K34" s="31">
        <f t="shared" si="3"/>
        <v>0</v>
      </c>
      <c r="L34" s="31">
        <f t="shared" si="3"/>
        <v>0</v>
      </c>
      <c r="M34" s="31">
        <f t="shared" si="3"/>
        <v>0</v>
      </c>
      <c r="N34" s="31">
        <f t="shared" si="3"/>
        <v>0</v>
      </c>
      <c r="O34" s="31">
        <f t="shared" si="3"/>
        <v>0</v>
      </c>
      <c r="P34" s="31">
        <f t="shared" si="3"/>
        <v>0</v>
      </c>
      <c r="Q34" s="31">
        <f t="shared" si="3"/>
        <v>0</v>
      </c>
      <c r="R34" s="31">
        <f t="shared" si="3"/>
        <v>0</v>
      </c>
      <c r="S34" s="31">
        <f t="shared" si="3"/>
        <v>0</v>
      </c>
      <c r="T34" s="31">
        <f t="shared" si="3"/>
        <v>0</v>
      </c>
      <c r="U34" s="31">
        <f t="shared" si="3"/>
        <v>0</v>
      </c>
      <c r="V34" s="31">
        <f t="shared" si="3"/>
        <v>0</v>
      </c>
      <c r="W34" s="31">
        <f t="shared" si="3"/>
        <v>5454862750</v>
      </c>
      <c r="X34" s="31">
        <f t="shared" si="3"/>
        <v>2735350079</v>
      </c>
      <c r="Y34" s="31">
        <f t="shared" si="3"/>
        <v>2719512671</v>
      </c>
      <c r="Z34" s="32">
        <f>+IF(X34&lt;&gt;0,+(Y34/X34)*100,0)</f>
        <v>99.42100983265038</v>
      </c>
      <c r="AA34" s="33">
        <f>SUM(AA29:AA33)</f>
        <v>10941400312</v>
      </c>
    </row>
    <row r="35" spans="1:27" ht="4.5" customHeight="1">
      <c r="A35" s="34"/>
      <c r="B35" s="17"/>
      <c r="C35" s="18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22"/>
    </row>
    <row r="36" spans="1:27" ht="13.5">
      <c r="A36" s="10" t="s">
        <v>60</v>
      </c>
      <c r="B36" s="17"/>
      <c r="C36" s="18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1"/>
      <c r="AA36" s="22"/>
    </row>
    <row r="37" spans="1:27" ht="13.5">
      <c r="A37" s="23" t="s">
        <v>55</v>
      </c>
      <c r="B37" s="17"/>
      <c r="C37" s="18">
        <v>6048730801</v>
      </c>
      <c r="D37" s="18">
        <v>6048730801</v>
      </c>
      <c r="E37" s="19">
        <v>8114854428</v>
      </c>
      <c r="F37" s="20">
        <v>8114854428</v>
      </c>
      <c r="G37" s="20">
        <v>6094479713</v>
      </c>
      <c r="H37" s="20">
        <v>6152053518</v>
      </c>
      <c r="I37" s="20">
        <v>5942757235</v>
      </c>
      <c r="J37" s="20">
        <v>5942757235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>
        <v>5942757235</v>
      </c>
      <c r="X37" s="20">
        <v>2028713607</v>
      </c>
      <c r="Y37" s="20">
        <v>3914043628</v>
      </c>
      <c r="Z37" s="21">
        <v>192.93</v>
      </c>
      <c r="AA37" s="22">
        <v>8114854428</v>
      </c>
    </row>
    <row r="38" spans="1:27" ht="13.5">
      <c r="A38" s="23" t="s">
        <v>58</v>
      </c>
      <c r="B38" s="17"/>
      <c r="C38" s="18">
        <v>6116353748</v>
      </c>
      <c r="D38" s="18">
        <v>6116353748</v>
      </c>
      <c r="E38" s="19">
        <v>6271088582</v>
      </c>
      <c r="F38" s="20">
        <v>6276879582</v>
      </c>
      <c r="G38" s="20">
        <v>6177200748</v>
      </c>
      <c r="H38" s="20">
        <v>6261853748</v>
      </c>
      <c r="I38" s="20">
        <v>6354200104</v>
      </c>
      <c r="J38" s="20">
        <v>6354200104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>
        <v>6354200104</v>
      </c>
      <c r="X38" s="20">
        <v>1569219896</v>
      </c>
      <c r="Y38" s="20">
        <v>4784980208</v>
      </c>
      <c r="Z38" s="21">
        <v>304.93</v>
      </c>
      <c r="AA38" s="22">
        <v>6276879582</v>
      </c>
    </row>
    <row r="39" spans="1:27" ht="13.5">
      <c r="A39" s="27" t="s">
        <v>61</v>
      </c>
      <c r="B39" s="35"/>
      <c r="C39" s="29">
        <f aca="true" t="shared" si="4" ref="C39:Y39">SUM(C37:C38)</f>
        <v>12165084549</v>
      </c>
      <c r="D39" s="29">
        <f>SUM(D37:D38)</f>
        <v>12165084549</v>
      </c>
      <c r="E39" s="36">
        <f t="shared" si="4"/>
        <v>14385943010</v>
      </c>
      <c r="F39" s="37">
        <f t="shared" si="4"/>
        <v>14391734010</v>
      </c>
      <c r="G39" s="37">
        <f t="shared" si="4"/>
        <v>12271680461</v>
      </c>
      <c r="H39" s="37">
        <f t="shared" si="4"/>
        <v>12413907266</v>
      </c>
      <c r="I39" s="37">
        <f t="shared" si="4"/>
        <v>12296957339</v>
      </c>
      <c r="J39" s="37">
        <f t="shared" si="4"/>
        <v>12296957339</v>
      </c>
      <c r="K39" s="37">
        <f t="shared" si="4"/>
        <v>0</v>
      </c>
      <c r="L39" s="37">
        <f t="shared" si="4"/>
        <v>0</v>
      </c>
      <c r="M39" s="37">
        <f t="shared" si="4"/>
        <v>0</v>
      </c>
      <c r="N39" s="37">
        <f t="shared" si="4"/>
        <v>0</v>
      </c>
      <c r="O39" s="37">
        <f t="shared" si="4"/>
        <v>0</v>
      </c>
      <c r="P39" s="37">
        <f t="shared" si="4"/>
        <v>0</v>
      </c>
      <c r="Q39" s="37">
        <f t="shared" si="4"/>
        <v>0</v>
      </c>
      <c r="R39" s="37">
        <f t="shared" si="4"/>
        <v>0</v>
      </c>
      <c r="S39" s="37">
        <f t="shared" si="4"/>
        <v>0</v>
      </c>
      <c r="T39" s="37">
        <f t="shared" si="4"/>
        <v>0</v>
      </c>
      <c r="U39" s="37">
        <f t="shared" si="4"/>
        <v>0</v>
      </c>
      <c r="V39" s="37">
        <f t="shared" si="4"/>
        <v>0</v>
      </c>
      <c r="W39" s="37">
        <f t="shared" si="4"/>
        <v>12296957339</v>
      </c>
      <c r="X39" s="37">
        <f t="shared" si="4"/>
        <v>3597933503</v>
      </c>
      <c r="Y39" s="37">
        <f t="shared" si="4"/>
        <v>8699023836</v>
      </c>
      <c r="Z39" s="38">
        <f>+IF(X39&lt;&gt;0,+(Y39/X39)*100,0)</f>
        <v>241.77833828075617</v>
      </c>
      <c r="AA39" s="39">
        <f>SUM(AA37:AA38)</f>
        <v>14391734010</v>
      </c>
    </row>
    <row r="40" spans="1:27" ht="13.5">
      <c r="A40" s="27" t="s">
        <v>62</v>
      </c>
      <c r="B40" s="28"/>
      <c r="C40" s="29">
        <f aca="true" t="shared" si="5" ref="C40:Y40">+C34+C39</f>
        <v>21171052206</v>
      </c>
      <c r="D40" s="29">
        <f>+D34+D39</f>
        <v>21171052206</v>
      </c>
      <c r="E40" s="30">
        <f t="shared" si="5"/>
        <v>22978533490</v>
      </c>
      <c r="F40" s="31">
        <f t="shared" si="5"/>
        <v>25333134322</v>
      </c>
      <c r="G40" s="31">
        <f t="shared" si="5"/>
        <v>17747644039</v>
      </c>
      <c r="H40" s="31">
        <f t="shared" si="5"/>
        <v>17952848481</v>
      </c>
      <c r="I40" s="31">
        <f t="shared" si="5"/>
        <v>17751820089</v>
      </c>
      <c r="J40" s="31">
        <f t="shared" si="5"/>
        <v>17751820089</v>
      </c>
      <c r="K40" s="31">
        <f t="shared" si="5"/>
        <v>0</v>
      </c>
      <c r="L40" s="31">
        <f t="shared" si="5"/>
        <v>0</v>
      </c>
      <c r="M40" s="31">
        <f t="shared" si="5"/>
        <v>0</v>
      </c>
      <c r="N40" s="31">
        <f t="shared" si="5"/>
        <v>0</v>
      </c>
      <c r="O40" s="31">
        <f t="shared" si="5"/>
        <v>0</v>
      </c>
      <c r="P40" s="31">
        <f t="shared" si="5"/>
        <v>0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1">
        <f t="shared" si="5"/>
        <v>0</v>
      </c>
      <c r="U40" s="31">
        <f t="shared" si="5"/>
        <v>0</v>
      </c>
      <c r="V40" s="31">
        <f t="shared" si="5"/>
        <v>0</v>
      </c>
      <c r="W40" s="31">
        <f t="shared" si="5"/>
        <v>17751820089</v>
      </c>
      <c r="X40" s="31">
        <f t="shared" si="5"/>
        <v>6333283582</v>
      </c>
      <c r="Y40" s="31">
        <f t="shared" si="5"/>
        <v>11418536507</v>
      </c>
      <c r="Z40" s="32">
        <f>+IF(X40&lt;&gt;0,+(Y40/X40)*100,0)</f>
        <v>180.29409798501584</v>
      </c>
      <c r="AA40" s="33">
        <f>+AA34+AA39</f>
        <v>25333134322</v>
      </c>
    </row>
    <row r="41" spans="1:27" ht="4.5" customHeight="1">
      <c r="A41" s="34"/>
      <c r="B41" s="17"/>
      <c r="C41" s="1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1"/>
      <c r="AA41" s="22"/>
    </row>
    <row r="42" spans="1:27" ht="13.5">
      <c r="A42" s="41" t="s">
        <v>63</v>
      </c>
      <c r="B42" s="42" t="s">
        <v>64</v>
      </c>
      <c r="C42" s="43">
        <f aca="true" t="shared" si="6" ref="C42:Y42">+C25-C40</f>
        <v>33387506835</v>
      </c>
      <c r="D42" s="43">
        <f>+D25-D40</f>
        <v>33387506835</v>
      </c>
      <c r="E42" s="44">
        <f t="shared" si="6"/>
        <v>33145805920</v>
      </c>
      <c r="F42" s="45">
        <f t="shared" si="6"/>
        <v>33146967089</v>
      </c>
      <c r="G42" s="45">
        <f t="shared" si="6"/>
        <v>35858826154</v>
      </c>
      <c r="H42" s="45">
        <f t="shared" si="6"/>
        <v>35079360614</v>
      </c>
      <c r="I42" s="45">
        <f t="shared" si="6"/>
        <v>35470904916</v>
      </c>
      <c r="J42" s="45">
        <f t="shared" si="6"/>
        <v>35470904916</v>
      </c>
      <c r="K42" s="45">
        <f t="shared" si="6"/>
        <v>0</v>
      </c>
      <c r="L42" s="45">
        <f t="shared" si="6"/>
        <v>0</v>
      </c>
      <c r="M42" s="45">
        <f t="shared" si="6"/>
        <v>0</v>
      </c>
      <c r="N42" s="45">
        <f t="shared" si="6"/>
        <v>0</v>
      </c>
      <c r="O42" s="45">
        <f t="shared" si="6"/>
        <v>0</v>
      </c>
      <c r="P42" s="45">
        <f t="shared" si="6"/>
        <v>0</v>
      </c>
      <c r="Q42" s="45">
        <f t="shared" si="6"/>
        <v>0</v>
      </c>
      <c r="R42" s="45">
        <f t="shared" si="6"/>
        <v>0</v>
      </c>
      <c r="S42" s="45">
        <f t="shared" si="6"/>
        <v>0</v>
      </c>
      <c r="T42" s="45">
        <f t="shared" si="6"/>
        <v>0</v>
      </c>
      <c r="U42" s="45">
        <f t="shared" si="6"/>
        <v>0</v>
      </c>
      <c r="V42" s="45">
        <f t="shared" si="6"/>
        <v>0</v>
      </c>
      <c r="W42" s="45">
        <f t="shared" si="6"/>
        <v>35470904916</v>
      </c>
      <c r="X42" s="45">
        <f t="shared" si="6"/>
        <v>8286741771</v>
      </c>
      <c r="Y42" s="45">
        <f t="shared" si="6"/>
        <v>27184163145</v>
      </c>
      <c r="Z42" s="46">
        <f>+IF(X42&lt;&gt;0,+(Y42/X42)*100,0)</f>
        <v>328.0440479047238</v>
      </c>
      <c r="AA42" s="47">
        <f>+AA25-AA40</f>
        <v>33146967089</v>
      </c>
    </row>
    <row r="43" spans="1:27" ht="4.5" customHeight="1">
      <c r="A43" s="34"/>
      <c r="B43" s="17"/>
      <c r="C43" s="18"/>
      <c r="D43" s="18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48"/>
      <c r="AA43" s="22"/>
    </row>
    <row r="44" spans="1:27" ht="13.5">
      <c r="A44" s="10" t="s">
        <v>65</v>
      </c>
      <c r="B44" s="17"/>
      <c r="C44" s="18"/>
      <c r="D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48"/>
      <c r="AA44" s="22"/>
    </row>
    <row r="45" spans="1:27" ht="13.5">
      <c r="A45" s="23" t="s">
        <v>66</v>
      </c>
      <c r="B45" s="17"/>
      <c r="C45" s="18">
        <v>30383070949</v>
      </c>
      <c r="D45" s="18">
        <v>30383070949</v>
      </c>
      <c r="E45" s="19">
        <v>31362347404</v>
      </c>
      <c r="F45" s="20">
        <v>31416069561</v>
      </c>
      <c r="G45" s="20">
        <v>31705275714</v>
      </c>
      <c r="H45" s="20">
        <v>32079636650</v>
      </c>
      <c r="I45" s="20">
        <v>32184425536</v>
      </c>
      <c r="J45" s="20">
        <v>32184425536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32184425536</v>
      </c>
      <c r="X45" s="20">
        <v>7854017390</v>
      </c>
      <c r="Y45" s="20">
        <v>24330408146</v>
      </c>
      <c r="Z45" s="48">
        <v>309.78</v>
      </c>
      <c r="AA45" s="22">
        <v>31416069561</v>
      </c>
    </row>
    <row r="46" spans="1:27" ht="13.5">
      <c r="A46" s="23" t="s">
        <v>67</v>
      </c>
      <c r="B46" s="17"/>
      <c r="C46" s="18">
        <v>3004435886</v>
      </c>
      <c r="D46" s="18">
        <v>3004435886</v>
      </c>
      <c r="E46" s="19">
        <v>1470363231</v>
      </c>
      <c r="F46" s="20">
        <v>1417802528</v>
      </c>
      <c r="G46" s="20">
        <v>3009122440</v>
      </c>
      <c r="H46" s="20">
        <v>2999723964</v>
      </c>
      <c r="I46" s="20">
        <v>2968253656</v>
      </c>
      <c r="J46" s="20">
        <v>2968253656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>
        <v>2968253656</v>
      </c>
      <c r="X46" s="20">
        <v>354450632</v>
      </c>
      <c r="Y46" s="20">
        <v>2613803024</v>
      </c>
      <c r="Z46" s="48">
        <v>737.42</v>
      </c>
      <c r="AA46" s="22">
        <v>1417802528</v>
      </c>
    </row>
    <row r="47" spans="1:27" ht="13.5">
      <c r="A47" s="23" t="s">
        <v>68</v>
      </c>
      <c r="B47" s="17"/>
      <c r="C47" s="18"/>
      <c r="D47" s="18"/>
      <c r="E47" s="19">
        <v>313095285</v>
      </c>
      <c r="F47" s="20">
        <v>313095000</v>
      </c>
      <c r="G47" s="20">
        <v>1144428000</v>
      </c>
      <c r="H47" s="20"/>
      <c r="I47" s="20">
        <v>318225724</v>
      </c>
      <c r="J47" s="20">
        <v>318225724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>
        <v>318225724</v>
      </c>
      <c r="X47" s="20">
        <v>78273750</v>
      </c>
      <c r="Y47" s="20">
        <v>239951974</v>
      </c>
      <c r="Z47" s="48">
        <v>306.55</v>
      </c>
      <c r="AA47" s="22">
        <v>313095000</v>
      </c>
    </row>
    <row r="48" spans="1:27" ht="13.5">
      <c r="A48" s="49" t="s">
        <v>69</v>
      </c>
      <c r="B48" s="50" t="s">
        <v>64</v>
      </c>
      <c r="C48" s="51">
        <f aca="true" t="shared" si="7" ref="C48:Y48">SUM(C45:C47)</f>
        <v>33387506835</v>
      </c>
      <c r="D48" s="51">
        <f>SUM(D45:D47)</f>
        <v>33387506835</v>
      </c>
      <c r="E48" s="52">
        <f t="shared" si="7"/>
        <v>33145805920</v>
      </c>
      <c r="F48" s="53">
        <f t="shared" si="7"/>
        <v>33146967089</v>
      </c>
      <c r="G48" s="53">
        <f t="shared" si="7"/>
        <v>35858826154</v>
      </c>
      <c r="H48" s="53">
        <f t="shared" si="7"/>
        <v>35079360614</v>
      </c>
      <c r="I48" s="53">
        <f t="shared" si="7"/>
        <v>35470904916</v>
      </c>
      <c r="J48" s="53">
        <f t="shared" si="7"/>
        <v>35470904916</v>
      </c>
      <c r="K48" s="53">
        <f t="shared" si="7"/>
        <v>0</v>
      </c>
      <c r="L48" s="53">
        <f t="shared" si="7"/>
        <v>0</v>
      </c>
      <c r="M48" s="53">
        <f t="shared" si="7"/>
        <v>0</v>
      </c>
      <c r="N48" s="53">
        <f t="shared" si="7"/>
        <v>0</v>
      </c>
      <c r="O48" s="53">
        <f t="shared" si="7"/>
        <v>0</v>
      </c>
      <c r="P48" s="53">
        <f t="shared" si="7"/>
        <v>0</v>
      </c>
      <c r="Q48" s="53">
        <f t="shared" si="7"/>
        <v>0</v>
      </c>
      <c r="R48" s="53">
        <f t="shared" si="7"/>
        <v>0</v>
      </c>
      <c r="S48" s="53">
        <f t="shared" si="7"/>
        <v>0</v>
      </c>
      <c r="T48" s="53">
        <f t="shared" si="7"/>
        <v>0</v>
      </c>
      <c r="U48" s="53">
        <f t="shared" si="7"/>
        <v>0</v>
      </c>
      <c r="V48" s="53">
        <f t="shared" si="7"/>
        <v>0</v>
      </c>
      <c r="W48" s="53">
        <f t="shared" si="7"/>
        <v>35470904916</v>
      </c>
      <c r="X48" s="53">
        <f t="shared" si="7"/>
        <v>8286741772</v>
      </c>
      <c r="Y48" s="53">
        <f t="shared" si="7"/>
        <v>27184163144</v>
      </c>
      <c r="Z48" s="54">
        <f>+IF(X48&lt;&gt;0,+(Y48/X48)*100,0)</f>
        <v>328.04404785306974</v>
      </c>
      <c r="AA48" s="55">
        <f>SUM(AA45:AA47)</f>
        <v>33146967089</v>
      </c>
    </row>
    <row r="49" spans="1:27" ht="13.5">
      <c r="A49" s="56" t="s">
        <v>78</v>
      </c>
      <c r="B49" s="57"/>
      <c r="C49" s="58"/>
      <c r="D49" s="58"/>
      <c r="E49" s="58"/>
      <c r="F49" s="58"/>
      <c r="G49" s="58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</row>
    <row r="50" spans="1:27" ht="13.5">
      <c r="A50" s="60" t="s">
        <v>79</v>
      </c>
      <c r="B50" s="60"/>
      <c r="C50" s="60"/>
      <c r="D50" s="60"/>
      <c r="E50" s="60"/>
      <c r="F50" s="60"/>
      <c r="G50" s="60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</row>
    <row r="51" spans="1:27" ht="13.5">
      <c r="A51" s="61" t="s">
        <v>80</v>
      </c>
      <c r="B51" s="62"/>
      <c r="C51" s="63"/>
      <c r="D51" s="63"/>
      <c r="E51" s="63"/>
      <c r="F51" s="63"/>
      <c r="G51" s="63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  <row r="52" spans="1:27" ht="13.5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</row>
    <row r="53" spans="1:27" ht="13.5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</row>
    <row r="54" spans="1:27" ht="13.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2016-11-04T09:23:41Z</dcterms:created>
  <dcterms:modified xsi:type="dcterms:W3CDTF">2016-11-04T09:24:29Z</dcterms:modified>
  <cp:category/>
  <cp:version/>
  <cp:contentType/>
  <cp:contentStatus/>
</cp:coreProperties>
</file>