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NC091" sheetId="12" r:id="rId12"/>
    <sheet name="NW372" sheetId="13" r:id="rId13"/>
    <sheet name="NW373" sheetId="14" r:id="rId14"/>
    <sheet name="NW403" sheetId="15" r:id="rId15"/>
    <sheet name="WC023" sheetId="16" r:id="rId16"/>
    <sheet name="WC024" sheetId="17" r:id="rId17"/>
    <sheet name="WC044" sheetId="18" r:id="rId18"/>
  </sheets>
  <definedNames>
    <definedName name="_xlnm.Print_Area" localSheetId="1">'FS184'!$A$1:$AA$54</definedName>
    <definedName name="_xlnm.Print_Area" localSheetId="2">'GT421'!$A$1:$AA$54</definedName>
    <definedName name="_xlnm.Print_Area" localSheetId="3">'GT481'!$A$1:$AA$54</definedName>
    <definedName name="_xlnm.Print_Area" localSheetId="4">'KZN225'!$A$1:$AA$54</definedName>
    <definedName name="_xlnm.Print_Area" localSheetId="5">'KZN252'!$A$1:$AA$54</definedName>
    <definedName name="_xlnm.Print_Area" localSheetId="6">'KZN282'!$A$1:$AA$54</definedName>
    <definedName name="_xlnm.Print_Area" localSheetId="7">'LIM354'!$A$1:$AA$54</definedName>
    <definedName name="_xlnm.Print_Area" localSheetId="8">'MP307'!$A$1:$AA$54</definedName>
    <definedName name="_xlnm.Print_Area" localSheetId="9">'MP312'!$A$1:$AA$54</definedName>
    <definedName name="_xlnm.Print_Area" localSheetId="10">'MP313'!$A$1:$AA$54</definedName>
    <definedName name="_xlnm.Print_Area" localSheetId="11">'NC091'!$A$1:$AA$54</definedName>
    <definedName name="_xlnm.Print_Area" localSheetId="12">'NW372'!$A$1:$AA$54</definedName>
    <definedName name="_xlnm.Print_Area" localSheetId="13">'NW373'!$A$1:$AA$54</definedName>
    <definedName name="_xlnm.Print_Area" localSheetId="14">'NW403'!$A$1:$AA$54</definedName>
    <definedName name="_xlnm.Print_Area" localSheetId="0">'Summary'!$A$1:$AA$54</definedName>
    <definedName name="_xlnm.Print_Area" localSheetId="15">'WC023'!$A$1:$AA$54</definedName>
    <definedName name="_xlnm.Print_Area" localSheetId="16">'WC024'!$A$1:$AA$54</definedName>
    <definedName name="_xlnm.Print_Area" localSheetId="17">'WC044'!$A$1:$AA$54</definedName>
  </definedNames>
  <calcPr calcMode="manual" fullCalcOnLoad="1"/>
</workbook>
</file>

<file path=xl/sharedStrings.xml><?xml version="1.0" encoding="utf-8"?>
<sst xmlns="http://schemas.openxmlformats.org/spreadsheetml/2006/main" count="1404" uniqueCount="91">
  <si>
    <t>Free State: Matjhabeng(FS184) - Table C6 Quarterly Budget Statement - Financial Position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</si>
  <si>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</si>
  <si>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</si>
  <si>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</si>
  <si>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</si>
  <si>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</si>
  <si>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</si>
  <si>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</si>
  <si>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</si>
  <si>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</si>
  <si>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</si>
  <si>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</si>
  <si>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</si>
  <si>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</si>
  <si>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</si>
  <si>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</si>
  <si>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</si>
  <si>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</si>
  <si>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</si>
  <si>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</si>
  <si>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</si>
  <si>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</si>
  <si>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</si>
  <si>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</si>
  <si>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</si>
  <si>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</si>
  <si>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</si>
  <si>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</si>
  <si>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</si>
  <si>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</si>
  <si>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</si>
  <si>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</si>
  <si>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</si>
  <si>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</si>
  <si>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</si>
  <si>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</si>
  <si>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</si>
  <si>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</si>
  <si>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</si>
  <si>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</si>
  <si>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</si>
  <si>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</si>
  <si>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</si>
  <si>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</si>
  <si>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</si>
  <si>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</si>
  <si>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</si>
  <si>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</si>
  <si>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</si>
  <si>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</si>
  <si>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</si>
  <si>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</si>
  <si>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</si>
  <si>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</si>
  <si>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</si>
  <si>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</si>
  <si>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</si>
  <si>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</si>
  <si>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</si>
  <si>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</si>
  <si>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</si>
  <si>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</si>
  <si>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</si>
  <si>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</si>
  <si>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</si>
  <si>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</si>
  <si>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</si>
  <si>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</si>
  <si>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</si>
  <si>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</si>
  <si>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Emfuleni(GT421) - Table C6 Quarterly Budget Statement - Financial Position for 1st Quarter ended 30 September 2016 (Figures Finalised as at 2016/11/02)</t>
  </si>
  <si>
    <t>Gauteng: Mogale City(GT481) - Table C6 Quarterly Budget Statement - Financial Position for 1st Quarter ended 30 September 2016 (Figures Finalised as at 2016/11/02)</t>
  </si>
  <si>
    <t>Kwazulu-Natal: Msunduzi(KZN225) - Table C6 Quarterly Budget Statement - Financial Position for 1st Quarter ended 30 September 2016 (Figures Finalised as at 2016/11/02)</t>
  </si>
  <si>
    <t>Kwazulu-Natal: Newcastle(KZN252) - Table C6 Quarterly Budget Statement - Financial Position for 1st Quarter ended 30 September 2016 (Figures Finalised as at 2016/11/02)</t>
  </si>
  <si>
    <t>Kwazulu-Natal: uMhlathuze(KZN282) - Table C6 Quarterly Budget Statement - Financial Position for 1st Quarter ended 30 September 2016 (Figures Finalised as at 2016/11/02)</t>
  </si>
  <si>
    <t>Limpopo: Polokwane(LIM354) - Table C6 Quarterly Budget Statement - Financial Position for 1st Quarter ended 30 September 2016 (Figures Finalised as at 2016/11/02)</t>
  </si>
  <si>
    <t>Mpumalanga: Govan Mbeki(MP307) - Table C6 Quarterly Budget Statement - Financial Position for 1st Quarter ended 30 September 2016 (Figures Finalised as at 2016/11/02)</t>
  </si>
  <si>
    <t>Mpumalanga: Emalahleni (Mp)(MP312) - Table C6 Quarterly Budget Statement - Financial Position for 1st Quarter ended 30 September 2016 (Figures Finalised as at 2016/11/02)</t>
  </si>
  <si>
    <t>Mpumalanga: Steve Tshwete(MP313) - Table C6 Quarterly Budget Statement - Financial Position for 1st Quarter ended 30 September 2016 (Figures Finalised as at 2016/11/02)</t>
  </si>
  <si>
    <t>Northern Cape: Sol Plaatje(NC091) - Table C6 Quarterly Budget Statement - Financial Position for 1st Quarter ended 30 September 2016 (Figures Finalised as at 2016/11/02)</t>
  </si>
  <si>
    <t>North West: Madibeng(NW372) - Table C6 Quarterly Budget Statement - Financial Position for 1st Quarter ended 30 September 2016 (Figures Finalised as at 2016/11/02)</t>
  </si>
  <si>
    <t>North West: Rustenburg(NW373) - Table C6 Quarterly Budget Statement - Financial Position for 1st Quarter ended 30 September 2016 (Figures Finalised as at 2016/11/02)</t>
  </si>
  <si>
    <t>North West: City Of Matlosana(NW403) - Table C6 Quarterly Budget Statement - Financial Position for 1st Quarter ended 30 September 2016 (Figures Finalised as at 2016/11/02)</t>
  </si>
  <si>
    <t>Western Cape: Drakenstein(WC023) - Table C6 Quarterly Budget Statement - Financial Position for 1st Quarter ended 30 September 2016 (Figures Finalised as at 2016/11/02)</t>
  </si>
  <si>
    <t>Western Cape: Stellenbosch(WC024) - Table C6 Quarterly Budget Statement - Financial Position for 1st Quarter ended 30 September 2016 (Figures Finalised as at 2016/11/02)</t>
  </si>
  <si>
    <t>Western Cape: George(WC044) - Table C6 Quarterly Budget Statement - Financial Position for 1st Quarter ended 30 September 2016 (Figures Finalised as at 2016/11/02)</t>
  </si>
  <si>
    <t>Summary - Table C6 Quarterly Budget Statement - Financial Position for 1st Quarter ended 30 September 2016 (Figures Finalised as at 2016/11/02)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</si>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</sst>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F6" sqref="F6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1915531235</v>
      </c>
      <c r="D6" s="18"/>
      <c r="E6" s="19">
        <v>1430935515</v>
      </c>
      <c r="F6" s="20">
        <v>1489346618</v>
      </c>
      <c r="G6" s="20">
        <v>1648781939</v>
      </c>
      <c r="H6" s="20">
        <v>1789983610</v>
      </c>
      <c r="I6" s="20">
        <v>1864640753</v>
      </c>
      <c r="J6" s="20">
        <v>1864640753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1864640753</v>
      </c>
      <c r="X6" s="20">
        <v>372336656</v>
      </c>
      <c r="Y6" s="20">
        <v>1492304097</v>
      </c>
      <c r="Z6" s="21">
        <v>400.79</v>
      </c>
      <c r="AA6" s="22">
        <v>1489346618</v>
      </c>
    </row>
    <row r="7" spans="1:27" ht="13.5">
      <c r="A7" s="23" t="s">
        <v>34</v>
      </c>
      <c r="B7" s="17"/>
      <c r="C7" s="18">
        <v>912465409</v>
      </c>
      <c r="D7" s="18"/>
      <c r="E7" s="19">
        <v>3660349227</v>
      </c>
      <c r="F7" s="20">
        <v>3602972842</v>
      </c>
      <c r="G7" s="20">
        <v>1917557971</v>
      </c>
      <c r="H7" s="20">
        <v>1561754027</v>
      </c>
      <c r="I7" s="20">
        <v>1783497451</v>
      </c>
      <c r="J7" s="20">
        <v>1783497451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1783497451</v>
      </c>
      <c r="X7" s="20">
        <v>900743212</v>
      </c>
      <c r="Y7" s="20">
        <v>882754239</v>
      </c>
      <c r="Z7" s="21">
        <v>98</v>
      </c>
      <c r="AA7" s="22">
        <v>3602972842</v>
      </c>
    </row>
    <row r="8" spans="1:27" ht="13.5">
      <c r="A8" s="23" t="s">
        <v>35</v>
      </c>
      <c r="B8" s="17"/>
      <c r="C8" s="18">
        <v>3607998706</v>
      </c>
      <c r="D8" s="18"/>
      <c r="E8" s="19">
        <v>8544701299</v>
      </c>
      <c r="F8" s="20">
        <v>8544701299</v>
      </c>
      <c r="G8" s="20">
        <v>5547974724</v>
      </c>
      <c r="H8" s="20">
        <v>4102546691</v>
      </c>
      <c r="I8" s="20">
        <v>4166337537</v>
      </c>
      <c r="J8" s="20">
        <v>4166337537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4166337537</v>
      </c>
      <c r="X8" s="20">
        <v>2136175328</v>
      </c>
      <c r="Y8" s="20">
        <v>2030162209</v>
      </c>
      <c r="Z8" s="21">
        <v>95.04</v>
      </c>
      <c r="AA8" s="22">
        <v>8544701299</v>
      </c>
    </row>
    <row r="9" spans="1:27" ht="13.5">
      <c r="A9" s="23" t="s">
        <v>36</v>
      </c>
      <c r="B9" s="17"/>
      <c r="C9" s="18">
        <v>1324202403</v>
      </c>
      <c r="D9" s="18"/>
      <c r="E9" s="19">
        <v>1903480607</v>
      </c>
      <c r="F9" s="20">
        <v>1903480607</v>
      </c>
      <c r="G9" s="20">
        <v>1998913820</v>
      </c>
      <c r="H9" s="20">
        <v>2139667876</v>
      </c>
      <c r="I9" s="20">
        <v>1780172152</v>
      </c>
      <c r="J9" s="20">
        <v>1780172152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1780172152</v>
      </c>
      <c r="X9" s="20">
        <v>475870151</v>
      </c>
      <c r="Y9" s="20">
        <v>1304302001</v>
      </c>
      <c r="Z9" s="21">
        <v>274.09</v>
      </c>
      <c r="AA9" s="22">
        <v>1903480607</v>
      </c>
    </row>
    <row r="10" spans="1:27" ht="13.5">
      <c r="A10" s="23" t="s">
        <v>37</v>
      </c>
      <c r="B10" s="17"/>
      <c r="C10" s="18">
        <v>1399379549</v>
      </c>
      <c r="D10" s="18"/>
      <c r="E10" s="19">
        <v>51500883</v>
      </c>
      <c r="F10" s="20">
        <v>51500882</v>
      </c>
      <c r="G10" s="24">
        <v>1287854</v>
      </c>
      <c r="H10" s="24">
        <v>721216</v>
      </c>
      <c r="I10" s="24">
        <v>1531166</v>
      </c>
      <c r="J10" s="20">
        <v>1531166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1531166</v>
      </c>
      <c r="X10" s="20">
        <v>12875221</v>
      </c>
      <c r="Y10" s="24">
        <v>-11344055</v>
      </c>
      <c r="Z10" s="25">
        <v>-88.11</v>
      </c>
      <c r="AA10" s="26">
        <v>51500882</v>
      </c>
    </row>
    <row r="11" spans="1:27" ht="13.5">
      <c r="A11" s="23" t="s">
        <v>38</v>
      </c>
      <c r="B11" s="17"/>
      <c r="C11" s="18">
        <v>414073671</v>
      </c>
      <c r="D11" s="18"/>
      <c r="E11" s="19">
        <v>1661911446</v>
      </c>
      <c r="F11" s="20">
        <v>1661911446</v>
      </c>
      <c r="G11" s="20">
        <v>664409882</v>
      </c>
      <c r="H11" s="20">
        <v>720448923</v>
      </c>
      <c r="I11" s="20">
        <v>726596820</v>
      </c>
      <c r="J11" s="20">
        <v>726596820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726596820</v>
      </c>
      <c r="X11" s="20">
        <v>415477863</v>
      </c>
      <c r="Y11" s="20">
        <v>311118957</v>
      </c>
      <c r="Z11" s="21">
        <v>74.88</v>
      </c>
      <c r="AA11" s="22">
        <v>1661911446</v>
      </c>
    </row>
    <row r="12" spans="1:27" ht="13.5">
      <c r="A12" s="27" t="s">
        <v>39</v>
      </c>
      <c r="B12" s="28"/>
      <c r="C12" s="29">
        <f aca="true" t="shared" si="0" ref="C12:Y12">SUM(C6:C11)</f>
        <v>9573650973</v>
      </c>
      <c r="D12" s="29">
        <f>SUM(D6:D11)</f>
        <v>0</v>
      </c>
      <c r="E12" s="30">
        <f t="shared" si="0"/>
        <v>17252878977</v>
      </c>
      <c r="F12" s="31">
        <f t="shared" si="0"/>
        <v>17253913694</v>
      </c>
      <c r="G12" s="31">
        <f t="shared" si="0"/>
        <v>11778926190</v>
      </c>
      <c r="H12" s="31">
        <f t="shared" si="0"/>
        <v>10315122343</v>
      </c>
      <c r="I12" s="31">
        <f t="shared" si="0"/>
        <v>10322775879</v>
      </c>
      <c r="J12" s="31">
        <f t="shared" si="0"/>
        <v>10322775879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10322775879</v>
      </c>
      <c r="X12" s="31">
        <f t="shared" si="0"/>
        <v>4313478431</v>
      </c>
      <c r="Y12" s="31">
        <f t="shared" si="0"/>
        <v>6009297448</v>
      </c>
      <c r="Z12" s="32">
        <f>+IF(X12&lt;&gt;0,+(Y12/X12)*100,0)</f>
        <v>139.3144197688003</v>
      </c>
      <c r="AA12" s="33">
        <f>SUM(AA6:AA11)</f>
        <v>17253913694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22575424</v>
      </c>
      <c r="D15" s="18"/>
      <c r="E15" s="19">
        <v>114661690</v>
      </c>
      <c r="F15" s="20">
        <v>114661690</v>
      </c>
      <c r="G15" s="20">
        <v>8353866</v>
      </c>
      <c r="H15" s="20">
        <v>6201702</v>
      </c>
      <c r="I15" s="20">
        <v>6159864</v>
      </c>
      <c r="J15" s="20">
        <v>6159864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6159864</v>
      </c>
      <c r="X15" s="20">
        <v>28665424</v>
      </c>
      <c r="Y15" s="20">
        <v>-22505560</v>
      </c>
      <c r="Z15" s="21">
        <v>-78.51</v>
      </c>
      <c r="AA15" s="22">
        <v>114661690</v>
      </c>
    </row>
    <row r="16" spans="1:27" ht="13.5">
      <c r="A16" s="23" t="s">
        <v>42</v>
      </c>
      <c r="B16" s="17"/>
      <c r="C16" s="18">
        <v>81106872</v>
      </c>
      <c r="D16" s="18"/>
      <c r="E16" s="19">
        <v>202368507</v>
      </c>
      <c r="F16" s="20">
        <v>202368507</v>
      </c>
      <c r="G16" s="24">
        <v>165086106</v>
      </c>
      <c r="H16" s="24">
        <v>218201163</v>
      </c>
      <c r="I16" s="24">
        <v>212153034</v>
      </c>
      <c r="J16" s="20">
        <v>212153034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212153034</v>
      </c>
      <c r="X16" s="20">
        <v>50592127</v>
      </c>
      <c r="Y16" s="24">
        <v>161560907</v>
      </c>
      <c r="Z16" s="25">
        <v>319.34</v>
      </c>
      <c r="AA16" s="26">
        <v>202368507</v>
      </c>
    </row>
    <row r="17" spans="1:27" ht="13.5">
      <c r="A17" s="23" t="s">
        <v>43</v>
      </c>
      <c r="B17" s="17"/>
      <c r="C17" s="18">
        <v>5199775552</v>
      </c>
      <c r="D17" s="18"/>
      <c r="E17" s="19">
        <v>6635895956</v>
      </c>
      <c r="F17" s="20">
        <v>6635895956</v>
      </c>
      <c r="G17" s="20">
        <v>3871483755</v>
      </c>
      <c r="H17" s="20">
        <v>3834882822</v>
      </c>
      <c r="I17" s="20">
        <v>5087630356</v>
      </c>
      <c r="J17" s="20">
        <v>5087630356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5087630356</v>
      </c>
      <c r="X17" s="20">
        <v>1658973989</v>
      </c>
      <c r="Y17" s="20">
        <v>3428656367</v>
      </c>
      <c r="Z17" s="21">
        <v>206.67</v>
      </c>
      <c r="AA17" s="22">
        <v>6635895956</v>
      </c>
    </row>
    <row r="18" spans="1:27" ht="13.5">
      <c r="A18" s="23" t="s">
        <v>44</v>
      </c>
      <c r="B18" s="17"/>
      <c r="C18" s="18">
        <v>405156938</v>
      </c>
      <c r="D18" s="18"/>
      <c r="E18" s="19">
        <v>421324163</v>
      </c>
      <c r="F18" s="20">
        <v>421324163</v>
      </c>
      <c r="G18" s="20"/>
      <c r="H18" s="20">
        <v>346156138</v>
      </c>
      <c r="I18" s="20">
        <v>346156138</v>
      </c>
      <c r="J18" s="20">
        <v>346156138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346156138</v>
      </c>
      <c r="X18" s="20">
        <v>105331041</v>
      </c>
      <c r="Y18" s="20">
        <v>240825097</v>
      </c>
      <c r="Z18" s="21">
        <v>228.64</v>
      </c>
      <c r="AA18" s="22">
        <v>421324163</v>
      </c>
    </row>
    <row r="19" spans="1:27" ht="13.5">
      <c r="A19" s="23" t="s">
        <v>45</v>
      </c>
      <c r="B19" s="17"/>
      <c r="C19" s="18">
        <v>53990863521</v>
      </c>
      <c r="D19" s="18"/>
      <c r="E19" s="19">
        <v>93176998013</v>
      </c>
      <c r="F19" s="20">
        <v>93308910322</v>
      </c>
      <c r="G19" s="20">
        <v>60850793536</v>
      </c>
      <c r="H19" s="20">
        <v>69335093837</v>
      </c>
      <c r="I19" s="20">
        <v>71215030910</v>
      </c>
      <c r="J19" s="20">
        <v>71215030910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71215030910</v>
      </c>
      <c r="X19" s="20">
        <v>23327227582</v>
      </c>
      <c r="Y19" s="20">
        <v>47887803328</v>
      </c>
      <c r="Z19" s="21">
        <v>205.29</v>
      </c>
      <c r="AA19" s="22">
        <v>93308910322</v>
      </c>
    </row>
    <row r="20" spans="1:27" ht="13.5">
      <c r="A20" s="23" t="s">
        <v>46</v>
      </c>
      <c r="B20" s="17"/>
      <c r="C20" s="18">
        <v>69895054</v>
      </c>
      <c r="D20" s="18"/>
      <c r="E20" s="19">
        <v>48742046</v>
      </c>
      <c r="F20" s="20">
        <v>48742046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12185512</v>
      </c>
      <c r="Y20" s="20">
        <v>-12185512</v>
      </c>
      <c r="Z20" s="21">
        <v>-100</v>
      </c>
      <c r="AA20" s="22">
        <v>48742046</v>
      </c>
    </row>
    <row r="21" spans="1:27" ht="13.5">
      <c r="A21" s="23" t="s">
        <v>47</v>
      </c>
      <c r="B21" s="17"/>
      <c r="C21" s="18">
        <v>16994721</v>
      </c>
      <c r="D21" s="18"/>
      <c r="E21" s="19">
        <v>25822888</v>
      </c>
      <c r="F21" s="20">
        <v>25822888</v>
      </c>
      <c r="G21" s="20">
        <v>26591079</v>
      </c>
      <c r="H21" s="20">
        <v>18958116</v>
      </c>
      <c r="I21" s="20">
        <v>18958116</v>
      </c>
      <c r="J21" s="20">
        <v>18958116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18958116</v>
      </c>
      <c r="X21" s="20">
        <v>6455723</v>
      </c>
      <c r="Y21" s="20">
        <v>12502393</v>
      </c>
      <c r="Z21" s="21">
        <v>193.66</v>
      </c>
      <c r="AA21" s="22">
        <v>25822888</v>
      </c>
    </row>
    <row r="22" spans="1:27" ht="13.5">
      <c r="A22" s="23" t="s">
        <v>48</v>
      </c>
      <c r="B22" s="17"/>
      <c r="C22" s="18">
        <v>86738217</v>
      </c>
      <c r="D22" s="18"/>
      <c r="E22" s="19">
        <v>126969631</v>
      </c>
      <c r="F22" s="20">
        <v>127842037</v>
      </c>
      <c r="G22" s="20">
        <v>77820294</v>
      </c>
      <c r="H22" s="20">
        <v>77615689</v>
      </c>
      <c r="I22" s="20">
        <v>79364448</v>
      </c>
      <c r="J22" s="20">
        <v>79364448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79364448</v>
      </c>
      <c r="X22" s="20">
        <v>31960511</v>
      </c>
      <c r="Y22" s="20">
        <v>47403937</v>
      </c>
      <c r="Z22" s="21">
        <v>148.32</v>
      </c>
      <c r="AA22" s="22">
        <v>127842037</v>
      </c>
    </row>
    <row r="23" spans="1:27" ht="13.5">
      <c r="A23" s="23" t="s">
        <v>49</v>
      </c>
      <c r="B23" s="17"/>
      <c r="C23" s="18">
        <v>98369521</v>
      </c>
      <c r="D23" s="18"/>
      <c r="E23" s="19">
        <v>210629262</v>
      </c>
      <c r="F23" s="20">
        <v>210629262</v>
      </c>
      <c r="G23" s="24">
        <v>9462613</v>
      </c>
      <c r="H23" s="24">
        <v>-14266484</v>
      </c>
      <c r="I23" s="24">
        <v>48911102</v>
      </c>
      <c r="J23" s="20">
        <v>48911102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48911102</v>
      </c>
      <c r="X23" s="20">
        <v>52657316</v>
      </c>
      <c r="Y23" s="24">
        <v>-3746214</v>
      </c>
      <c r="Z23" s="25">
        <v>-7.11</v>
      </c>
      <c r="AA23" s="26">
        <v>210629262</v>
      </c>
    </row>
    <row r="24" spans="1:27" ht="13.5">
      <c r="A24" s="27" t="s">
        <v>50</v>
      </c>
      <c r="B24" s="35"/>
      <c r="C24" s="29">
        <f aca="true" t="shared" si="1" ref="C24:Y24">SUM(C15:C23)</f>
        <v>59971475820</v>
      </c>
      <c r="D24" s="29">
        <f>SUM(D15:D23)</f>
        <v>0</v>
      </c>
      <c r="E24" s="36">
        <f t="shared" si="1"/>
        <v>100963412156</v>
      </c>
      <c r="F24" s="37">
        <f t="shared" si="1"/>
        <v>101096196871</v>
      </c>
      <c r="G24" s="37">
        <f t="shared" si="1"/>
        <v>65009591249</v>
      </c>
      <c r="H24" s="37">
        <f t="shared" si="1"/>
        <v>73822842983</v>
      </c>
      <c r="I24" s="37">
        <f t="shared" si="1"/>
        <v>77014363968</v>
      </c>
      <c r="J24" s="37">
        <f t="shared" si="1"/>
        <v>77014363968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77014363968</v>
      </c>
      <c r="X24" s="37">
        <f t="shared" si="1"/>
        <v>25274049225</v>
      </c>
      <c r="Y24" s="37">
        <f t="shared" si="1"/>
        <v>51740314743</v>
      </c>
      <c r="Z24" s="38">
        <f>+IF(X24&lt;&gt;0,+(Y24/X24)*100,0)</f>
        <v>204.7171558557412</v>
      </c>
      <c r="AA24" s="39">
        <f>SUM(AA15:AA23)</f>
        <v>101096196871</v>
      </c>
    </row>
    <row r="25" spans="1:27" ht="13.5">
      <c r="A25" s="27" t="s">
        <v>51</v>
      </c>
      <c r="B25" s="28"/>
      <c r="C25" s="29">
        <f aca="true" t="shared" si="2" ref="C25:Y25">+C12+C24</f>
        <v>69545126793</v>
      </c>
      <c r="D25" s="29">
        <f>+D12+D24</f>
        <v>0</v>
      </c>
      <c r="E25" s="30">
        <f t="shared" si="2"/>
        <v>118216291133</v>
      </c>
      <c r="F25" s="31">
        <f t="shared" si="2"/>
        <v>118350110565</v>
      </c>
      <c r="G25" s="31">
        <f t="shared" si="2"/>
        <v>76788517439</v>
      </c>
      <c r="H25" s="31">
        <f t="shared" si="2"/>
        <v>84137965326</v>
      </c>
      <c r="I25" s="31">
        <f t="shared" si="2"/>
        <v>87337139847</v>
      </c>
      <c r="J25" s="31">
        <f t="shared" si="2"/>
        <v>87337139847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87337139847</v>
      </c>
      <c r="X25" s="31">
        <f t="shared" si="2"/>
        <v>29587527656</v>
      </c>
      <c r="Y25" s="31">
        <f t="shared" si="2"/>
        <v>57749612191</v>
      </c>
      <c r="Z25" s="32">
        <f>+IF(X25&lt;&gt;0,+(Y25/X25)*100,0)</f>
        <v>195.18228377317314</v>
      </c>
      <c r="AA25" s="33">
        <f>+AA12+AA24</f>
        <v>118350110565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97465531</v>
      </c>
      <c r="D29" s="18"/>
      <c r="E29" s="19"/>
      <c r="F29" s="20"/>
      <c r="G29" s="20">
        <v>12462940</v>
      </c>
      <c r="H29" s="20">
        <v>27264060</v>
      </c>
      <c r="I29" s="20">
        <v>27157103</v>
      </c>
      <c r="J29" s="20">
        <v>27157103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27157103</v>
      </c>
      <c r="X29" s="20"/>
      <c r="Y29" s="20">
        <v>27157103</v>
      </c>
      <c r="Z29" s="21"/>
      <c r="AA29" s="22"/>
    </row>
    <row r="30" spans="1:27" ht="13.5">
      <c r="A30" s="23" t="s">
        <v>55</v>
      </c>
      <c r="B30" s="17"/>
      <c r="C30" s="18">
        <v>420073921</v>
      </c>
      <c r="D30" s="18"/>
      <c r="E30" s="19">
        <v>743535493</v>
      </c>
      <c r="F30" s="20">
        <v>743535493</v>
      </c>
      <c r="G30" s="20">
        <v>748490694</v>
      </c>
      <c r="H30" s="20">
        <v>347848510</v>
      </c>
      <c r="I30" s="20">
        <v>350405402</v>
      </c>
      <c r="J30" s="20">
        <v>350405402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350405402</v>
      </c>
      <c r="X30" s="20">
        <v>185883875</v>
      </c>
      <c r="Y30" s="20">
        <v>164521527</v>
      </c>
      <c r="Z30" s="21">
        <v>88.51</v>
      </c>
      <c r="AA30" s="22">
        <v>743535493</v>
      </c>
    </row>
    <row r="31" spans="1:27" ht="13.5">
      <c r="A31" s="23" t="s">
        <v>56</v>
      </c>
      <c r="B31" s="17"/>
      <c r="C31" s="18">
        <v>398472109</v>
      </c>
      <c r="D31" s="18"/>
      <c r="E31" s="19">
        <v>755590117</v>
      </c>
      <c r="F31" s="20">
        <v>755590117</v>
      </c>
      <c r="G31" s="20">
        <v>536436972</v>
      </c>
      <c r="H31" s="20">
        <v>544202631</v>
      </c>
      <c r="I31" s="20">
        <v>568453813</v>
      </c>
      <c r="J31" s="20">
        <v>568453813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568453813</v>
      </c>
      <c r="X31" s="20">
        <v>188897531</v>
      </c>
      <c r="Y31" s="20">
        <v>379556282</v>
      </c>
      <c r="Z31" s="21">
        <v>200.93</v>
      </c>
      <c r="AA31" s="22">
        <v>755590117</v>
      </c>
    </row>
    <row r="32" spans="1:27" ht="13.5">
      <c r="A32" s="23" t="s">
        <v>57</v>
      </c>
      <c r="B32" s="17"/>
      <c r="C32" s="18">
        <v>7252216814</v>
      </c>
      <c r="D32" s="18"/>
      <c r="E32" s="19">
        <v>8739383233</v>
      </c>
      <c r="F32" s="20">
        <v>8739383233</v>
      </c>
      <c r="G32" s="20">
        <v>5557079790</v>
      </c>
      <c r="H32" s="20">
        <v>6491608663</v>
      </c>
      <c r="I32" s="20">
        <v>7326551660</v>
      </c>
      <c r="J32" s="20">
        <v>7326551660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7326551660</v>
      </c>
      <c r="X32" s="20">
        <v>2184845810</v>
      </c>
      <c r="Y32" s="20">
        <v>5141705850</v>
      </c>
      <c r="Z32" s="21">
        <v>235.33</v>
      </c>
      <c r="AA32" s="22">
        <v>8739383233</v>
      </c>
    </row>
    <row r="33" spans="1:27" ht="13.5">
      <c r="A33" s="23" t="s">
        <v>58</v>
      </c>
      <c r="B33" s="17"/>
      <c r="C33" s="18">
        <v>336983037</v>
      </c>
      <c r="D33" s="18"/>
      <c r="E33" s="19">
        <v>287206352</v>
      </c>
      <c r="F33" s="20">
        <v>287206352</v>
      </c>
      <c r="G33" s="20">
        <v>1222535298</v>
      </c>
      <c r="H33" s="20">
        <v>686430741</v>
      </c>
      <c r="I33" s="20">
        <v>797008708</v>
      </c>
      <c r="J33" s="20">
        <v>797008708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797008708</v>
      </c>
      <c r="X33" s="20">
        <v>71801588</v>
      </c>
      <c r="Y33" s="20">
        <v>725207120</v>
      </c>
      <c r="Z33" s="21">
        <v>1010.02</v>
      </c>
      <c r="AA33" s="22">
        <v>287206352</v>
      </c>
    </row>
    <row r="34" spans="1:27" ht="13.5">
      <c r="A34" s="27" t="s">
        <v>59</v>
      </c>
      <c r="B34" s="28"/>
      <c r="C34" s="29">
        <f aca="true" t="shared" si="3" ref="C34:Y34">SUM(C29:C33)</f>
        <v>8505211412</v>
      </c>
      <c r="D34" s="29">
        <f>SUM(D29:D33)</f>
        <v>0</v>
      </c>
      <c r="E34" s="30">
        <f t="shared" si="3"/>
        <v>10525715195</v>
      </c>
      <c r="F34" s="31">
        <f t="shared" si="3"/>
        <v>10525715195</v>
      </c>
      <c r="G34" s="31">
        <f t="shared" si="3"/>
        <v>8077005694</v>
      </c>
      <c r="H34" s="31">
        <f t="shared" si="3"/>
        <v>8097354605</v>
      </c>
      <c r="I34" s="31">
        <f t="shared" si="3"/>
        <v>9069576686</v>
      </c>
      <c r="J34" s="31">
        <f t="shared" si="3"/>
        <v>9069576686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9069576686</v>
      </c>
      <c r="X34" s="31">
        <f t="shared" si="3"/>
        <v>2631428804</v>
      </c>
      <c r="Y34" s="31">
        <f t="shared" si="3"/>
        <v>6438147882</v>
      </c>
      <c r="Z34" s="32">
        <f>+IF(X34&lt;&gt;0,+(Y34/X34)*100,0)</f>
        <v>244.6635786692559</v>
      </c>
      <c r="AA34" s="33">
        <f>SUM(AA29:AA33)</f>
        <v>10525715195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3257391424</v>
      </c>
      <c r="D37" s="18"/>
      <c r="E37" s="19">
        <v>6108861688</v>
      </c>
      <c r="F37" s="20">
        <v>6108861688</v>
      </c>
      <c r="G37" s="20">
        <v>2998159760</v>
      </c>
      <c r="H37" s="20">
        <v>3281971483</v>
      </c>
      <c r="I37" s="20">
        <v>3234168633</v>
      </c>
      <c r="J37" s="20">
        <v>3234168633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3234168633</v>
      </c>
      <c r="X37" s="20">
        <v>1527215424</v>
      </c>
      <c r="Y37" s="20">
        <v>1706953209</v>
      </c>
      <c r="Z37" s="21">
        <v>111.77</v>
      </c>
      <c r="AA37" s="22">
        <v>6108861688</v>
      </c>
    </row>
    <row r="38" spans="1:27" ht="13.5">
      <c r="A38" s="23" t="s">
        <v>58</v>
      </c>
      <c r="B38" s="17"/>
      <c r="C38" s="18">
        <v>4017734332</v>
      </c>
      <c r="D38" s="18"/>
      <c r="E38" s="19">
        <v>4561781645</v>
      </c>
      <c r="F38" s="20">
        <v>4561781645</v>
      </c>
      <c r="G38" s="20">
        <v>2489390750</v>
      </c>
      <c r="H38" s="20">
        <v>2802214277</v>
      </c>
      <c r="I38" s="20">
        <v>2828735911</v>
      </c>
      <c r="J38" s="20">
        <v>2828735911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2828735911</v>
      </c>
      <c r="X38" s="20">
        <v>1140445413</v>
      </c>
      <c r="Y38" s="20">
        <v>1688290498</v>
      </c>
      <c r="Z38" s="21">
        <v>148.04</v>
      </c>
      <c r="AA38" s="22">
        <v>4561781645</v>
      </c>
    </row>
    <row r="39" spans="1:27" ht="13.5">
      <c r="A39" s="27" t="s">
        <v>61</v>
      </c>
      <c r="B39" s="35"/>
      <c r="C39" s="29">
        <f aca="true" t="shared" si="4" ref="C39:Y39">SUM(C37:C38)</f>
        <v>7275125756</v>
      </c>
      <c r="D39" s="29">
        <f>SUM(D37:D38)</f>
        <v>0</v>
      </c>
      <c r="E39" s="36">
        <f t="shared" si="4"/>
        <v>10670643333</v>
      </c>
      <c r="F39" s="37">
        <f t="shared" si="4"/>
        <v>10670643333</v>
      </c>
      <c r="G39" s="37">
        <f t="shared" si="4"/>
        <v>5487550510</v>
      </c>
      <c r="H39" s="37">
        <f t="shared" si="4"/>
        <v>6084185760</v>
      </c>
      <c r="I39" s="37">
        <f t="shared" si="4"/>
        <v>6062904544</v>
      </c>
      <c r="J39" s="37">
        <f t="shared" si="4"/>
        <v>6062904544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6062904544</v>
      </c>
      <c r="X39" s="37">
        <f t="shared" si="4"/>
        <v>2667660837</v>
      </c>
      <c r="Y39" s="37">
        <f t="shared" si="4"/>
        <v>3395243707</v>
      </c>
      <c r="Z39" s="38">
        <f>+IF(X39&lt;&gt;0,+(Y39/X39)*100,0)</f>
        <v>127.2741894287516</v>
      </c>
      <c r="AA39" s="39">
        <f>SUM(AA37:AA38)</f>
        <v>10670643333</v>
      </c>
    </row>
    <row r="40" spans="1:27" ht="13.5">
      <c r="A40" s="27" t="s">
        <v>62</v>
      </c>
      <c r="B40" s="28"/>
      <c r="C40" s="29">
        <f aca="true" t="shared" si="5" ref="C40:Y40">+C34+C39</f>
        <v>15780337168</v>
      </c>
      <c r="D40" s="29">
        <f>+D34+D39</f>
        <v>0</v>
      </c>
      <c r="E40" s="30">
        <f t="shared" si="5"/>
        <v>21196358528</v>
      </c>
      <c r="F40" s="31">
        <f t="shared" si="5"/>
        <v>21196358528</v>
      </c>
      <c r="G40" s="31">
        <f t="shared" si="5"/>
        <v>13564556204</v>
      </c>
      <c r="H40" s="31">
        <f t="shared" si="5"/>
        <v>14181540365</v>
      </c>
      <c r="I40" s="31">
        <f t="shared" si="5"/>
        <v>15132481230</v>
      </c>
      <c r="J40" s="31">
        <f t="shared" si="5"/>
        <v>15132481230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15132481230</v>
      </c>
      <c r="X40" s="31">
        <f t="shared" si="5"/>
        <v>5299089641</v>
      </c>
      <c r="Y40" s="31">
        <f t="shared" si="5"/>
        <v>9833391589</v>
      </c>
      <c r="Z40" s="32">
        <f>+IF(X40&lt;&gt;0,+(Y40/X40)*100,0)</f>
        <v>185.56756452876922</v>
      </c>
      <c r="AA40" s="33">
        <f>+AA34+AA39</f>
        <v>21196358528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53764789625</v>
      </c>
      <c r="D42" s="43">
        <f>+D25-D40</f>
        <v>0</v>
      </c>
      <c r="E42" s="44">
        <f t="shared" si="6"/>
        <v>97019932605</v>
      </c>
      <c r="F42" s="45">
        <f t="shared" si="6"/>
        <v>97153752037</v>
      </c>
      <c r="G42" s="45">
        <f t="shared" si="6"/>
        <v>63223961235</v>
      </c>
      <c r="H42" s="45">
        <f t="shared" si="6"/>
        <v>69956424961</v>
      </c>
      <c r="I42" s="45">
        <f t="shared" si="6"/>
        <v>72204658617</v>
      </c>
      <c r="J42" s="45">
        <f t="shared" si="6"/>
        <v>72204658617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72204658617</v>
      </c>
      <c r="X42" s="45">
        <f t="shared" si="6"/>
        <v>24288438015</v>
      </c>
      <c r="Y42" s="45">
        <f t="shared" si="6"/>
        <v>47916220602</v>
      </c>
      <c r="Z42" s="46">
        <f>+IF(X42&lt;&gt;0,+(Y42/X42)*100,0)</f>
        <v>197.27995918225784</v>
      </c>
      <c r="AA42" s="47">
        <f>+AA25-AA40</f>
        <v>97153752037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48535636735</v>
      </c>
      <c r="D45" s="18"/>
      <c r="E45" s="19">
        <v>88639488176</v>
      </c>
      <c r="F45" s="20">
        <v>88773307609</v>
      </c>
      <c r="G45" s="20">
        <v>56952595857</v>
      </c>
      <c r="H45" s="20">
        <v>64592779405</v>
      </c>
      <c r="I45" s="20">
        <v>66849841947</v>
      </c>
      <c r="J45" s="20">
        <v>66849841947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66849841947</v>
      </c>
      <c r="X45" s="20">
        <v>22193326905</v>
      </c>
      <c r="Y45" s="20">
        <v>44656515042</v>
      </c>
      <c r="Z45" s="48">
        <v>201.22</v>
      </c>
      <c r="AA45" s="22">
        <v>88773307609</v>
      </c>
    </row>
    <row r="46" spans="1:27" ht="13.5">
      <c r="A46" s="23" t="s">
        <v>67</v>
      </c>
      <c r="B46" s="17"/>
      <c r="C46" s="18">
        <v>5229152889</v>
      </c>
      <c r="D46" s="18"/>
      <c r="E46" s="19">
        <v>8380444434</v>
      </c>
      <c r="F46" s="20">
        <v>8380444433</v>
      </c>
      <c r="G46" s="20">
        <v>6271365378</v>
      </c>
      <c r="H46" s="20">
        <v>5363645556</v>
      </c>
      <c r="I46" s="20">
        <v>5354816671</v>
      </c>
      <c r="J46" s="20">
        <v>5354816671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5354816671</v>
      </c>
      <c r="X46" s="20">
        <v>2095111112</v>
      </c>
      <c r="Y46" s="20">
        <v>3259705559</v>
      </c>
      <c r="Z46" s="48">
        <v>155.59</v>
      </c>
      <c r="AA46" s="22">
        <v>8380444433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53764789624</v>
      </c>
      <c r="D48" s="51">
        <f>SUM(D45:D47)</f>
        <v>0</v>
      </c>
      <c r="E48" s="52">
        <f t="shared" si="7"/>
        <v>97019932610</v>
      </c>
      <c r="F48" s="53">
        <f t="shared" si="7"/>
        <v>97153752042</v>
      </c>
      <c r="G48" s="53">
        <f t="shared" si="7"/>
        <v>63223961235</v>
      </c>
      <c r="H48" s="53">
        <f t="shared" si="7"/>
        <v>69956424961</v>
      </c>
      <c r="I48" s="53">
        <f t="shared" si="7"/>
        <v>72204658618</v>
      </c>
      <c r="J48" s="53">
        <f t="shared" si="7"/>
        <v>72204658618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72204658618</v>
      </c>
      <c r="X48" s="53">
        <f t="shared" si="7"/>
        <v>24288438017</v>
      </c>
      <c r="Y48" s="53">
        <f t="shared" si="7"/>
        <v>47916220601</v>
      </c>
      <c r="Z48" s="54">
        <f>+IF(X48&lt;&gt;0,+(Y48/X48)*100,0)</f>
        <v>197.2799591618959</v>
      </c>
      <c r="AA48" s="55">
        <f>SUM(AA45:AA47)</f>
        <v>97153752042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28000</v>
      </c>
      <c r="F6" s="20">
        <v>28000</v>
      </c>
      <c r="G6" s="20">
        <v>661629</v>
      </c>
      <c r="H6" s="20">
        <v>27381</v>
      </c>
      <c r="I6" s="20">
        <v>27381</v>
      </c>
      <c r="J6" s="20">
        <v>27381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27381</v>
      </c>
      <c r="X6" s="20">
        <v>7000</v>
      </c>
      <c r="Y6" s="20">
        <v>20381</v>
      </c>
      <c r="Z6" s="21">
        <v>291.16</v>
      </c>
      <c r="AA6" s="22">
        <v>28000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41145043</v>
      </c>
      <c r="H7" s="20">
        <v>33145043</v>
      </c>
      <c r="I7" s="20">
        <v>33145043</v>
      </c>
      <c r="J7" s="20">
        <v>33145043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33145043</v>
      </c>
      <c r="X7" s="20"/>
      <c r="Y7" s="20">
        <v>33145043</v>
      </c>
      <c r="Z7" s="21"/>
      <c r="AA7" s="22"/>
    </row>
    <row r="8" spans="1:27" ht="13.5">
      <c r="A8" s="23" t="s">
        <v>35</v>
      </c>
      <c r="B8" s="17"/>
      <c r="C8" s="18"/>
      <c r="D8" s="18"/>
      <c r="E8" s="19">
        <v>1738517294</v>
      </c>
      <c r="F8" s="20">
        <v>1738517294</v>
      </c>
      <c r="G8" s="20">
        <v>1140299890</v>
      </c>
      <c r="H8" s="20">
        <v>743081557</v>
      </c>
      <c r="I8" s="20">
        <v>743081557</v>
      </c>
      <c r="J8" s="20">
        <v>743081557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743081557</v>
      </c>
      <c r="X8" s="20">
        <v>434629324</v>
      </c>
      <c r="Y8" s="20">
        <v>308452233</v>
      </c>
      <c r="Z8" s="21">
        <v>70.97</v>
      </c>
      <c r="AA8" s="22">
        <v>1738517294</v>
      </c>
    </row>
    <row r="9" spans="1:27" ht="13.5">
      <c r="A9" s="23" t="s">
        <v>36</v>
      </c>
      <c r="B9" s="17"/>
      <c r="C9" s="18"/>
      <c r="D9" s="18"/>
      <c r="E9" s="19">
        <v>250194600</v>
      </c>
      <c r="F9" s="20">
        <v>250194600</v>
      </c>
      <c r="G9" s="20">
        <v>222610707</v>
      </c>
      <c r="H9" s="20">
        <v>38478032</v>
      </c>
      <c r="I9" s="20">
        <v>38478032</v>
      </c>
      <c r="J9" s="20">
        <v>38478032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38478032</v>
      </c>
      <c r="X9" s="20">
        <v>62548650</v>
      </c>
      <c r="Y9" s="20">
        <v>-24070618</v>
      </c>
      <c r="Z9" s="21">
        <v>-38.48</v>
      </c>
      <c r="AA9" s="22">
        <v>250194600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35000000</v>
      </c>
      <c r="F11" s="20">
        <v>35000000</v>
      </c>
      <c r="G11" s="20">
        <v>24644038</v>
      </c>
      <c r="H11" s="20">
        <v>28182837</v>
      </c>
      <c r="I11" s="20">
        <v>28182837</v>
      </c>
      <c r="J11" s="20">
        <v>28182837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28182837</v>
      </c>
      <c r="X11" s="20">
        <v>8750000</v>
      </c>
      <c r="Y11" s="20">
        <v>19432837</v>
      </c>
      <c r="Z11" s="21">
        <v>222.09</v>
      </c>
      <c r="AA11" s="22">
        <v>35000000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2023739894</v>
      </c>
      <c r="F12" s="31">
        <f t="shared" si="0"/>
        <v>2023739894</v>
      </c>
      <c r="G12" s="31">
        <f t="shared" si="0"/>
        <v>1429361307</v>
      </c>
      <c r="H12" s="31">
        <f t="shared" si="0"/>
        <v>842914850</v>
      </c>
      <c r="I12" s="31">
        <f t="shared" si="0"/>
        <v>842914850</v>
      </c>
      <c r="J12" s="31">
        <f t="shared" si="0"/>
        <v>842914850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842914850</v>
      </c>
      <c r="X12" s="31">
        <f t="shared" si="0"/>
        <v>505934974</v>
      </c>
      <c r="Y12" s="31">
        <f t="shared" si="0"/>
        <v>336979876</v>
      </c>
      <c r="Z12" s="32">
        <f>+IF(X12&lt;&gt;0,+(Y12/X12)*100,0)</f>
        <v>66.60537288730706</v>
      </c>
      <c r="AA12" s="33">
        <f>SUM(AA6:AA11)</f>
        <v>2023739894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8591007</v>
      </c>
      <c r="F16" s="20">
        <v>8591007</v>
      </c>
      <c r="G16" s="24">
        <v>8332128</v>
      </c>
      <c r="H16" s="24">
        <v>8333463</v>
      </c>
      <c r="I16" s="24">
        <v>8333463</v>
      </c>
      <c r="J16" s="20">
        <v>8333463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8333463</v>
      </c>
      <c r="X16" s="20">
        <v>2147752</v>
      </c>
      <c r="Y16" s="24">
        <v>6185711</v>
      </c>
      <c r="Z16" s="25">
        <v>288.01</v>
      </c>
      <c r="AA16" s="26">
        <v>8591007</v>
      </c>
    </row>
    <row r="17" spans="1:27" ht="13.5">
      <c r="A17" s="23" t="s">
        <v>43</v>
      </c>
      <c r="B17" s="17"/>
      <c r="C17" s="18"/>
      <c r="D17" s="18"/>
      <c r="E17" s="19">
        <v>2750000</v>
      </c>
      <c r="F17" s="20">
        <v>2750000</v>
      </c>
      <c r="G17" s="20">
        <v>2584000</v>
      </c>
      <c r="H17" s="20">
        <v>2720000</v>
      </c>
      <c r="I17" s="20">
        <v>2720000</v>
      </c>
      <c r="J17" s="20">
        <v>2720000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2720000</v>
      </c>
      <c r="X17" s="20">
        <v>687500</v>
      </c>
      <c r="Y17" s="20">
        <v>2032500</v>
      </c>
      <c r="Z17" s="21">
        <v>295.64</v>
      </c>
      <c r="AA17" s="22">
        <v>2750000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2490142230</v>
      </c>
      <c r="F19" s="20">
        <v>2490142230</v>
      </c>
      <c r="G19" s="20">
        <v>2256112773</v>
      </c>
      <c r="H19" s="20">
        <v>7700986113</v>
      </c>
      <c r="I19" s="20">
        <v>7700986113</v>
      </c>
      <c r="J19" s="20">
        <v>7700986113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7700986113</v>
      </c>
      <c r="X19" s="20">
        <v>622535558</v>
      </c>
      <c r="Y19" s="20">
        <v>7078450555</v>
      </c>
      <c r="Z19" s="21">
        <v>1137.04</v>
      </c>
      <c r="AA19" s="22">
        <v>2490142230</v>
      </c>
    </row>
    <row r="20" spans="1:27" ht="13.5">
      <c r="A20" s="23" t="s">
        <v>46</v>
      </c>
      <c r="B20" s="17"/>
      <c r="C20" s="18"/>
      <c r="D20" s="18"/>
      <c r="E20" s="19">
        <v>2222000</v>
      </c>
      <c r="F20" s="20">
        <v>2222000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555500</v>
      </c>
      <c r="Y20" s="20">
        <v>-555500</v>
      </c>
      <c r="Z20" s="21">
        <v>-100</v>
      </c>
      <c r="AA20" s="22">
        <v>2222000</v>
      </c>
    </row>
    <row r="21" spans="1:27" ht="13.5">
      <c r="A21" s="23" t="s">
        <v>47</v>
      </c>
      <c r="B21" s="17"/>
      <c r="C21" s="18"/>
      <c r="D21" s="18"/>
      <c r="E21" s="19"/>
      <c r="F21" s="20"/>
      <c r="G21" s="20">
        <v>1963395</v>
      </c>
      <c r="H21" s="20">
        <v>1963395</v>
      </c>
      <c r="I21" s="20">
        <v>1963395</v>
      </c>
      <c r="J21" s="20">
        <v>1963395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1963395</v>
      </c>
      <c r="X21" s="20"/>
      <c r="Y21" s="20">
        <v>1963395</v>
      </c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>
        <v>2076941</v>
      </c>
      <c r="I22" s="20">
        <v>2076941</v>
      </c>
      <c r="J22" s="20">
        <v>2076941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2076941</v>
      </c>
      <c r="X22" s="20"/>
      <c r="Y22" s="20">
        <v>2076941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2503705237</v>
      </c>
      <c r="F24" s="37">
        <f t="shared" si="1"/>
        <v>2503705237</v>
      </c>
      <c r="G24" s="37">
        <f t="shared" si="1"/>
        <v>2268992296</v>
      </c>
      <c r="H24" s="37">
        <f t="shared" si="1"/>
        <v>7716079912</v>
      </c>
      <c r="I24" s="37">
        <f t="shared" si="1"/>
        <v>7716079912</v>
      </c>
      <c r="J24" s="37">
        <f t="shared" si="1"/>
        <v>7716079912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7716079912</v>
      </c>
      <c r="X24" s="37">
        <f t="shared" si="1"/>
        <v>625926310</v>
      </c>
      <c r="Y24" s="37">
        <f t="shared" si="1"/>
        <v>7090153602</v>
      </c>
      <c r="Z24" s="38">
        <f>+IF(X24&lt;&gt;0,+(Y24/X24)*100,0)</f>
        <v>1132.745738392112</v>
      </c>
      <c r="AA24" s="39">
        <f>SUM(AA15:AA23)</f>
        <v>2503705237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4527445131</v>
      </c>
      <c r="F25" s="31">
        <f t="shared" si="2"/>
        <v>4527445131</v>
      </c>
      <c r="G25" s="31">
        <f t="shared" si="2"/>
        <v>3698353603</v>
      </c>
      <c r="H25" s="31">
        <f t="shared" si="2"/>
        <v>8558994762</v>
      </c>
      <c r="I25" s="31">
        <f t="shared" si="2"/>
        <v>8558994762</v>
      </c>
      <c r="J25" s="31">
        <f t="shared" si="2"/>
        <v>8558994762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8558994762</v>
      </c>
      <c r="X25" s="31">
        <f t="shared" si="2"/>
        <v>1131861284</v>
      </c>
      <c r="Y25" s="31">
        <f t="shared" si="2"/>
        <v>7427133478</v>
      </c>
      <c r="Z25" s="32">
        <f>+IF(X25&lt;&gt;0,+(Y25/X25)*100,0)</f>
        <v>656.187607349948</v>
      </c>
      <c r="AA25" s="33">
        <f>+AA12+AA24</f>
        <v>4527445131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5510975</v>
      </c>
      <c r="I29" s="20">
        <v>5510975</v>
      </c>
      <c r="J29" s="20">
        <v>5510975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5510975</v>
      </c>
      <c r="X29" s="20"/>
      <c r="Y29" s="20">
        <v>5510975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43570190</v>
      </c>
      <c r="F30" s="20">
        <v>43570190</v>
      </c>
      <c r="G30" s="20">
        <v>18393527</v>
      </c>
      <c r="H30" s="20">
        <v>20156333</v>
      </c>
      <c r="I30" s="20">
        <v>20156333</v>
      </c>
      <c r="J30" s="20">
        <v>20156333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20156333</v>
      </c>
      <c r="X30" s="20">
        <v>10892548</v>
      </c>
      <c r="Y30" s="20">
        <v>9263785</v>
      </c>
      <c r="Z30" s="21">
        <v>85.05</v>
      </c>
      <c r="AA30" s="22">
        <v>43570190</v>
      </c>
    </row>
    <row r="31" spans="1:27" ht="13.5">
      <c r="A31" s="23" t="s">
        <v>56</v>
      </c>
      <c r="B31" s="17"/>
      <c r="C31" s="18"/>
      <c r="D31" s="18"/>
      <c r="E31" s="19">
        <v>136171916</v>
      </c>
      <c r="F31" s="20">
        <v>136171916</v>
      </c>
      <c r="G31" s="20">
        <v>133273099</v>
      </c>
      <c r="H31" s="20">
        <v>115628935</v>
      </c>
      <c r="I31" s="20">
        <v>115628935</v>
      </c>
      <c r="J31" s="20">
        <v>115628935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115628935</v>
      </c>
      <c r="X31" s="20">
        <v>34042979</v>
      </c>
      <c r="Y31" s="20">
        <v>81585956</v>
      </c>
      <c r="Z31" s="21">
        <v>239.66</v>
      </c>
      <c r="AA31" s="22">
        <v>136171916</v>
      </c>
    </row>
    <row r="32" spans="1:27" ht="13.5">
      <c r="A32" s="23" t="s">
        <v>57</v>
      </c>
      <c r="B32" s="17"/>
      <c r="C32" s="18"/>
      <c r="D32" s="18"/>
      <c r="E32" s="19">
        <v>1588869338</v>
      </c>
      <c r="F32" s="20">
        <v>1588869338</v>
      </c>
      <c r="G32" s="20">
        <v>2141280418</v>
      </c>
      <c r="H32" s="20">
        <v>1921809118</v>
      </c>
      <c r="I32" s="20">
        <v>1921809118</v>
      </c>
      <c r="J32" s="20">
        <v>1921809118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1921809118</v>
      </c>
      <c r="X32" s="20">
        <v>397217335</v>
      </c>
      <c r="Y32" s="20">
        <v>1524591783</v>
      </c>
      <c r="Z32" s="21">
        <v>383.82</v>
      </c>
      <c r="AA32" s="22">
        <v>1588869338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46810343</v>
      </c>
      <c r="H33" s="20">
        <v>46810343</v>
      </c>
      <c r="I33" s="20">
        <v>46810343</v>
      </c>
      <c r="J33" s="20">
        <v>46810343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46810343</v>
      </c>
      <c r="X33" s="20"/>
      <c r="Y33" s="20">
        <v>46810343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1768611444</v>
      </c>
      <c r="F34" s="31">
        <f t="shared" si="3"/>
        <v>1768611444</v>
      </c>
      <c r="G34" s="31">
        <f t="shared" si="3"/>
        <v>2339757387</v>
      </c>
      <c r="H34" s="31">
        <f t="shared" si="3"/>
        <v>2109915704</v>
      </c>
      <c r="I34" s="31">
        <f t="shared" si="3"/>
        <v>2109915704</v>
      </c>
      <c r="J34" s="31">
        <f t="shared" si="3"/>
        <v>2109915704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2109915704</v>
      </c>
      <c r="X34" s="31">
        <f t="shared" si="3"/>
        <v>442152862</v>
      </c>
      <c r="Y34" s="31">
        <f t="shared" si="3"/>
        <v>1667762842</v>
      </c>
      <c r="Z34" s="32">
        <f>+IF(X34&lt;&gt;0,+(Y34/X34)*100,0)</f>
        <v>377.1914614452954</v>
      </c>
      <c r="AA34" s="33">
        <f>SUM(AA29:AA33)</f>
        <v>1768611444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90101993</v>
      </c>
      <c r="F37" s="20">
        <v>90101993</v>
      </c>
      <c r="G37" s="20">
        <v>108259458</v>
      </c>
      <c r="H37" s="20">
        <v>110811805</v>
      </c>
      <c r="I37" s="20">
        <v>110811805</v>
      </c>
      <c r="J37" s="20">
        <v>110811805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110811805</v>
      </c>
      <c r="X37" s="20">
        <v>22525498</v>
      </c>
      <c r="Y37" s="20">
        <v>88286307</v>
      </c>
      <c r="Z37" s="21">
        <v>391.94</v>
      </c>
      <c r="AA37" s="22">
        <v>90101993</v>
      </c>
    </row>
    <row r="38" spans="1:27" ht="13.5">
      <c r="A38" s="23" t="s">
        <v>58</v>
      </c>
      <c r="B38" s="17"/>
      <c r="C38" s="18"/>
      <c r="D38" s="18"/>
      <c r="E38" s="19">
        <v>254083708</v>
      </c>
      <c r="F38" s="20">
        <v>254083708</v>
      </c>
      <c r="G38" s="20">
        <v>239138414</v>
      </c>
      <c r="H38" s="20">
        <v>231941755</v>
      </c>
      <c r="I38" s="20">
        <v>231941755</v>
      </c>
      <c r="J38" s="20">
        <v>231941755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231941755</v>
      </c>
      <c r="X38" s="20">
        <v>63520927</v>
      </c>
      <c r="Y38" s="20">
        <v>168420828</v>
      </c>
      <c r="Z38" s="21">
        <v>265.14</v>
      </c>
      <c r="AA38" s="22">
        <v>254083708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344185701</v>
      </c>
      <c r="F39" s="37">
        <f t="shared" si="4"/>
        <v>344185701</v>
      </c>
      <c r="G39" s="37">
        <f t="shared" si="4"/>
        <v>347397872</v>
      </c>
      <c r="H39" s="37">
        <f t="shared" si="4"/>
        <v>342753560</v>
      </c>
      <c r="I39" s="37">
        <f t="shared" si="4"/>
        <v>342753560</v>
      </c>
      <c r="J39" s="37">
        <f t="shared" si="4"/>
        <v>342753560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342753560</v>
      </c>
      <c r="X39" s="37">
        <f t="shared" si="4"/>
        <v>86046425</v>
      </c>
      <c r="Y39" s="37">
        <f t="shared" si="4"/>
        <v>256707135</v>
      </c>
      <c r="Z39" s="38">
        <f>+IF(X39&lt;&gt;0,+(Y39/X39)*100,0)</f>
        <v>298.3356194054547</v>
      </c>
      <c r="AA39" s="39">
        <f>SUM(AA37:AA38)</f>
        <v>344185701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2112797145</v>
      </c>
      <c r="F40" s="31">
        <f t="shared" si="5"/>
        <v>2112797145</v>
      </c>
      <c r="G40" s="31">
        <f t="shared" si="5"/>
        <v>2687155259</v>
      </c>
      <c r="H40" s="31">
        <f t="shared" si="5"/>
        <v>2452669264</v>
      </c>
      <c r="I40" s="31">
        <f t="shared" si="5"/>
        <v>2452669264</v>
      </c>
      <c r="J40" s="31">
        <f t="shared" si="5"/>
        <v>2452669264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2452669264</v>
      </c>
      <c r="X40" s="31">
        <f t="shared" si="5"/>
        <v>528199287</v>
      </c>
      <c r="Y40" s="31">
        <f t="shared" si="5"/>
        <v>1924469977</v>
      </c>
      <c r="Z40" s="32">
        <f>+IF(X40&lt;&gt;0,+(Y40/X40)*100,0)</f>
        <v>364.34543256019197</v>
      </c>
      <c r="AA40" s="33">
        <f>+AA34+AA39</f>
        <v>2112797145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2414647986</v>
      </c>
      <c r="F42" s="45">
        <f t="shared" si="6"/>
        <v>2414647986</v>
      </c>
      <c r="G42" s="45">
        <f t="shared" si="6"/>
        <v>1011198344</v>
      </c>
      <c r="H42" s="45">
        <f t="shared" si="6"/>
        <v>6106325498</v>
      </c>
      <c r="I42" s="45">
        <f t="shared" si="6"/>
        <v>6106325498</v>
      </c>
      <c r="J42" s="45">
        <f t="shared" si="6"/>
        <v>6106325498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6106325498</v>
      </c>
      <c r="X42" s="45">
        <f t="shared" si="6"/>
        <v>603661997</v>
      </c>
      <c r="Y42" s="45">
        <f t="shared" si="6"/>
        <v>5502663501</v>
      </c>
      <c r="Z42" s="46">
        <f>+IF(X42&lt;&gt;0,+(Y42/X42)*100,0)</f>
        <v>911.5471121830451</v>
      </c>
      <c r="AA42" s="47">
        <f>+AA25-AA40</f>
        <v>2414647986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2414647986</v>
      </c>
      <c r="F45" s="20">
        <v>2414647986</v>
      </c>
      <c r="G45" s="20">
        <v>1011198344</v>
      </c>
      <c r="H45" s="20">
        <v>6106325498</v>
      </c>
      <c r="I45" s="20">
        <v>6106325498</v>
      </c>
      <c r="J45" s="20">
        <v>6106325498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6106325498</v>
      </c>
      <c r="X45" s="20">
        <v>603661997</v>
      </c>
      <c r="Y45" s="20">
        <v>5502663501</v>
      </c>
      <c r="Z45" s="48">
        <v>911.55</v>
      </c>
      <c r="AA45" s="22">
        <v>2414647986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2414647986</v>
      </c>
      <c r="F48" s="53">
        <f t="shared" si="7"/>
        <v>2414647986</v>
      </c>
      <c r="G48" s="53">
        <f t="shared" si="7"/>
        <v>1011198344</v>
      </c>
      <c r="H48" s="53">
        <f t="shared" si="7"/>
        <v>6106325498</v>
      </c>
      <c r="I48" s="53">
        <f t="shared" si="7"/>
        <v>6106325498</v>
      </c>
      <c r="J48" s="53">
        <f t="shared" si="7"/>
        <v>6106325498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6106325498</v>
      </c>
      <c r="X48" s="53">
        <f t="shared" si="7"/>
        <v>603661997</v>
      </c>
      <c r="Y48" s="53">
        <f t="shared" si="7"/>
        <v>5502663501</v>
      </c>
      <c r="Z48" s="54">
        <f>+IF(X48&lt;&gt;0,+(Y48/X48)*100,0)</f>
        <v>911.5471121830451</v>
      </c>
      <c r="AA48" s="55">
        <f>SUM(AA45:AA47)</f>
        <v>2414647986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61227034</v>
      </c>
      <c r="F6" s="20">
        <v>61227034</v>
      </c>
      <c r="G6" s="20">
        <v>172237437</v>
      </c>
      <c r="H6" s="20">
        <v>264146371</v>
      </c>
      <c r="I6" s="20">
        <v>405096116</v>
      </c>
      <c r="J6" s="20">
        <v>405096116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405096116</v>
      </c>
      <c r="X6" s="20">
        <v>15306759</v>
      </c>
      <c r="Y6" s="20">
        <v>389789357</v>
      </c>
      <c r="Z6" s="21">
        <v>2546.52</v>
      </c>
      <c r="AA6" s="22">
        <v>61227034</v>
      </c>
    </row>
    <row r="7" spans="1:27" ht="13.5">
      <c r="A7" s="23" t="s">
        <v>34</v>
      </c>
      <c r="B7" s="17"/>
      <c r="C7" s="18"/>
      <c r="D7" s="18"/>
      <c r="E7" s="19">
        <v>624000000</v>
      </c>
      <c r="F7" s="20">
        <v>566623615</v>
      </c>
      <c r="G7" s="20">
        <v>413000000</v>
      </c>
      <c r="H7" s="20">
        <v>316000000</v>
      </c>
      <c r="I7" s="20">
        <v>183000000</v>
      </c>
      <c r="J7" s="20">
        <v>183000000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183000000</v>
      </c>
      <c r="X7" s="20">
        <v>141655904</v>
      </c>
      <c r="Y7" s="20">
        <v>41344096</v>
      </c>
      <c r="Z7" s="21">
        <v>29.19</v>
      </c>
      <c r="AA7" s="22">
        <v>566623615</v>
      </c>
    </row>
    <row r="8" spans="1:27" ht="13.5">
      <c r="A8" s="23" t="s">
        <v>35</v>
      </c>
      <c r="B8" s="17"/>
      <c r="C8" s="18"/>
      <c r="D8" s="18"/>
      <c r="E8" s="19">
        <v>65352006</v>
      </c>
      <c r="F8" s="20">
        <v>65352006</v>
      </c>
      <c r="G8" s="20">
        <v>76804828</v>
      </c>
      <c r="H8" s="20">
        <v>75740557</v>
      </c>
      <c r="I8" s="20">
        <v>71039609</v>
      </c>
      <c r="J8" s="20">
        <v>71039609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71039609</v>
      </c>
      <c r="X8" s="20">
        <v>16338002</v>
      </c>
      <c r="Y8" s="20">
        <v>54701607</v>
      </c>
      <c r="Z8" s="21">
        <v>334.81</v>
      </c>
      <c r="AA8" s="22">
        <v>65352006</v>
      </c>
    </row>
    <row r="9" spans="1:27" ht="13.5">
      <c r="A9" s="23" t="s">
        <v>36</v>
      </c>
      <c r="B9" s="17"/>
      <c r="C9" s="18"/>
      <c r="D9" s="18"/>
      <c r="E9" s="19">
        <v>21510569</v>
      </c>
      <c r="F9" s="20">
        <v>21510569</v>
      </c>
      <c r="G9" s="20">
        <v>12464577</v>
      </c>
      <c r="H9" s="20">
        <v>9908006</v>
      </c>
      <c r="I9" s="20">
        <v>9940112</v>
      </c>
      <c r="J9" s="20">
        <v>9940112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9940112</v>
      </c>
      <c r="X9" s="20">
        <v>5377642</v>
      </c>
      <c r="Y9" s="20">
        <v>4562470</v>
      </c>
      <c r="Z9" s="21">
        <v>84.84</v>
      </c>
      <c r="AA9" s="22">
        <v>21510569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49601406</v>
      </c>
      <c r="F11" s="20">
        <v>49601406</v>
      </c>
      <c r="G11" s="20">
        <v>189036772</v>
      </c>
      <c r="H11" s="20">
        <v>207246028</v>
      </c>
      <c r="I11" s="20">
        <v>208402466</v>
      </c>
      <c r="J11" s="20">
        <v>208402466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208402466</v>
      </c>
      <c r="X11" s="20">
        <v>12400352</v>
      </c>
      <c r="Y11" s="20">
        <v>196002114</v>
      </c>
      <c r="Z11" s="21">
        <v>1580.62</v>
      </c>
      <c r="AA11" s="22">
        <v>49601406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821691015</v>
      </c>
      <c r="F12" s="31">
        <f t="shared" si="0"/>
        <v>764314630</v>
      </c>
      <c r="G12" s="31">
        <f t="shared" si="0"/>
        <v>863543614</v>
      </c>
      <c r="H12" s="31">
        <f t="shared" si="0"/>
        <v>873040962</v>
      </c>
      <c r="I12" s="31">
        <f t="shared" si="0"/>
        <v>877478303</v>
      </c>
      <c r="J12" s="31">
        <f t="shared" si="0"/>
        <v>877478303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877478303</v>
      </c>
      <c r="X12" s="31">
        <f t="shared" si="0"/>
        <v>191078659</v>
      </c>
      <c r="Y12" s="31">
        <f t="shared" si="0"/>
        <v>686399644</v>
      </c>
      <c r="Z12" s="32">
        <f>+IF(X12&lt;&gt;0,+(Y12/X12)*100,0)</f>
        <v>359.22360330150735</v>
      </c>
      <c r="AA12" s="33">
        <f>SUM(AA6:AA11)</f>
        <v>764314630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24937113</v>
      </c>
      <c r="F17" s="20">
        <v>24937113</v>
      </c>
      <c r="G17" s="20">
        <v>24937113</v>
      </c>
      <c r="H17" s="20">
        <v>25941389</v>
      </c>
      <c r="I17" s="20">
        <v>25941389</v>
      </c>
      <c r="J17" s="20">
        <v>25941389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25941389</v>
      </c>
      <c r="X17" s="20">
        <v>6234278</v>
      </c>
      <c r="Y17" s="20">
        <v>19707111</v>
      </c>
      <c r="Z17" s="21">
        <v>316.11</v>
      </c>
      <c r="AA17" s="22">
        <v>24937113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6242604767</v>
      </c>
      <c r="F19" s="20">
        <v>6299981152</v>
      </c>
      <c r="G19" s="20">
        <v>5982904360</v>
      </c>
      <c r="H19" s="20">
        <v>6019887050</v>
      </c>
      <c r="I19" s="20">
        <v>6012063795</v>
      </c>
      <c r="J19" s="20">
        <v>6012063795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6012063795</v>
      </c>
      <c r="X19" s="20">
        <v>1574995288</v>
      </c>
      <c r="Y19" s="20">
        <v>4437068507</v>
      </c>
      <c r="Z19" s="21">
        <v>281.72</v>
      </c>
      <c r="AA19" s="22">
        <v>6299981152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3211672</v>
      </c>
      <c r="F22" s="20">
        <v>3211672</v>
      </c>
      <c r="G22" s="20">
        <v>1071210</v>
      </c>
      <c r="H22" s="20">
        <v>1170274</v>
      </c>
      <c r="I22" s="20">
        <v>1113043</v>
      </c>
      <c r="J22" s="20">
        <v>1113043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1113043</v>
      </c>
      <c r="X22" s="20">
        <v>802918</v>
      </c>
      <c r="Y22" s="20">
        <v>310125</v>
      </c>
      <c r="Z22" s="21">
        <v>38.62</v>
      </c>
      <c r="AA22" s="22">
        <v>3211672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6270753552</v>
      </c>
      <c r="F24" s="37">
        <f t="shared" si="1"/>
        <v>6328129937</v>
      </c>
      <c r="G24" s="37">
        <f t="shared" si="1"/>
        <v>6008912683</v>
      </c>
      <c r="H24" s="37">
        <f t="shared" si="1"/>
        <v>6046998713</v>
      </c>
      <c r="I24" s="37">
        <f t="shared" si="1"/>
        <v>6039118227</v>
      </c>
      <c r="J24" s="37">
        <f t="shared" si="1"/>
        <v>6039118227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6039118227</v>
      </c>
      <c r="X24" s="37">
        <f t="shared" si="1"/>
        <v>1582032484</v>
      </c>
      <c r="Y24" s="37">
        <f t="shared" si="1"/>
        <v>4457085743</v>
      </c>
      <c r="Z24" s="38">
        <f>+IF(X24&lt;&gt;0,+(Y24/X24)*100,0)</f>
        <v>281.7316198040849</v>
      </c>
      <c r="AA24" s="39">
        <f>SUM(AA15:AA23)</f>
        <v>6328129937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7092444567</v>
      </c>
      <c r="F25" s="31">
        <f t="shared" si="2"/>
        <v>7092444567</v>
      </c>
      <c r="G25" s="31">
        <f t="shared" si="2"/>
        <v>6872456297</v>
      </c>
      <c r="H25" s="31">
        <f t="shared" si="2"/>
        <v>6920039675</v>
      </c>
      <c r="I25" s="31">
        <f t="shared" si="2"/>
        <v>6916596530</v>
      </c>
      <c r="J25" s="31">
        <f t="shared" si="2"/>
        <v>6916596530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6916596530</v>
      </c>
      <c r="X25" s="31">
        <f t="shared" si="2"/>
        <v>1773111143</v>
      </c>
      <c r="Y25" s="31">
        <f t="shared" si="2"/>
        <v>5143485387</v>
      </c>
      <c r="Z25" s="32">
        <f>+IF(X25&lt;&gt;0,+(Y25/X25)*100,0)</f>
        <v>290.0825144157362</v>
      </c>
      <c r="AA25" s="33">
        <f>+AA12+AA24</f>
        <v>7092444567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13211536</v>
      </c>
      <c r="F30" s="20">
        <v>13211536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3302884</v>
      </c>
      <c r="Y30" s="20">
        <v>-3302884</v>
      </c>
      <c r="Z30" s="21">
        <v>-100</v>
      </c>
      <c r="AA30" s="22">
        <v>13211536</v>
      </c>
    </row>
    <row r="31" spans="1:27" ht="13.5">
      <c r="A31" s="23" t="s">
        <v>56</v>
      </c>
      <c r="B31" s="17"/>
      <c r="C31" s="18"/>
      <c r="D31" s="18"/>
      <c r="E31" s="19">
        <v>83484299</v>
      </c>
      <c r="F31" s="20">
        <v>83484299</v>
      </c>
      <c r="G31" s="20">
        <v>59440802</v>
      </c>
      <c r="H31" s="20">
        <v>59501100</v>
      </c>
      <c r="I31" s="20">
        <v>59606416</v>
      </c>
      <c r="J31" s="20">
        <v>59606416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59606416</v>
      </c>
      <c r="X31" s="20">
        <v>20871075</v>
      </c>
      <c r="Y31" s="20">
        <v>38735341</v>
      </c>
      <c r="Z31" s="21">
        <v>185.59</v>
      </c>
      <c r="AA31" s="22">
        <v>83484299</v>
      </c>
    </row>
    <row r="32" spans="1:27" ht="13.5">
      <c r="A32" s="23" t="s">
        <v>57</v>
      </c>
      <c r="B32" s="17"/>
      <c r="C32" s="18"/>
      <c r="D32" s="18"/>
      <c r="E32" s="19">
        <v>183553449</v>
      </c>
      <c r="F32" s="20">
        <v>183553449</v>
      </c>
      <c r="G32" s="20">
        <v>125996574</v>
      </c>
      <c r="H32" s="20">
        <v>96988494</v>
      </c>
      <c r="I32" s="20">
        <v>87612931</v>
      </c>
      <c r="J32" s="20">
        <v>87612931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87612931</v>
      </c>
      <c r="X32" s="20">
        <v>45888362</v>
      </c>
      <c r="Y32" s="20">
        <v>41724569</v>
      </c>
      <c r="Z32" s="21">
        <v>90.93</v>
      </c>
      <c r="AA32" s="22">
        <v>183553449</v>
      </c>
    </row>
    <row r="33" spans="1:27" ht="13.5">
      <c r="A33" s="23" t="s">
        <v>58</v>
      </c>
      <c r="B33" s="17"/>
      <c r="C33" s="18"/>
      <c r="D33" s="18"/>
      <c r="E33" s="19">
        <v>5703410</v>
      </c>
      <c r="F33" s="20">
        <v>5703410</v>
      </c>
      <c r="G33" s="20">
        <v>12365457</v>
      </c>
      <c r="H33" s="20">
        <v>12365457</v>
      </c>
      <c r="I33" s="20">
        <v>12365457</v>
      </c>
      <c r="J33" s="20">
        <v>12365457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12365457</v>
      </c>
      <c r="X33" s="20">
        <v>1425853</v>
      </c>
      <c r="Y33" s="20">
        <v>10939604</v>
      </c>
      <c r="Z33" s="21">
        <v>767.23</v>
      </c>
      <c r="AA33" s="22">
        <v>5703410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285952694</v>
      </c>
      <c r="F34" s="31">
        <f t="shared" si="3"/>
        <v>285952694</v>
      </c>
      <c r="G34" s="31">
        <f t="shared" si="3"/>
        <v>197802833</v>
      </c>
      <c r="H34" s="31">
        <f t="shared" si="3"/>
        <v>168855051</v>
      </c>
      <c r="I34" s="31">
        <f t="shared" si="3"/>
        <v>159584804</v>
      </c>
      <c r="J34" s="31">
        <f t="shared" si="3"/>
        <v>159584804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159584804</v>
      </c>
      <c r="X34" s="31">
        <f t="shared" si="3"/>
        <v>71488174</v>
      </c>
      <c r="Y34" s="31">
        <f t="shared" si="3"/>
        <v>88096630</v>
      </c>
      <c r="Z34" s="32">
        <f>+IF(X34&lt;&gt;0,+(Y34/X34)*100,0)</f>
        <v>123.23245240534469</v>
      </c>
      <c r="AA34" s="33">
        <f>SUM(AA29:AA33)</f>
        <v>285952694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276281169</v>
      </c>
      <c r="F37" s="20">
        <v>276281169</v>
      </c>
      <c r="G37" s="20">
        <v>77077463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69070292</v>
      </c>
      <c r="Y37" s="20">
        <v>-69070292</v>
      </c>
      <c r="Z37" s="21">
        <v>-100</v>
      </c>
      <c r="AA37" s="22">
        <v>276281169</v>
      </c>
    </row>
    <row r="38" spans="1:27" ht="13.5">
      <c r="A38" s="23" t="s">
        <v>58</v>
      </c>
      <c r="B38" s="17"/>
      <c r="C38" s="18"/>
      <c r="D38" s="18"/>
      <c r="E38" s="19">
        <v>118799336</v>
      </c>
      <c r="F38" s="20">
        <v>118799336</v>
      </c>
      <c r="G38" s="20">
        <v>100829231</v>
      </c>
      <c r="H38" s="20">
        <v>100829231</v>
      </c>
      <c r="I38" s="20">
        <v>100829231</v>
      </c>
      <c r="J38" s="20">
        <v>100829231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100829231</v>
      </c>
      <c r="X38" s="20">
        <v>29699834</v>
      </c>
      <c r="Y38" s="20">
        <v>71129397</v>
      </c>
      <c r="Z38" s="21">
        <v>239.49</v>
      </c>
      <c r="AA38" s="22">
        <v>118799336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395080505</v>
      </c>
      <c r="F39" s="37">
        <f t="shared" si="4"/>
        <v>395080505</v>
      </c>
      <c r="G39" s="37">
        <f t="shared" si="4"/>
        <v>177906694</v>
      </c>
      <c r="H39" s="37">
        <f t="shared" si="4"/>
        <v>100829231</v>
      </c>
      <c r="I39" s="37">
        <f t="shared" si="4"/>
        <v>100829231</v>
      </c>
      <c r="J39" s="37">
        <f t="shared" si="4"/>
        <v>100829231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100829231</v>
      </c>
      <c r="X39" s="37">
        <f t="shared" si="4"/>
        <v>98770126</v>
      </c>
      <c r="Y39" s="37">
        <f t="shared" si="4"/>
        <v>2059105</v>
      </c>
      <c r="Z39" s="38">
        <f>+IF(X39&lt;&gt;0,+(Y39/X39)*100,0)</f>
        <v>2.0847447334429847</v>
      </c>
      <c r="AA39" s="39">
        <f>SUM(AA37:AA38)</f>
        <v>395080505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681033199</v>
      </c>
      <c r="F40" s="31">
        <f t="shared" si="5"/>
        <v>681033199</v>
      </c>
      <c r="G40" s="31">
        <f t="shared" si="5"/>
        <v>375709527</v>
      </c>
      <c r="H40" s="31">
        <f t="shared" si="5"/>
        <v>269684282</v>
      </c>
      <c r="I40" s="31">
        <f t="shared" si="5"/>
        <v>260414035</v>
      </c>
      <c r="J40" s="31">
        <f t="shared" si="5"/>
        <v>260414035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260414035</v>
      </c>
      <c r="X40" s="31">
        <f t="shared" si="5"/>
        <v>170258300</v>
      </c>
      <c r="Y40" s="31">
        <f t="shared" si="5"/>
        <v>90155735</v>
      </c>
      <c r="Z40" s="32">
        <f>+IF(X40&lt;&gt;0,+(Y40/X40)*100,0)</f>
        <v>52.95232890261444</v>
      </c>
      <c r="AA40" s="33">
        <f>+AA34+AA39</f>
        <v>681033199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6411411368</v>
      </c>
      <c r="F42" s="45">
        <f t="shared" si="6"/>
        <v>6411411368</v>
      </c>
      <c r="G42" s="45">
        <f t="shared" si="6"/>
        <v>6496746770</v>
      </c>
      <c r="H42" s="45">
        <f t="shared" si="6"/>
        <v>6650355393</v>
      </c>
      <c r="I42" s="45">
        <f t="shared" si="6"/>
        <v>6656182495</v>
      </c>
      <c r="J42" s="45">
        <f t="shared" si="6"/>
        <v>6656182495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6656182495</v>
      </c>
      <c r="X42" s="45">
        <f t="shared" si="6"/>
        <v>1602852843</v>
      </c>
      <c r="Y42" s="45">
        <f t="shared" si="6"/>
        <v>5053329652</v>
      </c>
      <c r="Z42" s="46">
        <f>+IF(X42&lt;&gt;0,+(Y42/X42)*100,0)</f>
        <v>315.2709666435673</v>
      </c>
      <c r="AA42" s="47">
        <f>+AA25-AA40</f>
        <v>6411411368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6172129330</v>
      </c>
      <c r="F45" s="20">
        <v>6172129330</v>
      </c>
      <c r="G45" s="20">
        <v>6489685161</v>
      </c>
      <c r="H45" s="20">
        <v>6643293784</v>
      </c>
      <c r="I45" s="20">
        <v>6649120886</v>
      </c>
      <c r="J45" s="20">
        <v>6649120886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6649120886</v>
      </c>
      <c r="X45" s="20">
        <v>1543032333</v>
      </c>
      <c r="Y45" s="20">
        <v>5106088553</v>
      </c>
      <c r="Z45" s="48">
        <v>330.91</v>
      </c>
      <c r="AA45" s="22">
        <v>6172129330</v>
      </c>
    </row>
    <row r="46" spans="1:27" ht="13.5">
      <c r="A46" s="23" t="s">
        <v>67</v>
      </c>
      <c r="B46" s="17"/>
      <c r="C46" s="18"/>
      <c r="D46" s="18"/>
      <c r="E46" s="19">
        <v>239282039</v>
      </c>
      <c r="F46" s="20">
        <v>239282039</v>
      </c>
      <c r="G46" s="20">
        <v>7061609</v>
      </c>
      <c r="H46" s="20">
        <v>7061609</v>
      </c>
      <c r="I46" s="20">
        <v>7061609</v>
      </c>
      <c r="J46" s="20">
        <v>7061609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7061609</v>
      </c>
      <c r="X46" s="20">
        <v>59820510</v>
      </c>
      <c r="Y46" s="20">
        <v>-52758901</v>
      </c>
      <c r="Z46" s="48">
        <v>-88.2</v>
      </c>
      <c r="AA46" s="22">
        <v>239282039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6411411369</v>
      </c>
      <c r="F48" s="53">
        <f t="shared" si="7"/>
        <v>6411411369</v>
      </c>
      <c r="G48" s="53">
        <f t="shared" si="7"/>
        <v>6496746770</v>
      </c>
      <c r="H48" s="53">
        <f t="shared" si="7"/>
        <v>6650355393</v>
      </c>
      <c r="I48" s="53">
        <f t="shared" si="7"/>
        <v>6656182495</v>
      </c>
      <c r="J48" s="53">
        <f t="shared" si="7"/>
        <v>6656182495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6656182495</v>
      </c>
      <c r="X48" s="53">
        <f t="shared" si="7"/>
        <v>1602852843</v>
      </c>
      <c r="Y48" s="53">
        <f t="shared" si="7"/>
        <v>5053329652</v>
      </c>
      <c r="Z48" s="54">
        <f>+IF(X48&lt;&gt;0,+(Y48/X48)*100,0)</f>
        <v>315.2709666435673</v>
      </c>
      <c r="AA48" s="55">
        <f>SUM(AA45:AA47)</f>
        <v>6411411369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62950327</v>
      </c>
      <c r="H6" s="20">
        <v>8507913</v>
      </c>
      <c r="I6" s="20">
        <v>14160073</v>
      </c>
      <c r="J6" s="20">
        <v>14160073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14160073</v>
      </c>
      <c r="X6" s="20"/>
      <c r="Y6" s="20">
        <v>14160073</v>
      </c>
      <c r="Z6" s="21"/>
      <c r="AA6" s="22"/>
    </row>
    <row r="7" spans="1:27" ht="13.5">
      <c r="A7" s="23" t="s">
        <v>34</v>
      </c>
      <c r="B7" s="17"/>
      <c r="C7" s="18">
        <v>259275698</v>
      </c>
      <c r="D7" s="18">
        <v>259275698</v>
      </c>
      <c r="E7" s="19">
        <v>264037771</v>
      </c>
      <c r="F7" s="20">
        <v>264037771</v>
      </c>
      <c r="G7" s="20">
        <v>244915838</v>
      </c>
      <c r="H7" s="20">
        <v>244915838</v>
      </c>
      <c r="I7" s="20">
        <v>227915838</v>
      </c>
      <c r="J7" s="20">
        <v>227915838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227915838</v>
      </c>
      <c r="X7" s="20">
        <v>66009443</v>
      </c>
      <c r="Y7" s="20">
        <v>161906395</v>
      </c>
      <c r="Z7" s="21">
        <v>245.28</v>
      </c>
      <c r="AA7" s="22">
        <v>264037771</v>
      </c>
    </row>
    <row r="8" spans="1:27" ht="13.5">
      <c r="A8" s="23" t="s">
        <v>35</v>
      </c>
      <c r="B8" s="17"/>
      <c r="C8" s="18">
        <v>328325823</v>
      </c>
      <c r="D8" s="18">
        <v>328325823</v>
      </c>
      <c r="E8" s="19">
        <v>278151102</v>
      </c>
      <c r="F8" s="20">
        <v>278151102</v>
      </c>
      <c r="G8" s="20">
        <v>406437087</v>
      </c>
      <c r="H8" s="20">
        <v>392991690</v>
      </c>
      <c r="I8" s="20">
        <v>273979716</v>
      </c>
      <c r="J8" s="20">
        <v>273979716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273979716</v>
      </c>
      <c r="X8" s="20">
        <v>69537776</v>
      </c>
      <c r="Y8" s="20">
        <v>204441940</v>
      </c>
      <c r="Z8" s="21">
        <v>294</v>
      </c>
      <c r="AA8" s="22">
        <v>278151102</v>
      </c>
    </row>
    <row r="9" spans="1:27" ht="13.5">
      <c r="A9" s="23" t="s">
        <v>36</v>
      </c>
      <c r="B9" s="17"/>
      <c r="C9" s="18">
        <v>537972664</v>
      </c>
      <c r="D9" s="18">
        <v>537972664</v>
      </c>
      <c r="E9" s="19">
        <v>468558525</v>
      </c>
      <c r="F9" s="20">
        <v>468558525</v>
      </c>
      <c r="G9" s="20">
        <v>642789262</v>
      </c>
      <c r="H9" s="20">
        <v>718648277</v>
      </c>
      <c r="I9" s="20">
        <v>614826156</v>
      </c>
      <c r="J9" s="20">
        <v>614826156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614826156</v>
      </c>
      <c r="X9" s="20">
        <v>117139631</v>
      </c>
      <c r="Y9" s="20">
        <v>497686525</v>
      </c>
      <c r="Z9" s="21">
        <v>424.87</v>
      </c>
      <c r="AA9" s="22">
        <v>468558525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32656079</v>
      </c>
      <c r="D11" s="18">
        <v>32656079</v>
      </c>
      <c r="E11" s="19">
        <v>37649409</v>
      </c>
      <c r="F11" s="20">
        <v>37649409</v>
      </c>
      <c r="G11" s="20">
        <v>32107923</v>
      </c>
      <c r="H11" s="20">
        <v>34256066</v>
      </c>
      <c r="I11" s="20">
        <v>33848845</v>
      </c>
      <c r="J11" s="20">
        <v>33848845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33848845</v>
      </c>
      <c r="X11" s="20">
        <v>9412352</v>
      </c>
      <c r="Y11" s="20">
        <v>24436493</v>
      </c>
      <c r="Z11" s="21">
        <v>259.62</v>
      </c>
      <c r="AA11" s="22">
        <v>37649409</v>
      </c>
    </row>
    <row r="12" spans="1:27" ht="13.5">
      <c r="A12" s="27" t="s">
        <v>39</v>
      </c>
      <c r="B12" s="28"/>
      <c r="C12" s="29">
        <f aca="true" t="shared" si="0" ref="C12:Y12">SUM(C6:C11)</f>
        <v>1158230264</v>
      </c>
      <c r="D12" s="29">
        <f>SUM(D6:D11)</f>
        <v>1158230264</v>
      </c>
      <c r="E12" s="30">
        <f t="shared" si="0"/>
        <v>1048396807</v>
      </c>
      <c r="F12" s="31">
        <f t="shared" si="0"/>
        <v>1048396807</v>
      </c>
      <c r="G12" s="31">
        <f t="shared" si="0"/>
        <v>1389200437</v>
      </c>
      <c r="H12" s="31">
        <f t="shared" si="0"/>
        <v>1399319784</v>
      </c>
      <c r="I12" s="31">
        <f t="shared" si="0"/>
        <v>1164730628</v>
      </c>
      <c r="J12" s="31">
        <f t="shared" si="0"/>
        <v>1164730628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1164730628</v>
      </c>
      <c r="X12" s="31">
        <f t="shared" si="0"/>
        <v>262099202</v>
      </c>
      <c r="Y12" s="31">
        <f t="shared" si="0"/>
        <v>902631426</v>
      </c>
      <c r="Z12" s="32">
        <f>+IF(X12&lt;&gt;0,+(Y12/X12)*100,0)</f>
        <v>344.3854155649051</v>
      </c>
      <c r="AA12" s="33">
        <f>SUM(AA6:AA11)</f>
        <v>1048396807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1649035</v>
      </c>
      <c r="D15" s="18">
        <v>1649035</v>
      </c>
      <c r="E15" s="19">
        <v>2220907</v>
      </c>
      <c r="F15" s="20">
        <v>2220907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555227</v>
      </c>
      <c r="Y15" s="20">
        <v>-555227</v>
      </c>
      <c r="Z15" s="21">
        <v>-100</v>
      </c>
      <c r="AA15" s="22">
        <v>2220907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196371707</v>
      </c>
      <c r="D17" s="18">
        <v>196371707</v>
      </c>
      <c r="E17" s="19">
        <v>190750604</v>
      </c>
      <c r="F17" s="20">
        <v>190750604</v>
      </c>
      <c r="G17" s="20">
        <v>196372107</v>
      </c>
      <c r="H17" s="20">
        <v>196371707</v>
      </c>
      <c r="I17" s="20">
        <v>196371707</v>
      </c>
      <c r="J17" s="20">
        <v>196371707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196371707</v>
      </c>
      <c r="X17" s="20">
        <v>47687651</v>
      </c>
      <c r="Y17" s="20">
        <v>148684056</v>
      </c>
      <c r="Z17" s="21">
        <v>311.79</v>
      </c>
      <c r="AA17" s="22">
        <v>190750604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1491144032</v>
      </c>
      <c r="D19" s="18">
        <v>1491144032</v>
      </c>
      <c r="E19" s="19">
        <v>1580750066</v>
      </c>
      <c r="F19" s="20">
        <v>1580750066</v>
      </c>
      <c r="G19" s="20">
        <v>1495046889</v>
      </c>
      <c r="H19" s="20">
        <v>1498273844</v>
      </c>
      <c r="I19" s="20">
        <v>1507596171</v>
      </c>
      <c r="J19" s="20">
        <v>1507596171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1507596171</v>
      </c>
      <c r="X19" s="20">
        <v>395187517</v>
      </c>
      <c r="Y19" s="20">
        <v>1112408654</v>
      </c>
      <c r="Z19" s="21">
        <v>281.49</v>
      </c>
      <c r="AA19" s="22">
        <v>1580750066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6299418</v>
      </c>
      <c r="D22" s="18">
        <v>6299418</v>
      </c>
      <c r="E22" s="19">
        <v>3375382</v>
      </c>
      <c r="F22" s="20">
        <v>3375382</v>
      </c>
      <c r="G22" s="20">
        <v>4790063</v>
      </c>
      <c r="H22" s="20">
        <v>6299418</v>
      </c>
      <c r="I22" s="20">
        <v>6299418</v>
      </c>
      <c r="J22" s="20">
        <v>6299418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6299418</v>
      </c>
      <c r="X22" s="20">
        <v>843846</v>
      </c>
      <c r="Y22" s="20">
        <v>5455572</v>
      </c>
      <c r="Z22" s="21">
        <v>646.51</v>
      </c>
      <c r="AA22" s="22">
        <v>3375382</v>
      </c>
    </row>
    <row r="23" spans="1:27" ht="13.5">
      <c r="A23" s="23" t="s">
        <v>49</v>
      </c>
      <c r="B23" s="17"/>
      <c r="C23" s="18">
        <v>8648295</v>
      </c>
      <c r="D23" s="18">
        <v>8648295</v>
      </c>
      <c r="E23" s="19">
        <v>6801944</v>
      </c>
      <c r="F23" s="20">
        <v>6801944</v>
      </c>
      <c r="G23" s="24">
        <v>8648295</v>
      </c>
      <c r="H23" s="24">
        <v>8648295</v>
      </c>
      <c r="I23" s="24">
        <v>8648295</v>
      </c>
      <c r="J23" s="20">
        <v>8648295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8648295</v>
      </c>
      <c r="X23" s="20">
        <v>1700486</v>
      </c>
      <c r="Y23" s="24">
        <v>6947809</v>
      </c>
      <c r="Z23" s="25">
        <v>408.58</v>
      </c>
      <c r="AA23" s="26">
        <v>6801944</v>
      </c>
    </row>
    <row r="24" spans="1:27" ht="13.5">
      <c r="A24" s="27" t="s">
        <v>50</v>
      </c>
      <c r="B24" s="35"/>
      <c r="C24" s="29">
        <f aca="true" t="shared" si="1" ref="C24:Y24">SUM(C15:C23)</f>
        <v>1704112487</v>
      </c>
      <c r="D24" s="29">
        <f>SUM(D15:D23)</f>
        <v>1704112487</v>
      </c>
      <c r="E24" s="36">
        <f t="shared" si="1"/>
        <v>1783898903</v>
      </c>
      <c r="F24" s="37">
        <f t="shared" si="1"/>
        <v>1783898903</v>
      </c>
      <c r="G24" s="37">
        <f t="shared" si="1"/>
        <v>1704857354</v>
      </c>
      <c r="H24" s="37">
        <f t="shared" si="1"/>
        <v>1709593264</v>
      </c>
      <c r="I24" s="37">
        <f t="shared" si="1"/>
        <v>1718915591</v>
      </c>
      <c r="J24" s="37">
        <f t="shared" si="1"/>
        <v>1718915591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1718915591</v>
      </c>
      <c r="X24" s="37">
        <f t="shared" si="1"/>
        <v>445974727</v>
      </c>
      <c r="Y24" s="37">
        <f t="shared" si="1"/>
        <v>1272940864</v>
      </c>
      <c r="Z24" s="38">
        <f>+IF(X24&lt;&gt;0,+(Y24/X24)*100,0)</f>
        <v>285.42892386814555</v>
      </c>
      <c r="AA24" s="39">
        <f>SUM(AA15:AA23)</f>
        <v>1783898903</v>
      </c>
    </row>
    <row r="25" spans="1:27" ht="13.5">
      <c r="A25" s="27" t="s">
        <v>51</v>
      </c>
      <c r="B25" s="28"/>
      <c r="C25" s="29">
        <f aca="true" t="shared" si="2" ref="C25:Y25">+C12+C24</f>
        <v>2862342751</v>
      </c>
      <c r="D25" s="29">
        <f>+D12+D24</f>
        <v>2862342751</v>
      </c>
      <c r="E25" s="30">
        <f t="shared" si="2"/>
        <v>2832295710</v>
      </c>
      <c r="F25" s="31">
        <f t="shared" si="2"/>
        <v>2832295710</v>
      </c>
      <c r="G25" s="31">
        <f t="shared" si="2"/>
        <v>3094057791</v>
      </c>
      <c r="H25" s="31">
        <f t="shared" si="2"/>
        <v>3108913048</v>
      </c>
      <c r="I25" s="31">
        <f t="shared" si="2"/>
        <v>2883646219</v>
      </c>
      <c r="J25" s="31">
        <f t="shared" si="2"/>
        <v>2883646219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2883646219</v>
      </c>
      <c r="X25" s="31">
        <f t="shared" si="2"/>
        <v>708073929</v>
      </c>
      <c r="Y25" s="31">
        <f t="shared" si="2"/>
        <v>2175572290</v>
      </c>
      <c r="Z25" s="32">
        <f>+IF(X25&lt;&gt;0,+(Y25/X25)*100,0)</f>
        <v>307.2521386393256</v>
      </c>
      <c r="AA25" s="33">
        <f>+AA12+AA24</f>
        <v>2832295710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8201006</v>
      </c>
      <c r="D30" s="18">
        <v>8201006</v>
      </c>
      <c r="E30" s="19">
        <v>8246040</v>
      </c>
      <c r="F30" s="20">
        <v>8246040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2061510</v>
      </c>
      <c r="Y30" s="20">
        <v>-2061510</v>
      </c>
      <c r="Z30" s="21">
        <v>-100</v>
      </c>
      <c r="AA30" s="22">
        <v>8246040</v>
      </c>
    </row>
    <row r="31" spans="1:27" ht="13.5">
      <c r="A31" s="23" t="s">
        <v>56</v>
      </c>
      <c r="B31" s="17"/>
      <c r="C31" s="18">
        <v>28820246</v>
      </c>
      <c r="D31" s="18">
        <v>28820246</v>
      </c>
      <c r="E31" s="19">
        <v>26196245</v>
      </c>
      <c r="F31" s="20">
        <v>26196245</v>
      </c>
      <c r="G31" s="20">
        <v>28866899</v>
      </c>
      <c r="H31" s="20">
        <v>28897209</v>
      </c>
      <c r="I31" s="20">
        <v>29100286</v>
      </c>
      <c r="J31" s="20">
        <v>29100286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29100286</v>
      </c>
      <c r="X31" s="20">
        <v>6549061</v>
      </c>
      <c r="Y31" s="20">
        <v>22551225</v>
      </c>
      <c r="Z31" s="21">
        <v>344.34</v>
      </c>
      <c r="AA31" s="22">
        <v>26196245</v>
      </c>
    </row>
    <row r="32" spans="1:27" ht="13.5">
      <c r="A32" s="23" t="s">
        <v>57</v>
      </c>
      <c r="B32" s="17"/>
      <c r="C32" s="18">
        <v>191047523</v>
      </c>
      <c r="D32" s="18">
        <v>191047523</v>
      </c>
      <c r="E32" s="19">
        <v>183948391</v>
      </c>
      <c r="F32" s="20">
        <v>183948391</v>
      </c>
      <c r="G32" s="20">
        <v>130402077</v>
      </c>
      <c r="H32" s="20">
        <v>144293952</v>
      </c>
      <c r="I32" s="20">
        <v>144690558</v>
      </c>
      <c r="J32" s="20">
        <v>144690558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144690558</v>
      </c>
      <c r="X32" s="20">
        <v>45987098</v>
      </c>
      <c r="Y32" s="20">
        <v>98703460</v>
      </c>
      <c r="Z32" s="21">
        <v>214.63</v>
      </c>
      <c r="AA32" s="22">
        <v>183948391</v>
      </c>
    </row>
    <row r="33" spans="1:27" ht="13.5">
      <c r="A33" s="23" t="s">
        <v>58</v>
      </c>
      <c r="B33" s="17"/>
      <c r="C33" s="18">
        <v>8695501</v>
      </c>
      <c r="D33" s="18">
        <v>8695501</v>
      </c>
      <c r="E33" s="19">
        <v>9007425</v>
      </c>
      <c r="F33" s="20">
        <v>9007425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2251856</v>
      </c>
      <c r="Y33" s="20">
        <v>-2251856</v>
      </c>
      <c r="Z33" s="21">
        <v>-100</v>
      </c>
      <c r="AA33" s="22">
        <v>9007425</v>
      </c>
    </row>
    <row r="34" spans="1:27" ht="13.5">
      <c r="A34" s="27" t="s">
        <v>59</v>
      </c>
      <c r="B34" s="28"/>
      <c r="C34" s="29">
        <f aca="true" t="shared" si="3" ref="C34:Y34">SUM(C29:C33)</f>
        <v>236764276</v>
      </c>
      <c r="D34" s="29">
        <f>SUM(D29:D33)</f>
        <v>236764276</v>
      </c>
      <c r="E34" s="30">
        <f t="shared" si="3"/>
        <v>227398101</v>
      </c>
      <c r="F34" s="31">
        <f t="shared" si="3"/>
        <v>227398101</v>
      </c>
      <c r="G34" s="31">
        <f t="shared" si="3"/>
        <v>159268976</v>
      </c>
      <c r="H34" s="31">
        <f t="shared" si="3"/>
        <v>173191161</v>
      </c>
      <c r="I34" s="31">
        <f t="shared" si="3"/>
        <v>173790844</v>
      </c>
      <c r="J34" s="31">
        <f t="shared" si="3"/>
        <v>173790844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173790844</v>
      </c>
      <c r="X34" s="31">
        <f t="shared" si="3"/>
        <v>56849525</v>
      </c>
      <c r="Y34" s="31">
        <f t="shared" si="3"/>
        <v>116941319</v>
      </c>
      <c r="Z34" s="32">
        <f>+IF(X34&lt;&gt;0,+(Y34/X34)*100,0)</f>
        <v>205.7032473006591</v>
      </c>
      <c r="AA34" s="33">
        <f>SUM(AA29:AA33)</f>
        <v>227398101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218675316</v>
      </c>
      <c r="D37" s="18">
        <v>218675316</v>
      </c>
      <c r="E37" s="19">
        <v>202089686</v>
      </c>
      <c r="F37" s="20">
        <v>202089686</v>
      </c>
      <c r="G37" s="20">
        <v>226876321</v>
      </c>
      <c r="H37" s="20">
        <v>226876321</v>
      </c>
      <c r="I37" s="20">
        <v>226876321</v>
      </c>
      <c r="J37" s="20">
        <v>226876321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226876321</v>
      </c>
      <c r="X37" s="20">
        <v>50522422</v>
      </c>
      <c r="Y37" s="20">
        <v>176353899</v>
      </c>
      <c r="Z37" s="21">
        <v>349.06</v>
      </c>
      <c r="AA37" s="22">
        <v>202089686</v>
      </c>
    </row>
    <row r="38" spans="1:27" ht="13.5">
      <c r="A38" s="23" t="s">
        <v>58</v>
      </c>
      <c r="B38" s="17"/>
      <c r="C38" s="18">
        <v>261855575</v>
      </c>
      <c r="D38" s="18">
        <v>261855575</v>
      </c>
      <c r="E38" s="19">
        <v>254738171</v>
      </c>
      <c r="F38" s="20">
        <v>254738171</v>
      </c>
      <c r="G38" s="20">
        <v>219997983</v>
      </c>
      <c r="H38" s="20">
        <v>270551076</v>
      </c>
      <c r="I38" s="20">
        <v>269663128</v>
      </c>
      <c r="J38" s="20">
        <v>269663128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269663128</v>
      </c>
      <c r="X38" s="20">
        <v>63684543</v>
      </c>
      <c r="Y38" s="20">
        <v>205978585</v>
      </c>
      <c r="Z38" s="21">
        <v>323.44</v>
      </c>
      <c r="AA38" s="22">
        <v>254738171</v>
      </c>
    </row>
    <row r="39" spans="1:27" ht="13.5">
      <c r="A39" s="27" t="s">
        <v>61</v>
      </c>
      <c r="B39" s="35"/>
      <c r="C39" s="29">
        <f aca="true" t="shared" si="4" ref="C39:Y39">SUM(C37:C38)</f>
        <v>480530891</v>
      </c>
      <c r="D39" s="29">
        <f>SUM(D37:D38)</f>
        <v>480530891</v>
      </c>
      <c r="E39" s="36">
        <f t="shared" si="4"/>
        <v>456827857</v>
      </c>
      <c r="F39" s="37">
        <f t="shared" si="4"/>
        <v>456827857</v>
      </c>
      <c r="G39" s="37">
        <f t="shared" si="4"/>
        <v>446874304</v>
      </c>
      <c r="H39" s="37">
        <f t="shared" si="4"/>
        <v>497427397</v>
      </c>
      <c r="I39" s="37">
        <f t="shared" si="4"/>
        <v>496539449</v>
      </c>
      <c r="J39" s="37">
        <f t="shared" si="4"/>
        <v>496539449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496539449</v>
      </c>
      <c r="X39" s="37">
        <f t="shared" si="4"/>
        <v>114206965</v>
      </c>
      <c r="Y39" s="37">
        <f t="shared" si="4"/>
        <v>382332484</v>
      </c>
      <c r="Z39" s="38">
        <f>+IF(X39&lt;&gt;0,+(Y39/X39)*100,0)</f>
        <v>334.7715999632772</v>
      </c>
      <c r="AA39" s="39">
        <f>SUM(AA37:AA38)</f>
        <v>456827857</v>
      </c>
    </row>
    <row r="40" spans="1:27" ht="13.5">
      <c r="A40" s="27" t="s">
        <v>62</v>
      </c>
      <c r="B40" s="28"/>
      <c r="C40" s="29">
        <f aca="true" t="shared" si="5" ref="C40:Y40">+C34+C39</f>
        <v>717295167</v>
      </c>
      <c r="D40" s="29">
        <f>+D34+D39</f>
        <v>717295167</v>
      </c>
      <c r="E40" s="30">
        <f t="shared" si="5"/>
        <v>684225958</v>
      </c>
      <c r="F40" s="31">
        <f t="shared" si="5"/>
        <v>684225958</v>
      </c>
      <c r="G40" s="31">
        <f t="shared" si="5"/>
        <v>606143280</v>
      </c>
      <c r="H40" s="31">
        <f t="shared" si="5"/>
        <v>670618558</v>
      </c>
      <c r="I40" s="31">
        <f t="shared" si="5"/>
        <v>670330293</v>
      </c>
      <c r="J40" s="31">
        <f t="shared" si="5"/>
        <v>670330293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670330293</v>
      </c>
      <c r="X40" s="31">
        <f t="shared" si="5"/>
        <v>171056490</v>
      </c>
      <c r="Y40" s="31">
        <f t="shared" si="5"/>
        <v>499273803</v>
      </c>
      <c r="Z40" s="32">
        <f>+IF(X40&lt;&gt;0,+(Y40/X40)*100,0)</f>
        <v>291.87656253206177</v>
      </c>
      <c r="AA40" s="33">
        <f>+AA34+AA39</f>
        <v>684225958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2145047584</v>
      </c>
      <c r="D42" s="43">
        <f>+D25-D40</f>
        <v>2145047584</v>
      </c>
      <c r="E42" s="44">
        <f t="shared" si="6"/>
        <v>2148069752</v>
      </c>
      <c r="F42" s="45">
        <f t="shared" si="6"/>
        <v>2148069752</v>
      </c>
      <c r="G42" s="45">
        <f t="shared" si="6"/>
        <v>2487914511</v>
      </c>
      <c r="H42" s="45">
        <f t="shared" si="6"/>
        <v>2438294490</v>
      </c>
      <c r="I42" s="45">
        <f t="shared" si="6"/>
        <v>2213315926</v>
      </c>
      <c r="J42" s="45">
        <f t="shared" si="6"/>
        <v>2213315926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2213315926</v>
      </c>
      <c r="X42" s="45">
        <f t="shared" si="6"/>
        <v>537017439</v>
      </c>
      <c r="Y42" s="45">
        <f t="shared" si="6"/>
        <v>1676298487</v>
      </c>
      <c r="Z42" s="46">
        <f>+IF(X42&lt;&gt;0,+(Y42/X42)*100,0)</f>
        <v>312.1497302064338</v>
      </c>
      <c r="AA42" s="47">
        <f>+AA25-AA40</f>
        <v>2148069752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2040830094</v>
      </c>
      <c r="D45" s="18">
        <v>2040830094</v>
      </c>
      <c r="E45" s="19">
        <v>2058069754</v>
      </c>
      <c r="F45" s="20">
        <v>2058069754</v>
      </c>
      <c r="G45" s="20">
        <v>2383697021</v>
      </c>
      <c r="H45" s="20">
        <v>2334077001</v>
      </c>
      <c r="I45" s="20">
        <v>2109098437</v>
      </c>
      <c r="J45" s="20">
        <v>2109098437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2109098437</v>
      </c>
      <c r="X45" s="20">
        <v>514517439</v>
      </c>
      <c r="Y45" s="20">
        <v>1594580998</v>
      </c>
      <c r="Z45" s="48">
        <v>309.92</v>
      </c>
      <c r="AA45" s="22">
        <v>2058069754</v>
      </c>
    </row>
    <row r="46" spans="1:27" ht="13.5">
      <c r="A46" s="23" t="s">
        <v>67</v>
      </c>
      <c r="B46" s="17"/>
      <c r="C46" s="18">
        <v>104217490</v>
      </c>
      <c r="D46" s="18">
        <v>104217490</v>
      </c>
      <c r="E46" s="19">
        <v>90000000</v>
      </c>
      <c r="F46" s="20">
        <v>90000000</v>
      </c>
      <c r="G46" s="20">
        <v>104217490</v>
      </c>
      <c r="H46" s="20">
        <v>104217490</v>
      </c>
      <c r="I46" s="20">
        <v>104217490</v>
      </c>
      <c r="J46" s="20">
        <v>104217490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104217490</v>
      </c>
      <c r="X46" s="20">
        <v>22500000</v>
      </c>
      <c r="Y46" s="20">
        <v>81717490</v>
      </c>
      <c r="Z46" s="48">
        <v>363.19</v>
      </c>
      <c r="AA46" s="22">
        <v>90000000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2145047584</v>
      </c>
      <c r="D48" s="51">
        <f>SUM(D45:D47)</f>
        <v>2145047584</v>
      </c>
      <c r="E48" s="52">
        <f t="shared" si="7"/>
        <v>2148069754</v>
      </c>
      <c r="F48" s="53">
        <f t="shared" si="7"/>
        <v>2148069754</v>
      </c>
      <c r="G48" s="53">
        <f t="shared" si="7"/>
        <v>2487914511</v>
      </c>
      <c r="H48" s="53">
        <f t="shared" si="7"/>
        <v>2438294491</v>
      </c>
      <c r="I48" s="53">
        <f t="shared" si="7"/>
        <v>2213315927</v>
      </c>
      <c r="J48" s="53">
        <f t="shared" si="7"/>
        <v>2213315927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2213315927</v>
      </c>
      <c r="X48" s="53">
        <f t="shared" si="7"/>
        <v>537017439</v>
      </c>
      <c r="Y48" s="53">
        <f t="shared" si="7"/>
        <v>1676298488</v>
      </c>
      <c r="Z48" s="54">
        <f>+IF(X48&lt;&gt;0,+(Y48/X48)*100,0)</f>
        <v>312.1497303926474</v>
      </c>
      <c r="AA48" s="55">
        <f>SUM(AA45:AA47)</f>
        <v>2148069754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65626995</v>
      </c>
      <c r="D6" s="18">
        <v>65626995</v>
      </c>
      <c r="E6" s="19">
        <v>34125000</v>
      </c>
      <c r="F6" s="20">
        <v>34125000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8531250</v>
      </c>
      <c r="Y6" s="20">
        <v>-8531250</v>
      </c>
      <c r="Z6" s="21">
        <v>-100</v>
      </c>
      <c r="AA6" s="22">
        <v>34125000</v>
      </c>
    </row>
    <row r="7" spans="1:27" ht="13.5">
      <c r="A7" s="23" t="s">
        <v>34</v>
      </c>
      <c r="B7" s="17"/>
      <c r="C7" s="18">
        <v>3458644</v>
      </c>
      <c r="D7" s="18">
        <v>3458644</v>
      </c>
      <c r="E7" s="19">
        <v>56241807</v>
      </c>
      <c r="F7" s="20">
        <v>56241807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14060452</v>
      </c>
      <c r="Y7" s="20">
        <v>-14060452</v>
      </c>
      <c r="Z7" s="21">
        <v>-100</v>
      </c>
      <c r="AA7" s="22">
        <v>56241807</v>
      </c>
    </row>
    <row r="8" spans="1:27" ht="13.5">
      <c r="A8" s="23" t="s">
        <v>35</v>
      </c>
      <c r="B8" s="17"/>
      <c r="C8" s="18">
        <v>109684581</v>
      </c>
      <c r="D8" s="18">
        <v>109684581</v>
      </c>
      <c r="E8" s="19">
        <v>241500000</v>
      </c>
      <c r="F8" s="20">
        <v>241500000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60375000</v>
      </c>
      <c r="Y8" s="20">
        <v>-60375000</v>
      </c>
      <c r="Z8" s="21">
        <v>-100</v>
      </c>
      <c r="AA8" s="22">
        <v>241500000</v>
      </c>
    </row>
    <row r="9" spans="1:27" ht="13.5">
      <c r="A9" s="23" t="s">
        <v>36</v>
      </c>
      <c r="B9" s="17"/>
      <c r="C9" s="18">
        <v>4172166</v>
      </c>
      <c r="D9" s="18">
        <v>4172166</v>
      </c>
      <c r="E9" s="19">
        <v>8258645</v>
      </c>
      <c r="F9" s="20">
        <v>8258645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2064661</v>
      </c>
      <c r="Y9" s="20">
        <v>-2064661</v>
      </c>
      <c r="Z9" s="21">
        <v>-100</v>
      </c>
      <c r="AA9" s="22">
        <v>8258645</v>
      </c>
    </row>
    <row r="10" spans="1:27" ht="13.5">
      <c r="A10" s="23" t="s">
        <v>37</v>
      </c>
      <c r="B10" s="17"/>
      <c r="C10" s="18">
        <v>237917216</v>
      </c>
      <c r="D10" s="18">
        <v>237917216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14884222</v>
      </c>
      <c r="D11" s="18">
        <v>14884222</v>
      </c>
      <c r="E11" s="19">
        <v>7078839</v>
      </c>
      <c r="F11" s="20">
        <v>7078839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1769710</v>
      </c>
      <c r="Y11" s="20">
        <v>-1769710</v>
      </c>
      <c r="Z11" s="21">
        <v>-100</v>
      </c>
      <c r="AA11" s="22">
        <v>7078839</v>
      </c>
    </row>
    <row r="12" spans="1:27" ht="13.5">
      <c r="A12" s="27" t="s">
        <v>39</v>
      </c>
      <c r="B12" s="28"/>
      <c r="C12" s="29">
        <f aca="true" t="shared" si="0" ref="C12:Y12">SUM(C6:C11)</f>
        <v>435743824</v>
      </c>
      <c r="D12" s="29">
        <f>SUM(D6:D11)</f>
        <v>435743824</v>
      </c>
      <c r="E12" s="30">
        <f t="shared" si="0"/>
        <v>347204291</v>
      </c>
      <c r="F12" s="31">
        <f t="shared" si="0"/>
        <v>347204291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86801073</v>
      </c>
      <c r="Y12" s="31">
        <f t="shared" si="0"/>
        <v>-86801073</v>
      </c>
      <c r="Z12" s="32">
        <f>+IF(X12&lt;&gt;0,+(Y12/X12)*100,0)</f>
        <v>-100</v>
      </c>
      <c r="AA12" s="33">
        <f>SUM(AA6:AA11)</f>
        <v>347204291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13150000</v>
      </c>
      <c r="F16" s="20">
        <v>13150000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3287500</v>
      </c>
      <c r="Y16" s="24">
        <v>-3287500</v>
      </c>
      <c r="Z16" s="25">
        <v>-100</v>
      </c>
      <c r="AA16" s="26">
        <v>13150000</v>
      </c>
    </row>
    <row r="17" spans="1:27" ht="13.5">
      <c r="A17" s="23" t="s">
        <v>43</v>
      </c>
      <c r="B17" s="17"/>
      <c r="C17" s="18">
        <v>260791500</v>
      </c>
      <c r="D17" s="18">
        <v>260791500</v>
      </c>
      <c r="E17" s="19">
        <v>93000000</v>
      </c>
      <c r="F17" s="20">
        <v>93000000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23250000</v>
      </c>
      <c r="Y17" s="20">
        <v>-23250000</v>
      </c>
      <c r="Z17" s="21">
        <v>-100</v>
      </c>
      <c r="AA17" s="22">
        <v>93000000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5324746890</v>
      </c>
      <c r="D19" s="18">
        <v>5324746890</v>
      </c>
      <c r="E19" s="19">
        <v>6900000000</v>
      </c>
      <c r="F19" s="20">
        <v>6900000000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1725000000</v>
      </c>
      <c r="Y19" s="20">
        <v>-1725000000</v>
      </c>
      <c r="Z19" s="21">
        <v>-100</v>
      </c>
      <c r="AA19" s="22">
        <v>6900000000</v>
      </c>
    </row>
    <row r="20" spans="1:27" ht="13.5">
      <c r="A20" s="23" t="s">
        <v>46</v>
      </c>
      <c r="B20" s="17"/>
      <c r="C20" s="18">
        <v>10100</v>
      </c>
      <c r="D20" s="18">
        <v>10100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12642807</v>
      </c>
      <c r="D23" s="18">
        <v>12642807</v>
      </c>
      <c r="E23" s="19">
        <v>10100</v>
      </c>
      <c r="F23" s="20">
        <v>10100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2525</v>
      </c>
      <c r="Y23" s="24">
        <v>-2525</v>
      </c>
      <c r="Z23" s="25">
        <v>-100</v>
      </c>
      <c r="AA23" s="26">
        <v>10100</v>
      </c>
    </row>
    <row r="24" spans="1:27" ht="13.5">
      <c r="A24" s="27" t="s">
        <v>50</v>
      </c>
      <c r="B24" s="35"/>
      <c r="C24" s="29">
        <f aca="true" t="shared" si="1" ref="C24:Y24">SUM(C15:C23)</f>
        <v>5598191297</v>
      </c>
      <c r="D24" s="29">
        <f>SUM(D15:D23)</f>
        <v>5598191297</v>
      </c>
      <c r="E24" s="36">
        <f t="shared" si="1"/>
        <v>7006160100</v>
      </c>
      <c r="F24" s="37">
        <f t="shared" si="1"/>
        <v>7006160100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1751540025</v>
      </c>
      <c r="Y24" s="37">
        <f t="shared" si="1"/>
        <v>-1751540025</v>
      </c>
      <c r="Z24" s="38">
        <f>+IF(X24&lt;&gt;0,+(Y24/X24)*100,0)</f>
        <v>-100</v>
      </c>
      <c r="AA24" s="39">
        <f>SUM(AA15:AA23)</f>
        <v>7006160100</v>
      </c>
    </row>
    <row r="25" spans="1:27" ht="13.5">
      <c r="A25" s="27" t="s">
        <v>51</v>
      </c>
      <c r="B25" s="28"/>
      <c r="C25" s="29">
        <f aca="true" t="shared" si="2" ref="C25:Y25">+C12+C24</f>
        <v>6033935121</v>
      </c>
      <c r="D25" s="29">
        <f>+D12+D24</f>
        <v>6033935121</v>
      </c>
      <c r="E25" s="30">
        <f t="shared" si="2"/>
        <v>7353364391</v>
      </c>
      <c r="F25" s="31">
        <f t="shared" si="2"/>
        <v>7353364391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1838341098</v>
      </c>
      <c r="Y25" s="31">
        <f t="shared" si="2"/>
        <v>-1838341098</v>
      </c>
      <c r="Z25" s="32">
        <f>+IF(X25&lt;&gt;0,+(Y25/X25)*100,0)</f>
        <v>-100</v>
      </c>
      <c r="AA25" s="33">
        <f>+AA12+AA24</f>
        <v>7353364391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94862046</v>
      </c>
      <c r="D29" s="18">
        <v>94862046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1925824</v>
      </c>
      <c r="F30" s="20">
        <v>1925824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481456</v>
      </c>
      <c r="Y30" s="20">
        <v>-481456</v>
      </c>
      <c r="Z30" s="21">
        <v>-100</v>
      </c>
      <c r="AA30" s="22">
        <v>1925824</v>
      </c>
    </row>
    <row r="31" spans="1:27" ht="13.5">
      <c r="A31" s="23" t="s">
        <v>56</v>
      </c>
      <c r="B31" s="17"/>
      <c r="C31" s="18">
        <v>13221978</v>
      </c>
      <c r="D31" s="18">
        <v>13221978</v>
      </c>
      <c r="E31" s="19">
        <v>27130250</v>
      </c>
      <c r="F31" s="20">
        <v>27130250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6782563</v>
      </c>
      <c r="Y31" s="20">
        <v>-6782563</v>
      </c>
      <c r="Z31" s="21">
        <v>-100</v>
      </c>
      <c r="AA31" s="22">
        <v>27130250</v>
      </c>
    </row>
    <row r="32" spans="1:27" ht="13.5">
      <c r="A32" s="23" t="s">
        <v>57</v>
      </c>
      <c r="B32" s="17"/>
      <c r="C32" s="18">
        <v>503514164</v>
      </c>
      <c r="D32" s="18">
        <v>503514164</v>
      </c>
      <c r="E32" s="19">
        <v>183000000</v>
      </c>
      <c r="F32" s="20">
        <v>183000000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45750000</v>
      </c>
      <c r="Y32" s="20">
        <v>-45750000</v>
      </c>
      <c r="Z32" s="21">
        <v>-100</v>
      </c>
      <c r="AA32" s="22">
        <v>183000000</v>
      </c>
    </row>
    <row r="33" spans="1:27" ht="13.5">
      <c r="A33" s="23" t="s">
        <v>58</v>
      </c>
      <c r="B33" s="17"/>
      <c r="C33" s="18">
        <v>16240535</v>
      </c>
      <c r="D33" s="18">
        <v>16240535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627838723</v>
      </c>
      <c r="D34" s="29">
        <f>SUM(D29:D33)</f>
        <v>627838723</v>
      </c>
      <c r="E34" s="30">
        <f t="shared" si="3"/>
        <v>212056074</v>
      </c>
      <c r="F34" s="31">
        <f t="shared" si="3"/>
        <v>212056074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53014019</v>
      </c>
      <c r="Y34" s="31">
        <f t="shared" si="3"/>
        <v>-53014019</v>
      </c>
      <c r="Z34" s="32">
        <f>+IF(X34&lt;&gt;0,+(Y34/X34)*100,0)</f>
        <v>-100</v>
      </c>
      <c r="AA34" s="33">
        <f>SUM(AA29:AA33)</f>
        <v>212056074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555000000</v>
      </c>
      <c r="F37" s="20">
        <v>555000000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138750000</v>
      </c>
      <c r="Y37" s="20">
        <v>-138750000</v>
      </c>
      <c r="Z37" s="21">
        <v>-100</v>
      </c>
      <c r="AA37" s="22">
        <v>555000000</v>
      </c>
    </row>
    <row r="38" spans="1:27" ht="13.5">
      <c r="A38" s="23" t="s">
        <v>58</v>
      </c>
      <c r="B38" s="17"/>
      <c r="C38" s="18">
        <v>1041707860</v>
      </c>
      <c r="D38" s="18">
        <v>1041707860</v>
      </c>
      <c r="E38" s="19">
        <v>102400000</v>
      </c>
      <c r="F38" s="20">
        <v>102400000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25600000</v>
      </c>
      <c r="Y38" s="20">
        <v>-25600000</v>
      </c>
      <c r="Z38" s="21">
        <v>-100</v>
      </c>
      <c r="AA38" s="22">
        <v>102400000</v>
      </c>
    </row>
    <row r="39" spans="1:27" ht="13.5">
      <c r="A39" s="27" t="s">
        <v>61</v>
      </c>
      <c r="B39" s="35"/>
      <c r="C39" s="29">
        <f aca="true" t="shared" si="4" ref="C39:Y39">SUM(C37:C38)</f>
        <v>1041707860</v>
      </c>
      <c r="D39" s="29">
        <f>SUM(D37:D38)</f>
        <v>1041707860</v>
      </c>
      <c r="E39" s="36">
        <f t="shared" si="4"/>
        <v>657400000</v>
      </c>
      <c r="F39" s="37">
        <f t="shared" si="4"/>
        <v>657400000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164350000</v>
      </c>
      <c r="Y39" s="37">
        <f t="shared" si="4"/>
        <v>-164350000</v>
      </c>
      <c r="Z39" s="38">
        <f>+IF(X39&lt;&gt;0,+(Y39/X39)*100,0)</f>
        <v>-100</v>
      </c>
      <c r="AA39" s="39">
        <f>SUM(AA37:AA38)</f>
        <v>657400000</v>
      </c>
    </row>
    <row r="40" spans="1:27" ht="13.5">
      <c r="A40" s="27" t="s">
        <v>62</v>
      </c>
      <c r="B40" s="28"/>
      <c r="C40" s="29">
        <f aca="true" t="shared" si="5" ref="C40:Y40">+C34+C39</f>
        <v>1669546583</v>
      </c>
      <c r="D40" s="29">
        <f>+D34+D39</f>
        <v>1669546583</v>
      </c>
      <c r="E40" s="30">
        <f t="shared" si="5"/>
        <v>869456074</v>
      </c>
      <c r="F40" s="31">
        <f t="shared" si="5"/>
        <v>869456074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217364019</v>
      </c>
      <c r="Y40" s="31">
        <f t="shared" si="5"/>
        <v>-217364019</v>
      </c>
      <c r="Z40" s="32">
        <f>+IF(X40&lt;&gt;0,+(Y40/X40)*100,0)</f>
        <v>-100</v>
      </c>
      <c r="AA40" s="33">
        <f>+AA34+AA39</f>
        <v>869456074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4364388538</v>
      </c>
      <c r="D42" s="43">
        <f>+D25-D40</f>
        <v>4364388538</v>
      </c>
      <c r="E42" s="44">
        <f t="shared" si="6"/>
        <v>6483908317</v>
      </c>
      <c r="F42" s="45">
        <f t="shared" si="6"/>
        <v>6483908317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1620977079</v>
      </c>
      <c r="Y42" s="45">
        <f t="shared" si="6"/>
        <v>-1620977079</v>
      </c>
      <c r="Z42" s="46">
        <f>+IF(X42&lt;&gt;0,+(Y42/X42)*100,0)</f>
        <v>-100</v>
      </c>
      <c r="AA42" s="47">
        <f>+AA25-AA40</f>
        <v>6483908317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4364388538</v>
      </c>
      <c r="D45" s="18">
        <v>4364388538</v>
      </c>
      <c r="E45" s="19">
        <v>6483908317</v>
      </c>
      <c r="F45" s="20">
        <v>6483908317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1620977079</v>
      </c>
      <c r="Y45" s="20">
        <v>-1620977079</v>
      </c>
      <c r="Z45" s="48">
        <v>-100</v>
      </c>
      <c r="AA45" s="22">
        <v>6483908317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4364388538</v>
      </c>
      <c r="D48" s="51">
        <f>SUM(D45:D47)</f>
        <v>4364388538</v>
      </c>
      <c r="E48" s="52">
        <f t="shared" si="7"/>
        <v>6483908317</v>
      </c>
      <c r="F48" s="53">
        <f t="shared" si="7"/>
        <v>6483908317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1620977079</v>
      </c>
      <c r="Y48" s="53">
        <f t="shared" si="7"/>
        <v>-1620977079</v>
      </c>
      <c r="Z48" s="54">
        <f>+IF(X48&lt;&gt;0,+(Y48/X48)*100,0)</f>
        <v>-100</v>
      </c>
      <c r="AA48" s="55">
        <f>SUM(AA45:AA47)</f>
        <v>6483908317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194248148</v>
      </c>
      <c r="F6" s="20">
        <v>194248148</v>
      </c>
      <c r="G6" s="20">
        <v>4634460</v>
      </c>
      <c r="H6" s="20">
        <v>7785839</v>
      </c>
      <c r="I6" s="20">
        <v>-126630808</v>
      </c>
      <c r="J6" s="20">
        <v>-126630808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-126630808</v>
      </c>
      <c r="X6" s="20">
        <v>48562037</v>
      </c>
      <c r="Y6" s="20">
        <v>-175192845</v>
      </c>
      <c r="Z6" s="21">
        <v>-360.76</v>
      </c>
      <c r="AA6" s="22">
        <v>194248148</v>
      </c>
    </row>
    <row r="7" spans="1:27" ht="13.5">
      <c r="A7" s="23" t="s">
        <v>34</v>
      </c>
      <c r="B7" s="17"/>
      <c r="C7" s="18"/>
      <c r="D7" s="18"/>
      <c r="E7" s="19">
        <v>908963472</v>
      </c>
      <c r="F7" s="20">
        <v>908963472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227240868</v>
      </c>
      <c r="Y7" s="20">
        <v>-227240868</v>
      </c>
      <c r="Z7" s="21">
        <v>-100</v>
      </c>
      <c r="AA7" s="22">
        <v>908963472</v>
      </c>
    </row>
    <row r="8" spans="1:27" ht="13.5">
      <c r="A8" s="23" t="s">
        <v>35</v>
      </c>
      <c r="B8" s="17"/>
      <c r="C8" s="18"/>
      <c r="D8" s="18"/>
      <c r="E8" s="19">
        <v>319300726</v>
      </c>
      <c r="F8" s="20">
        <v>319300726</v>
      </c>
      <c r="G8" s="20">
        <v>38703057</v>
      </c>
      <c r="H8" s="20">
        <v>57357613</v>
      </c>
      <c r="I8" s="20">
        <v>-415716154</v>
      </c>
      <c r="J8" s="20">
        <v>-415716154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-415716154</v>
      </c>
      <c r="X8" s="20">
        <v>79825182</v>
      </c>
      <c r="Y8" s="20">
        <v>-495541336</v>
      </c>
      <c r="Z8" s="21">
        <v>-620.78</v>
      </c>
      <c r="AA8" s="22">
        <v>319300726</v>
      </c>
    </row>
    <row r="9" spans="1:27" ht="13.5">
      <c r="A9" s="23" t="s">
        <v>36</v>
      </c>
      <c r="B9" s="17"/>
      <c r="C9" s="18"/>
      <c r="D9" s="18"/>
      <c r="E9" s="19">
        <v>88207251</v>
      </c>
      <c r="F9" s="20">
        <v>88207251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22051813</v>
      </c>
      <c r="Y9" s="20">
        <v>-22051813</v>
      </c>
      <c r="Z9" s="21">
        <v>-100</v>
      </c>
      <c r="AA9" s="22">
        <v>88207251</v>
      </c>
    </row>
    <row r="10" spans="1:27" ht="13.5">
      <c r="A10" s="23" t="s">
        <v>37</v>
      </c>
      <c r="B10" s="17"/>
      <c r="C10" s="18"/>
      <c r="D10" s="18"/>
      <c r="E10" s="19">
        <v>844342</v>
      </c>
      <c r="F10" s="20">
        <v>844342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211086</v>
      </c>
      <c r="Y10" s="24">
        <v>-211086</v>
      </c>
      <c r="Z10" s="25">
        <v>-100</v>
      </c>
      <c r="AA10" s="26">
        <v>844342</v>
      </c>
    </row>
    <row r="11" spans="1:27" ht="13.5">
      <c r="A11" s="23" t="s">
        <v>38</v>
      </c>
      <c r="B11" s="17"/>
      <c r="C11" s="18"/>
      <c r="D11" s="18"/>
      <c r="E11" s="19">
        <v>16674000</v>
      </c>
      <c r="F11" s="20">
        <v>16674000</v>
      </c>
      <c r="G11" s="20">
        <v>-9762783</v>
      </c>
      <c r="H11" s="20">
        <v>916517</v>
      </c>
      <c r="I11" s="20">
        <v>85511</v>
      </c>
      <c r="J11" s="20">
        <v>85511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85511</v>
      </c>
      <c r="X11" s="20">
        <v>4168500</v>
      </c>
      <c r="Y11" s="20">
        <v>-4082989</v>
      </c>
      <c r="Z11" s="21">
        <v>-97.95</v>
      </c>
      <c r="AA11" s="22">
        <v>16674000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1528237939</v>
      </c>
      <c r="F12" s="31">
        <f t="shared" si="0"/>
        <v>1528237939</v>
      </c>
      <c r="G12" s="31">
        <f t="shared" si="0"/>
        <v>33574734</v>
      </c>
      <c r="H12" s="31">
        <f t="shared" si="0"/>
        <v>66059969</v>
      </c>
      <c r="I12" s="31">
        <f t="shared" si="0"/>
        <v>-542261451</v>
      </c>
      <c r="J12" s="31">
        <f t="shared" si="0"/>
        <v>-542261451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-542261451</v>
      </c>
      <c r="X12" s="31">
        <f t="shared" si="0"/>
        <v>382059486</v>
      </c>
      <c r="Y12" s="31">
        <f t="shared" si="0"/>
        <v>-924320937</v>
      </c>
      <c r="Z12" s="32">
        <f>+IF(X12&lt;&gt;0,+(Y12/X12)*100,0)</f>
        <v>-241.9311575475448</v>
      </c>
      <c r="AA12" s="33">
        <f>SUM(AA6:AA11)</f>
        <v>1528237939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879891</v>
      </c>
      <c r="F16" s="20">
        <v>879891</v>
      </c>
      <c r="G16" s="24">
        <v>-79360</v>
      </c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219973</v>
      </c>
      <c r="Y16" s="24">
        <v>-219973</v>
      </c>
      <c r="Z16" s="25">
        <v>-100</v>
      </c>
      <c r="AA16" s="26">
        <v>879891</v>
      </c>
    </row>
    <row r="17" spans="1:27" ht="13.5">
      <c r="A17" s="23" t="s">
        <v>43</v>
      </c>
      <c r="B17" s="17"/>
      <c r="C17" s="18"/>
      <c r="D17" s="18"/>
      <c r="E17" s="19">
        <v>314509000</v>
      </c>
      <c r="F17" s="20">
        <v>314509000</v>
      </c>
      <c r="G17" s="20"/>
      <c r="H17" s="20"/>
      <c r="I17" s="20">
        <v>-8068775</v>
      </c>
      <c r="J17" s="20">
        <v>-8068775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-8068775</v>
      </c>
      <c r="X17" s="20">
        <v>78627250</v>
      </c>
      <c r="Y17" s="20">
        <v>-86696025</v>
      </c>
      <c r="Z17" s="21">
        <v>-110.26</v>
      </c>
      <c r="AA17" s="22">
        <v>314509000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9206086027</v>
      </c>
      <c r="F19" s="20">
        <v>9206086027</v>
      </c>
      <c r="G19" s="20">
        <v>138339714</v>
      </c>
      <c r="H19" s="20">
        <v>23598391</v>
      </c>
      <c r="I19" s="20">
        <v>-311287238</v>
      </c>
      <c r="J19" s="20">
        <v>-311287238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-311287238</v>
      </c>
      <c r="X19" s="20">
        <v>2301521507</v>
      </c>
      <c r="Y19" s="20">
        <v>-2612808745</v>
      </c>
      <c r="Z19" s="21">
        <v>-113.53</v>
      </c>
      <c r="AA19" s="22">
        <v>9206086027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706000</v>
      </c>
      <c r="F22" s="20">
        <v>706000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176500</v>
      </c>
      <c r="Y22" s="20">
        <v>-176500</v>
      </c>
      <c r="Z22" s="21">
        <v>-100</v>
      </c>
      <c r="AA22" s="22">
        <v>706000</v>
      </c>
    </row>
    <row r="23" spans="1:27" ht="13.5">
      <c r="A23" s="23" t="s">
        <v>49</v>
      </c>
      <c r="B23" s="17"/>
      <c r="C23" s="18"/>
      <c r="D23" s="18"/>
      <c r="E23" s="19">
        <v>119240</v>
      </c>
      <c r="F23" s="20">
        <v>119240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29810</v>
      </c>
      <c r="Y23" s="24">
        <v>-29810</v>
      </c>
      <c r="Z23" s="25">
        <v>-100</v>
      </c>
      <c r="AA23" s="26">
        <v>119240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9522300158</v>
      </c>
      <c r="F24" s="37">
        <f t="shared" si="1"/>
        <v>9522300158</v>
      </c>
      <c r="G24" s="37">
        <f t="shared" si="1"/>
        <v>138260354</v>
      </c>
      <c r="H24" s="37">
        <f t="shared" si="1"/>
        <v>23598391</v>
      </c>
      <c r="I24" s="37">
        <f t="shared" si="1"/>
        <v>-319356013</v>
      </c>
      <c r="J24" s="37">
        <f t="shared" si="1"/>
        <v>-319356013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-319356013</v>
      </c>
      <c r="X24" s="37">
        <f t="shared" si="1"/>
        <v>2380575040</v>
      </c>
      <c r="Y24" s="37">
        <f t="shared" si="1"/>
        <v>-2699931053</v>
      </c>
      <c r="Z24" s="38">
        <f>+IF(X24&lt;&gt;0,+(Y24/X24)*100,0)</f>
        <v>-113.41507861058646</v>
      </c>
      <c r="AA24" s="39">
        <f>SUM(AA15:AA23)</f>
        <v>9522300158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11050538097</v>
      </c>
      <c r="F25" s="31">
        <f t="shared" si="2"/>
        <v>11050538097</v>
      </c>
      <c r="G25" s="31">
        <f t="shared" si="2"/>
        <v>171835088</v>
      </c>
      <c r="H25" s="31">
        <f t="shared" si="2"/>
        <v>89658360</v>
      </c>
      <c r="I25" s="31">
        <f t="shared" si="2"/>
        <v>-861617464</v>
      </c>
      <c r="J25" s="31">
        <f t="shared" si="2"/>
        <v>-861617464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-861617464</v>
      </c>
      <c r="X25" s="31">
        <f t="shared" si="2"/>
        <v>2762634526</v>
      </c>
      <c r="Y25" s="31">
        <f t="shared" si="2"/>
        <v>-3624251990</v>
      </c>
      <c r="Z25" s="32">
        <f>+IF(X25&lt;&gt;0,+(Y25/X25)*100,0)</f>
        <v>-131.1882536720313</v>
      </c>
      <c r="AA25" s="33">
        <f>+AA12+AA24</f>
        <v>11050538097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49051000</v>
      </c>
      <c r="F30" s="20">
        <v>49051000</v>
      </c>
      <c r="G30" s="20"/>
      <c r="H30" s="20"/>
      <c r="I30" s="20">
        <v>1048000</v>
      </c>
      <c r="J30" s="20">
        <v>1048000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1048000</v>
      </c>
      <c r="X30" s="20">
        <v>12262750</v>
      </c>
      <c r="Y30" s="20">
        <v>-11214750</v>
      </c>
      <c r="Z30" s="21">
        <v>-91.45</v>
      </c>
      <c r="AA30" s="22">
        <v>49051000</v>
      </c>
    </row>
    <row r="31" spans="1:27" ht="13.5">
      <c r="A31" s="23" t="s">
        <v>56</v>
      </c>
      <c r="B31" s="17"/>
      <c r="C31" s="18"/>
      <c r="D31" s="18"/>
      <c r="E31" s="19">
        <v>42198000</v>
      </c>
      <c r="F31" s="20">
        <v>42198000</v>
      </c>
      <c r="G31" s="20">
        <v>655359</v>
      </c>
      <c r="H31" s="20">
        <v>-18870</v>
      </c>
      <c r="I31" s="20">
        <v>-192679</v>
      </c>
      <c r="J31" s="20">
        <v>-192679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-192679</v>
      </c>
      <c r="X31" s="20">
        <v>10549500</v>
      </c>
      <c r="Y31" s="20">
        <v>-10742179</v>
      </c>
      <c r="Z31" s="21">
        <v>-101.83</v>
      </c>
      <c r="AA31" s="22">
        <v>42198000</v>
      </c>
    </row>
    <row r="32" spans="1:27" ht="13.5">
      <c r="A32" s="23" t="s">
        <v>57</v>
      </c>
      <c r="B32" s="17"/>
      <c r="C32" s="18"/>
      <c r="D32" s="18"/>
      <c r="E32" s="19">
        <v>800663901</v>
      </c>
      <c r="F32" s="20">
        <v>800663901</v>
      </c>
      <c r="G32" s="20">
        <v>129350633</v>
      </c>
      <c r="H32" s="20">
        <v>127974773</v>
      </c>
      <c r="I32" s="20">
        <v>-69076113</v>
      </c>
      <c r="J32" s="20">
        <v>-69076113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-69076113</v>
      </c>
      <c r="X32" s="20">
        <v>200165975</v>
      </c>
      <c r="Y32" s="20">
        <v>-269242088</v>
      </c>
      <c r="Z32" s="21">
        <v>-134.51</v>
      </c>
      <c r="AA32" s="22">
        <v>800663901</v>
      </c>
    </row>
    <row r="33" spans="1:27" ht="13.5">
      <c r="A33" s="23" t="s">
        <v>58</v>
      </c>
      <c r="B33" s="17"/>
      <c r="C33" s="18"/>
      <c r="D33" s="18"/>
      <c r="E33" s="19">
        <v>20523461</v>
      </c>
      <c r="F33" s="20">
        <v>20523461</v>
      </c>
      <c r="G33" s="20">
        <v>-19046000</v>
      </c>
      <c r="H33" s="20"/>
      <c r="I33" s="20">
        <v>-1932000</v>
      </c>
      <c r="J33" s="20">
        <v>-1932000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-1932000</v>
      </c>
      <c r="X33" s="20">
        <v>5130865</v>
      </c>
      <c r="Y33" s="20">
        <v>-7062865</v>
      </c>
      <c r="Z33" s="21">
        <v>-137.65</v>
      </c>
      <c r="AA33" s="22">
        <v>20523461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912436362</v>
      </c>
      <c r="F34" s="31">
        <f t="shared" si="3"/>
        <v>912436362</v>
      </c>
      <c r="G34" s="31">
        <f t="shared" si="3"/>
        <v>110959992</v>
      </c>
      <c r="H34" s="31">
        <f t="shared" si="3"/>
        <v>127955903</v>
      </c>
      <c r="I34" s="31">
        <f t="shared" si="3"/>
        <v>-70152792</v>
      </c>
      <c r="J34" s="31">
        <f t="shared" si="3"/>
        <v>-70152792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-70152792</v>
      </c>
      <c r="X34" s="31">
        <f t="shared" si="3"/>
        <v>228109090</v>
      </c>
      <c r="Y34" s="31">
        <f t="shared" si="3"/>
        <v>-298261882</v>
      </c>
      <c r="Z34" s="32">
        <f>+IF(X34&lt;&gt;0,+(Y34/X34)*100,0)</f>
        <v>-130.75405368545375</v>
      </c>
      <c r="AA34" s="33">
        <f>SUM(AA29:AA33)</f>
        <v>912436362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556206918</v>
      </c>
      <c r="F37" s="20">
        <v>556206918</v>
      </c>
      <c r="G37" s="20">
        <v>8518560</v>
      </c>
      <c r="H37" s="20">
        <v>-1313025</v>
      </c>
      <c r="I37" s="20">
        <v>-28967861</v>
      </c>
      <c r="J37" s="20">
        <v>-28967861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-28967861</v>
      </c>
      <c r="X37" s="20">
        <v>139051730</v>
      </c>
      <c r="Y37" s="20">
        <v>-168019591</v>
      </c>
      <c r="Z37" s="21">
        <v>-120.83</v>
      </c>
      <c r="AA37" s="22">
        <v>556206918</v>
      </c>
    </row>
    <row r="38" spans="1:27" ht="13.5">
      <c r="A38" s="23" t="s">
        <v>58</v>
      </c>
      <c r="B38" s="17"/>
      <c r="C38" s="18"/>
      <c r="D38" s="18"/>
      <c r="E38" s="19">
        <v>219118252</v>
      </c>
      <c r="F38" s="20">
        <v>219118252</v>
      </c>
      <c r="G38" s="20"/>
      <c r="H38" s="20">
        <v>48884914</v>
      </c>
      <c r="I38" s="20">
        <v>29853000</v>
      </c>
      <c r="J38" s="20">
        <v>29853000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29853000</v>
      </c>
      <c r="X38" s="20">
        <v>54779563</v>
      </c>
      <c r="Y38" s="20">
        <v>-24926563</v>
      </c>
      <c r="Z38" s="21">
        <v>-45.5</v>
      </c>
      <c r="AA38" s="22">
        <v>219118252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775325170</v>
      </c>
      <c r="F39" s="37">
        <f t="shared" si="4"/>
        <v>775325170</v>
      </c>
      <c r="G39" s="37">
        <f t="shared" si="4"/>
        <v>8518560</v>
      </c>
      <c r="H39" s="37">
        <f t="shared" si="4"/>
        <v>47571889</v>
      </c>
      <c r="I39" s="37">
        <f t="shared" si="4"/>
        <v>885139</v>
      </c>
      <c r="J39" s="37">
        <f t="shared" si="4"/>
        <v>885139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885139</v>
      </c>
      <c r="X39" s="37">
        <f t="shared" si="4"/>
        <v>193831293</v>
      </c>
      <c r="Y39" s="37">
        <f t="shared" si="4"/>
        <v>-192946154</v>
      </c>
      <c r="Z39" s="38">
        <f>+IF(X39&lt;&gt;0,+(Y39/X39)*100,0)</f>
        <v>-99.54334566606849</v>
      </c>
      <c r="AA39" s="39">
        <f>SUM(AA37:AA38)</f>
        <v>775325170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1687761532</v>
      </c>
      <c r="F40" s="31">
        <f t="shared" si="5"/>
        <v>1687761532</v>
      </c>
      <c r="G40" s="31">
        <f t="shared" si="5"/>
        <v>119478552</v>
      </c>
      <c r="H40" s="31">
        <f t="shared" si="5"/>
        <v>175527792</v>
      </c>
      <c r="I40" s="31">
        <f t="shared" si="5"/>
        <v>-69267653</v>
      </c>
      <c r="J40" s="31">
        <f t="shared" si="5"/>
        <v>-69267653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-69267653</v>
      </c>
      <c r="X40" s="31">
        <f t="shared" si="5"/>
        <v>421940383</v>
      </c>
      <c r="Y40" s="31">
        <f t="shared" si="5"/>
        <v>-491208036</v>
      </c>
      <c r="Z40" s="32">
        <f>+IF(X40&lt;&gt;0,+(Y40/X40)*100,0)</f>
        <v>-116.4164549758206</v>
      </c>
      <c r="AA40" s="33">
        <f>+AA34+AA39</f>
        <v>1687761532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9362776565</v>
      </c>
      <c r="F42" s="45">
        <f t="shared" si="6"/>
        <v>9362776565</v>
      </c>
      <c r="G42" s="45">
        <f t="shared" si="6"/>
        <v>52356536</v>
      </c>
      <c r="H42" s="45">
        <f t="shared" si="6"/>
        <v>-85869432</v>
      </c>
      <c r="I42" s="45">
        <f t="shared" si="6"/>
        <v>-792349811</v>
      </c>
      <c r="J42" s="45">
        <f t="shared" si="6"/>
        <v>-792349811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-792349811</v>
      </c>
      <c r="X42" s="45">
        <f t="shared" si="6"/>
        <v>2340694143</v>
      </c>
      <c r="Y42" s="45">
        <f t="shared" si="6"/>
        <v>-3133043954</v>
      </c>
      <c r="Z42" s="46">
        <f>+IF(X42&lt;&gt;0,+(Y42/X42)*100,0)</f>
        <v>-133.85106137722326</v>
      </c>
      <c r="AA42" s="47">
        <f>+AA25-AA40</f>
        <v>9362776565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9150989603</v>
      </c>
      <c r="F45" s="20">
        <v>9150989603</v>
      </c>
      <c r="G45" s="20">
        <v>52356536</v>
      </c>
      <c r="H45" s="20">
        <v>-85869432</v>
      </c>
      <c r="I45" s="20">
        <v>-792349811</v>
      </c>
      <c r="J45" s="20">
        <v>-792349811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-792349811</v>
      </c>
      <c r="X45" s="20">
        <v>2287747401</v>
      </c>
      <c r="Y45" s="20">
        <v>-3080097212</v>
      </c>
      <c r="Z45" s="48">
        <v>-134.63</v>
      </c>
      <c r="AA45" s="22">
        <v>9150989603</v>
      </c>
    </row>
    <row r="46" spans="1:27" ht="13.5">
      <c r="A46" s="23" t="s">
        <v>67</v>
      </c>
      <c r="B46" s="17"/>
      <c r="C46" s="18"/>
      <c r="D46" s="18"/>
      <c r="E46" s="19">
        <v>211786962</v>
      </c>
      <c r="F46" s="20">
        <v>211786962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52946741</v>
      </c>
      <c r="Y46" s="20">
        <v>-52946741</v>
      </c>
      <c r="Z46" s="48">
        <v>-100</v>
      </c>
      <c r="AA46" s="22">
        <v>211786962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9362776565</v>
      </c>
      <c r="F48" s="53">
        <f t="shared" si="7"/>
        <v>9362776565</v>
      </c>
      <c r="G48" s="53">
        <f t="shared" si="7"/>
        <v>52356536</v>
      </c>
      <c r="H48" s="53">
        <f t="shared" si="7"/>
        <v>-85869432</v>
      </c>
      <c r="I48" s="53">
        <f t="shared" si="7"/>
        <v>-792349811</v>
      </c>
      <c r="J48" s="53">
        <f t="shared" si="7"/>
        <v>-792349811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-792349811</v>
      </c>
      <c r="X48" s="53">
        <f t="shared" si="7"/>
        <v>2340694142</v>
      </c>
      <c r="Y48" s="53">
        <f t="shared" si="7"/>
        <v>-3133043953</v>
      </c>
      <c r="Z48" s="54">
        <f>+IF(X48&lt;&gt;0,+(Y48/X48)*100,0)</f>
        <v>-133.85106139168522</v>
      </c>
      <c r="AA48" s="55">
        <f>SUM(AA45:AA47)</f>
        <v>9362776565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40000000</v>
      </c>
      <c r="F6" s="20">
        <v>40000000</v>
      </c>
      <c r="G6" s="20">
        <v>158166362</v>
      </c>
      <c r="H6" s="20">
        <v>112844103</v>
      </c>
      <c r="I6" s="20">
        <v>140687814</v>
      </c>
      <c r="J6" s="20">
        <v>140687814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140687814</v>
      </c>
      <c r="X6" s="20">
        <v>10000000</v>
      </c>
      <c r="Y6" s="20">
        <v>130687814</v>
      </c>
      <c r="Z6" s="21">
        <v>1306.88</v>
      </c>
      <c r="AA6" s="22">
        <v>40000000</v>
      </c>
    </row>
    <row r="7" spans="1:27" ht="13.5">
      <c r="A7" s="23" t="s">
        <v>34</v>
      </c>
      <c r="B7" s="17"/>
      <c r="C7" s="18"/>
      <c r="D7" s="18"/>
      <c r="E7" s="19">
        <v>40000000</v>
      </c>
      <c r="F7" s="20">
        <v>40000000</v>
      </c>
      <c r="G7" s="20">
        <v>136911458</v>
      </c>
      <c r="H7" s="20">
        <v>68614427</v>
      </c>
      <c r="I7" s="20">
        <v>59217887</v>
      </c>
      <c r="J7" s="20">
        <v>59217887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59217887</v>
      </c>
      <c r="X7" s="20">
        <v>10000000</v>
      </c>
      <c r="Y7" s="20">
        <v>49217887</v>
      </c>
      <c r="Z7" s="21">
        <v>492.18</v>
      </c>
      <c r="AA7" s="22">
        <v>40000000</v>
      </c>
    </row>
    <row r="8" spans="1:27" ht="13.5">
      <c r="A8" s="23" t="s">
        <v>35</v>
      </c>
      <c r="B8" s="17"/>
      <c r="C8" s="18"/>
      <c r="D8" s="18"/>
      <c r="E8" s="19">
        <v>110000000</v>
      </c>
      <c r="F8" s="20">
        <v>110000000</v>
      </c>
      <c r="G8" s="20">
        <v>-46290132</v>
      </c>
      <c r="H8" s="20">
        <v>-6382562</v>
      </c>
      <c r="I8" s="20">
        <v>5240420</v>
      </c>
      <c r="J8" s="20">
        <v>5240420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5240420</v>
      </c>
      <c r="X8" s="20">
        <v>27500000</v>
      </c>
      <c r="Y8" s="20">
        <v>-22259580</v>
      </c>
      <c r="Z8" s="21">
        <v>-80.94</v>
      </c>
      <c r="AA8" s="22">
        <v>110000000</v>
      </c>
    </row>
    <row r="9" spans="1:27" ht="13.5">
      <c r="A9" s="23" t="s">
        <v>36</v>
      </c>
      <c r="B9" s="17"/>
      <c r="C9" s="18"/>
      <c r="D9" s="18"/>
      <c r="E9" s="19">
        <v>12000000</v>
      </c>
      <c r="F9" s="20">
        <v>12000000</v>
      </c>
      <c r="G9" s="20">
        <v>105052852</v>
      </c>
      <c r="H9" s="20">
        <v>140968263</v>
      </c>
      <c r="I9" s="20">
        <v>100661130</v>
      </c>
      <c r="J9" s="20">
        <v>100661130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100661130</v>
      </c>
      <c r="X9" s="20">
        <v>3000000</v>
      </c>
      <c r="Y9" s="20">
        <v>97661130</v>
      </c>
      <c r="Z9" s="21">
        <v>3255.37</v>
      </c>
      <c r="AA9" s="22">
        <v>12000000</v>
      </c>
    </row>
    <row r="10" spans="1:27" ht="13.5">
      <c r="A10" s="23" t="s">
        <v>37</v>
      </c>
      <c r="B10" s="17"/>
      <c r="C10" s="18"/>
      <c r="D10" s="18"/>
      <c r="E10" s="19">
        <v>28000</v>
      </c>
      <c r="F10" s="20">
        <v>28000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7000</v>
      </c>
      <c r="Y10" s="24">
        <v>-7000</v>
      </c>
      <c r="Z10" s="25">
        <v>-100</v>
      </c>
      <c r="AA10" s="26">
        <v>28000</v>
      </c>
    </row>
    <row r="11" spans="1:27" ht="13.5">
      <c r="A11" s="23" t="s">
        <v>38</v>
      </c>
      <c r="B11" s="17"/>
      <c r="C11" s="18"/>
      <c r="D11" s="18"/>
      <c r="E11" s="19"/>
      <c r="F11" s="20"/>
      <c r="G11" s="20">
        <v>62527457</v>
      </c>
      <c r="H11" s="20">
        <v>80370091</v>
      </c>
      <c r="I11" s="20">
        <v>79270870</v>
      </c>
      <c r="J11" s="20">
        <v>79270870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79270870</v>
      </c>
      <c r="X11" s="20"/>
      <c r="Y11" s="20">
        <v>79270870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202028000</v>
      </c>
      <c r="F12" s="31">
        <f t="shared" si="0"/>
        <v>202028000</v>
      </c>
      <c r="G12" s="31">
        <f t="shared" si="0"/>
        <v>416367997</v>
      </c>
      <c r="H12" s="31">
        <f t="shared" si="0"/>
        <v>396414322</v>
      </c>
      <c r="I12" s="31">
        <f t="shared" si="0"/>
        <v>385078121</v>
      </c>
      <c r="J12" s="31">
        <f t="shared" si="0"/>
        <v>385078121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385078121</v>
      </c>
      <c r="X12" s="31">
        <f t="shared" si="0"/>
        <v>50507000</v>
      </c>
      <c r="Y12" s="31">
        <f t="shared" si="0"/>
        <v>334571121</v>
      </c>
      <c r="Z12" s="32">
        <f>+IF(X12&lt;&gt;0,+(Y12/X12)*100,0)</f>
        <v>662.4252499653513</v>
      </c>
      <c r="AA12" s="33">
        <f>SUM(AA6:AA11)</f>
        <v>202028000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102000</v>
      </c>
      <c r="F15" s="20">
        <v>102000</v>
      </c>
      <c r="G15" s="20">
        <v>170578</v>
      </c>
      <c r="H15" s="20">
        <v>168522</v>
      </c>
      <c r="I15" s="20">
        <v>166460</v>
      </c>
      <c r="J15" s="20">
        <v>166460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166460</v>
      </c>
      <c r="X15" s="20">
        <v>25500</v>
      </c>
      <c r="Y15" s="20">
        <v>140960</v>
      </c>
      <c r="Z15" s="21">
        <v>552.78</v>
      </c>
      <c r="AA15" s="22">
        <v>102000</v>
      </c>
    </row>
    <row r="16" spans="1:27" ht="13.5">
      <c r="A16" s="23" t="s">
        <v>42</v>
      </c>
      <c r="B16" s="17"/>
      <c r="C16" s="18"/>
      <c r="D16" s="18"/>
      <c r="E16" s="19">
        <v>19000000</v>
      </c>
      <c r="F16" s="20">
        <v>19000000</v>
      </c>
      <c r="G16" s="24">
        <v>27179241</v>
      </c>
      <c r="H16" s="24">
        <v>27692322</v>
      </c>
      <c r="I16" s="24">
        <v>27692322</v>
      </c>
      <c r="J16" s="20">
        <v>27692322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27692322</v>
      </c>
      <c r="X16" s="20">
        <v>4750000</v>
      </c>
      <c r="Y16" s="24">
        <v>22942322</v>
      </c>
      <c r="Z16" s="25">
        <v>483</v>
      </c>
      <c r="AA16" s="26">
        <v>19000000</v>
      </c>
    </row>
    <row r="17" spans="1:27" ht="13.5">
      <c r="A17" s="23" t="s">
        <v>43</v>
      </c>
      <c r="B17" s="17"/>
      <c r="C17" s="18"/>
      <c r="D17" s="18"/>
      <c r="E17" s="19">
        <v>55000000</v>
      </c>
      <c r="F17" s="20">
        <v>55000000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13750000</v>
      </c>
      <c r="Y17" s="20">
        <v>-13750000</v>
      </c>
      <c r="Z17" s="21">
        <v>-100</v>
      </c>
      <c r="AA17" s="22">
        <v>55000000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5331261000</v>
      </c>
      <c r="F19" s="20">
        <v>5331261000</v>
      </c>
      <c r="G19" s="20">
        <v>5796331474</v>
      </c>
      <c r="H19" s="20">
        <v>5630967207</v>
      </c>
      <c r="I19" s="20">
        <v>5637993516</v>
      </c>
      <c r="J19" s="20">
        <v>5637993516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5637993516</v>
      </c>
      <c r="X19" s="20">
        <v>1332815250</v>
      </c>
      <c r="Y19" s="20">
        <v>4305178266</v>
      </c>
      <c r="Z19" s="21">
        <v>323.01</v>
      </c>
      <c r="AA19" s="22">
        <v>5331261000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750000</v>
      </c>
      <c r="F22" s="20">
        <v>750000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187500</v>
      </c>
      <c r="Y22" s="20">
        <v>-187500</v>
      </c>
      <c r="Z22" s="21">
        <v>-100</v>
      </c>
      <c r="AA22" s="22">
        <v>750000</v>
      </c>
    </row>
    <row r="23" spans="1:27" ht="13.5">
      <c r="A23" s="23" t="s">
        <v>49</v>
      </c>
      <c r="B23" s="17"/>
      <c r="C23" s="18"/>
      <c r="D23" s="18"/>
      <c r="E23" s="19">
        <v>2500000</v>
      </c>
      <c r="F23" s="20">
        <v>2500000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625000</v>
      </c>
      <c r="Y23" s="24">
        <v>-625000</v>
      </c>
      <c r="Z23" s="25">
        <v>-100</v>
      </c>
      <c r="AA23" s="26">
        <v>2500000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5408613000</v>
      </c>
      <c r="F24" s="37">
        <f t="shared" si="1"/>
        <v>5408613000</v>
      </c>
      <c r="G24" s="37">
        <f t="shared" si="1"/>
        <v>5823681293</v>
      </c>
      <c r="H24" s="37">
        <f t="shared" si="1"/>
        <v>5658828051</v>
      </c>
      <c r="I24" s="37">
        <f t="shared" si="1"/>
        <v>5665852298</v>
      </c>
      <c r="J24" s="37">
        <f t="shared" si="1"/>
        <v>5665852298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5665852298</v>
      </c>
      <c r="X24" s="37">
        <f t="shared" si="1"/>
        <v>1352153250</v>
      </c>
      <c r="Y24" s="37">
        <f t="shared" si="1"/>
        <v>4313699048</v>
      </c>
      <c r="Z24" s="38">
        <f>+IF(X24&lt;&gt;0,+(Y24/X24)*100,0)</f>
        <v>319.0244188667224</v>
      </c>
      <c r="AA24" s="39">
        <f>SUM(AA15:AA23)</f>
        <v>5408613000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5610641000</v>
      </c>
      <c r="F25" s="31">
        <f t="shared" si="2"/>
        <v>5610641000</v>
      </c>
      <c r="G25" s="31">
        <f t="shared" si="2"/>
        <v>6240049290</v>
      </c>
      <c r="H25" s="31">
        <f t="shared" si="2"/>
        <v>6055242373</v>
      </c>
      <c r="I25" s="31">
        <f t="shared" si="2"/>
        <v>6050930419</v>
      </c>
      <c r="J25" s="31">
        <f t="shared" si="2"/>
        <v>6050930419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6050930419</v>
      </c>
      <c r="X25" s="31">
        <f t="shared" si="2"/>
        <v>1402660250</v>
      </c>
      <c r="Y25" s="31">
        <f t="shared" si="2"/>
        <v>4648270169</v>
      </c>
      <c r="Z25" s="32">
        <f>+IF(X25&lt;&gt;0,+(Y25/X25)*100,0)</f>
        <v>331.3895983720933</v>
      </c>
      <c r="AA25" s="33">
        <f>+AA12+AA24</f>
        <v>5610641000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17000000</v>
      </c>
      <c r="F30" s="20">
        <v>17000000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4250000</v>
      </c>
      <c r="Y30" s="20">
        <v>-4250000</v>
      </c>
      <c r="Z30" s="21">
        <v>-100</v>
      </c>
      <c r="AA30" s="22">
        <v>17000000</v>
      </c>
    </row>
    <row r="31" spans="1:27" ht="13.5">
      <c r="A31" s="23" t="s">
        <v>56</v>
      </c>
      <c r="B31" s="17"/>
      <c r="C31" s="18"/>
      <c r="D31" s="18"/>
      <c r="E31" s="19">
        <v>25000000</v>
      </c>
      <c r="F31" s="20">
        <v>25000000</v>
      </c>
      <c r="G31" s="20">
        <v>36622039</v>
      </c>
      <c r="H31" s="20">
        <v>36656618</v>
      </c>
      <c r="I31" s="20">
        <v>36708655</v>
      </c>
      <c r="J31" s="20">
        <v>36708655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36708655</v>
      </c>
      <c r="X31" s="20">
        <v>6250000</v>
      </c>
      <c r="Y31" s="20">
        <v>30458655</v>
      </c>
      <c r="Z31" s="21">
        <v>487.34</v>
      </c>
      <c r="AA31" s="22">
        <v>25000000</v>
      </c>
    </row>
    <row r="32" spans="1:27" ht="13.5">
      <c r="A32" s="23" t="s">
        <v>57</v>
      </c>
      <c r="B32" s="17"/>
      <c r="C32" s="18"/>
      <c r="D32" s="18"/>
      <c r="E32" s="19">
        <v>184341000</v>
      </c>
      <c r="F32" s="20">
        <v>184341000</v>
      </c>
      <c r="G32" s="20">
        <v>607054461</v>
      </c>
      <c r="H32" s="20">
        <v>502680041</v>
      </c>
      <c r="I32" s="20">
        <v>537236993</v>
      </c>
      <c r="J32" s="20">
        <v>537236993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537236993</v>
      </c>
      <c r="X32" s="20">
        <v>46085250</v>
      </c>
      <c r="Y32" s="20">
        <v>491151743</v>
      </c>
      <c r="Z32" s="21">
        <v>1065.75</v>
      </c>
      <c r="AA32" s="22">
        <v>184341000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351545643</v>
      </c>
      <c r="H33" s="20">
        <v>345796996</v>
      </c>
      <c r="I33" s="20">
        <v>345796996</v>
      </c>
      <c r="J33" s="20">
        <v>345796996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345796996</v>
      </c>
      <c r="X33" s="20"/>
      <c r="Y33" s="20">
        <v>345796996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226341000</v>
      </c>
      <c r="F34" s="31">
        <f t="shared" si="3"/>
        <v>226341000</v>
      </c>
      <c r="G34" s="31">
        <f t="shared" si="3"/>
        <v>995222143</v>
      </c>
      <c r="H34" s="31">
        <f t="shared" si="3"/>
        <v>885133655</v>
      </c>
      <c r="I34" s="31">
        <f t="shared" si="3"/>
        <v>919742644</v>
      </c>
      <c r="J34" s="31">
        <f t="shared" si="3"/>
        <v>919742644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919742644</v>
      </c>
      <c r="X34" s="31">
        <f t="shared" si="3"/>
        <v>56585250</v>
      </c>
      <c r="Y34" s="31">
        <f t="shared" si="3"/>
        <v>863157394</v>
      </c>
      <c r="Z34" s="32">
        <f>+IF(X34&lt;&gt;0,+(Y34/X34)*100,0)</f>
        <v>1525.410586681158</v>
      </c>
      <c r="AA34" s="33">
        <f>SUM(AA29:AA33)</f>
        <v>226341000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102000000</v>
      </c>
      <c r="F37" s="20">
        <v>102000000</v>
      </c>
      <c r="G37" s="20">
        <v>54008507</v>
      </c>
      <c r="H37" s="20">
        <v>53863868</v>
      </c>
      <c r="I37" s="20">
        <v>51004108</v>
      </c>
      <c r="J37" s="20">
        <v>51004108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51004108</v>
      </c>
      <c r="X37" s="20">
        <v>25500000</v>
      </c>
      <c r="Y37" s="20">
        <v>25504108</v>
      </c>
      <c r="Z37" s="21">
        <v>100.02</v>
      </c>
      <c r="AA37" s="22">
        <v>102000000</v>
      </c>
    </row>
    <row r="38" spans="1:27" ht="13.5">
      <c r="A38" s="23" t="s">
        <v>58</v>
      </c>
      <c r="B38" s="17"/>
      <c r="C38" s="18"/>
      <c r="D38" s="18"/>
      <c r="E38" s="19">
        <v>305000000</v>
      </c>
      <c r="F38" s="20">
        <v>305000000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76250000</v>
      </c>
      <c r="Y38" s="20">
        <v>-76250000</v>
      </c>
      <c r="Z38" s="21">
        <v>-100</v>
      </c>
      <c r="AA38" s="22">
        <v>305000000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407000000</v>
      </c>
      <c r="F39" s="37">
        <f t="shared" si="4"/>
        <v>407000000</v>
      </c>
      <c r="G39" s="37">
        <f t="shared" si="4"/>
        <v>54008507</v>
      </c>
      <c r="H39" s="37">
        <f t="shared" si="4"/>
        <v>53863868</v>
      </c>
      <c r="I39" s="37">
        <f t="shared" si="4"/>
        <v>51004108</v>
      </c>
      <c r="J39" s="37">
        <f t="shared" si="4"/>
        <v>51004108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51004108</v>
      </c>
      <c r="X39" s="37">
        <f t="shared" si="4"/>
        <v>101750000</v>
      </c>
      <c r="Y39" s="37">
        <f t="shared" si="4"/>
        <v>-50745892</v>
      </c>
      <c r="Z39" s="38">
        <f>+IF(X39&lt;&gt;0,+(Y39/X39)*100,0)</f>
        <v>-49.87311253071253</v>
      </c>
      <c r="AA39" s="39">
        <f>SUM(AA37:AA38)</f>
        <v>407000000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633341000</v>
      </c>
      <c r="F40" s="31">
        <f t="shared" si="5"/>
        <v>633341000</v>
      </c>
      <c r="G40" s="31">
        <f t="shared" si="5"/>
        <v>1049230650</v>
      </c>
      <c r="H40" s="31">
        <f t="shared" si="5"/>
        <v>938997523</v>
      </c>
      <c r="I40" s="31">
        <f t="shared" si="5"/>
        <v>970746752</v>
      </c>
      <c r="J40" s="31">
        <f t="shared" si="5"/>
        <v>970746752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970746752</v>
      </c>
      <c r="X40" s="31">
        <f t="shared" si="5"/>
        <v>158335250</v>
      </c>
      <c r="Y40" s="31">
        <f t="shared" si="5"/>
        <v>812411502</v>
      </c>
      <c r="Z40" s="32">
        <f>+IF(X40&lt;&gt;0,+(Y40/X40)*100,0)</f>
        <v>513.0957901035936</v>
      </c>
      <c r="AA40" s="33">
        <f>+AA34+AA39</f>
        <v>633341000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4977300000</v>
      </c>
      <c r="F42" s="45">
        <f t="shared" si="6"/>
        <v>4977300000</v>
      </c>
      <c r="G42" s="45">
        <f t="shared" si="6"/>
        <v>5190818640</v>
      </c>
      <c r="H42" s="45">
        <f t="shared" si="6"/>
        <v>5116244850</v>
      </c>
      <c r="I42" s="45">
        <f t="shared" si="6"/>
        <v>5080183667</v>
      </c>
      <c r="J42" s="45">
        <f t="shared" si="6"/>
        <v>5080183667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5080183667</v>
      </c>
      <c r="X42" s="45">
        <f t="shared" si="6"/>
        <v>1244325000</v>
      </c>
      <c r="Y42" s="45">
        <f t="shared" si="6"/>
        <v>3835858667</v>
      </c>
      <c r="Z42" s="46">
        <f>+IF(X42&lt;&gt;0,+(Y42/X42)*100,0)</f>
        <v>308.26823112932715</v>
      </c>
      <c r="AA42" s="47">
        <f>+AA25-AA40</f>
        <v>4977300000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4977300000</v>
      </c>
      <c r="F45" s="20">
        <v>4977300000</v>
      </c>
      <c r="G45" s="20">
        <v>5190818640</v>
      </c>
      <c r="H45" s="20">
        <v>5116244850</v>
      </c>
      <c r="I45" s="20">
        <v>5080183667</v>
      </c>
      <c r="J45" s="20">
        <v>5080183667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5080183667</v>
      </c>
      <c r="X45" s="20">
        <v>1244325000</v>
      </c>
      <c r="Y45" s="20">
        <v>3835858667</v>
      </c>
      <c r="Z45" s="48">
        <v>308.27</v>
      </c>
      <c r="AA45" s="22">
        <v>4977300000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4977300000</v>
      </c>
      <c r="F48" s="53">
        <f t="shared" si="7"/>
        <v>4977300000</v>
      </c>
      <c r="G48" s="53">
        <f t="shared" si="7"/>
        <v>5190818640</v>
      </c>
      <c r="H48" s="53">
        <f t="shared" si="7"/>
        <v>5116244850</v>
      </c>
      <c r="I48" s="53">
        <f t="shared" si="7"/>
        <v>5080183667</v>
      </c>
      <c r="J48" s="53">
        <f t="shared" si="7"/>
        <v>5080183667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5080183667</v>
      </c>
      <c r="X48" s="53">
        <f t="shared" si="7"/>
        <v>1244325000</v>
      </c>
      <c r="Y48" s="53">
        <f t="shared" si="7"/>
        <v>3835858667</v>
      </c>
      <c r="Z48" s="54">
        <f>+IF(X48&lt;&gt;0,+(Y48/X48)*100,0)</f>
        <v>308.26823112932715</v>
      </c>
      <c r="AA48" s="55">
        <f>SUM(AA45:AA47)</f>
        <v>4977300000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324705060</v>
      </c>
      <c r="D6" s="18">
        <v>324705060</v>
      </c>
      <c r="E6" s="19">
        <v>185974801</v>
      </c>
      <c r="F6" s="20">
        <v>185974801</v>
      </c>
      <c r="G6" s="20">
        <v>386226351</v>
      </c>
      <c r="H6" s="20">
        <v>336393061</v>
      </c>
      <c r="I6" s="20">
        <v>333184516</v>
      </c>
      <c r="J6" s="20">
        <v>333184516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333184516</v>
      </c>
      <c r="X6" s="20">
        <v>46493700</v>
      </c>
      <c r="Y6" s="20">
        <v>286690816</v>
      </c>
      <c r="Z6" s="21">
        <v>616.62</v>
      </c>
      <c r="AA6" s="22">
        <v>185974801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202982898</v>
      </c>
      <c r="D8" s="18">
        <v>202982898</v>
      </c>
      <c r="E8" s="19">
        <v>190445812</v>
      </c>
      <c r="F8" s="20">
        <v>190445812</v>
      </c>
      <c r="G8" s="20">
        <v>394652373</v>
      </c>
      <c r="H8" s="20">
        <v>394202773</v>
      </c>
      <c r="I8" s="20">
        <v>369592196</v>
      </c>
      <c r="J8" s="20">
        <v>369592196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369592196</v>
      </c>
      <c r="X8" s="20">
        <v>47611453</v>
      </c>
      <c r="Y8" s="20">
        <v>321980743</v>
      </c>
      <c r="Z8" s="21">
        <v>676.27</v>
      </c>
      <c r="AA8" s="22">
        <v>190445812</v>
      </c>
    </row>
    <row r="9" spans="1:27" ht="13.5">
      <c r="A9" s="23" t="s">
        <v>36</v>
      </c>
      <c r="B9" s="17"/>
      <c r="C9" s="18">
        <v>84534922</v>
      </c>
      <c r="D9" s="18">
        <v>84534922</v>
      </c>
      <c r="E9" s="19">
        <v>53529740</v>
      </c>
      <c r="F9" s="20">
        <v>53529740</v>
      </c>
      <c r="G9" s="20">
        <v>305507272</v>
      </c>
      <c r="H9" s="20">
        <v>283023374</v>
      </c>
      <c r="I9" s="20">
        <v>244993545</v>
      </c>
      <c r="J9" s="20">
        <v>244993545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244993545</v>
      </c>
      <c r="X9" s="20">
        <v>13382435</v>
      </c>
      <c r="Y9" s="20">
        <v>231611110</v>
      </c>
      <c r="Z9" s="21">
        <v>1730.71</v>
      </c>
      <c r="AA9" s="22">
        <v>53529740</v>
      </c>
    </row>
    <row r="10" spans="1:27" ht="13.5">
      <c r="A10" s="23" t="s">
        <v>37</v>
      </c>
      <c r="B10" s="17"/>
      <c r="C10" s="18">
        <v>349909</v>
      </c>
      <c r="D10" s="18">
        <v>349909</v>
      </c>
      <c r="E10" s="19">
        <v>251000</v>
      </c>
      <c r="F10" s="20">
        <v>251000</v>
      </c>
      <c r="G10" s="24">
        <v>349009</v>
      </c>
      <c r="H10" s="24">
        <v>349909</v>
      </c>
      <c r="I10" s="24">
        <v>349909</v>
      </c>
      <c r="J10" s="20">
        <v>349909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349909</v>
      </c>
      <c r="X10" s="20">
        <v>62750</v>
      </c>
      <c r="Y10" s="24">
        <v>287159</v>
      </c>
      <c r="Z10" s="25">
        <v>457.62</v>
      </c>
      <c r="AA10" s="26">
        <v>251000</v>
      </c>
    </row>
    <row r="11" spans="1:27" ht="13.5">
      <c r="A11" s="23" t="s">
        <v>38</v>
      </c>
      <c r="B11" s="17"/>
      <c r="C11" s="18">
        <v>19756470</v>
      </c>
      <c r="D11" s="18">
        <v>19756470</v>
      </c>
      <c r="E11" s="19">
        <v>24817591</v>
      </c>
      <c r="F11" s="20">
        <v>24817591</v>
      </c>
      <c r="G11" s="20">
        <v>17577277</v>
      </c>
      <c r="H11" s="20">
        <v>17150207</v>
      </c>
      <c r="I11" s="20">
        <v>16233345</v>
      </c>
      <c r="J11" s="20">
        <v>16233345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16233345</v>
      </c>
      <c r="X11" s="20">
        <v>6204398</v>
      </c>
      <c r="Y11" s="20">
        <v>10028947</v>
      </c>
      <c r="Z11" s="21">
        <v>161.64</v>
      </c>
      <c r="AA11" s="22">
        <v>24817591</v>
      </c>
    </row>
    <row r="12" spans="1:27" ht="13.5">
      <c r="A12" s="27" t="s">
        <v>39</v>
      </c>
      <c r="B12" s="28"/>
      <c r="C12" s="29">
        <f aca="true" t="shared" si="0" ref="C12:Y12">SUM(C6:C11)</f>
        <v>632329259</v>
      </c>
      <c r="D12" s="29">
        <f>SUM(D6:D11)</f>
        <v>632329259</v>
      </c>
      <c r="E12" s="30">
        <f t="shared" si="0"/>
        <v>455018944</v>
      </c>
      <c r="F12" s="31">
        <f t="shared" si="0"/>
        <v>455018944</v>
      </c>
      <c r="G12" s="31">
        <f t="shared" si="0"/>
        <v>1104312282</v>
      </c>
      <c r="H12" s="31">
        <f t="shared" si="0"/>
        <v>1031119324</v>
      </c>
      <c r="I12" s="31">
        <f t="shared" si="0"/>
        <v>964353511</v>
      </c>
      <c r="J12" s="31">
        <f t="shared" si="0"/>
        <v>964353511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964353511</v>
      </c>
      <c r="X12" s="31">
        <f t="shared" si="0"/>
        <v>113754736</v>
      </c>
      <c r="Y12" s="31">
        <f t="shared" si="0"/>
        <v>850598775</v>
      </c>
      <c r="Z12" s="32">
        <f>+IF(X12&lt;&gt;0,+(Y12/X12)*100,0)</f>
        <v>747.748010245481</v>
      </c>
      <c r="AA12" s="33">
        <f>SUM(AA6:AA11)</f>
        <v>455018944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2792209</v>
      </c>
      <c r="D15" s="18">
        <v>2792209</v>
      </c>
      <c r="E15" s="19">
        <v>1285946</v>
      </c>
      <c r="F15" s="20">
        <v>1285946</v>
      </c>
      <c r="G15" s="20">
        <v>2862738</v>
      </c>
      <c r="H15" s="20">
        <v>2814278</v>
      </c>
      <c r="I15" s="20">
        <v>2776498</v>
      </c>
      <c r="J15" s="20">
        <v>2776498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2776498</v>
      </c>
      <c r="X15" s="20">
        <v>321487</v>
      </c>
      <c r="Y15" s="20">
        <v>2455011</v>
      </c>
      <c r="Z15" s="21">
        <v>763.64</v>
      </c>
      <c r="AA15" s="22">
        <v>1285946</v>
      </c>
    </row>
    <row r="16" spans="1:27" ht="13.5">
      <c r="A16" s="23" t="s">
        <v>42</v>
      </c>
      <c r="B16" s="17"/>
      <c r="C16" s="18">
        <v>393475</v>
      </c>
      <c r="D16" s="18">
        <v>393475</v>
      </c>
      <c r="E16" s="19">
        <v>146153</v>
      </c>
      <c r="F16" s="20">
        <v>146153</v>
      </c>
      <c r="G16" s="24">
        <v>136462</v>
      </c>
      <c r="H16" s="24">
        <v>136462</v>
      </c>
      <c r="I16" s="24">
        <v>136462</v>
      </c>
      <c r="J16" s="20">
        <v>136462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136462</v>
      </c>
      <c r="X16" s="20">
        <v>36538</v>
      </c>
      <c r="Y16" s="24">
        <v>99924</v>
      </c>
      <c r="Z16" s="25">
        <v>273.48</v>
      </c>
      <c r="AA16" s="26">
        <v>146153</v>
      </c>
    </row>
    <row r="17" spans="1:27" ht="13.5">
      <c r="A17" s="23" t="s">
        <v>43</v>
      </c>
      <c r="B17" s="17"/>
      <c r="C17" s="18">
        <v>57430000</v>
      </c>
      <c r="D17" s="18">
        <v>57430000</v>
      </c>
      <c r="E17" s="19">
        <v>93057000</v>
      </c>
      <c r="F17" s="20">
        <v>93057000</v>
      </c>
      <c r="G17" s="20">
        <v>54905000</v>
      </c>
      <c r="H17" s="20">
        <v>54905000</v>
      </c>
      <c r="I17" s="20">
        <v>54905000</v>
      </c>
      <c r="J17" s="20">
        <v>54905000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54905000</v>
      </c>
      <c r="X17" s="20">
        <v>23264250</v>
      </c>
      <c r="Y17" s="20">
        <v>31640750</v>
      </c>
      <c r="Z17" s="21">
        <v>136.01</v>
      </c>
      <c r="AA17" s="22">
        <v>93057000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4623802158</v>
      </c>
      <c r="D19" s="18">
        <v>4623802158</v>
      </c>
      <c r="E19" s="19">
        <v>5151002711</v>
      </c>
      <c r="F19" s="20">
        <v>5151002711</v>
      </c>
      <c r="G19" s="20">
        <v>4865400903</v>
      </c>
      <c r="H19" s="20">
        <v>4889403940</v>
      </c>
      <c r="I19" s="20">
        <v>4923862367</v>
      </c>
      <c r="J19" s="20">
        <v>4923862367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4923862367</v>
      </c>
      <c r="X19" s="20">
        <v>1287750678</v>
      </c>
      <c r="Y19" s="20">
        <v>3636111689</v>
      </c>
      <c r="Z19" s="21">
        <v>282.36</v>
      </c>
      <c r="AA19" s="22">
        <v>5151002711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6685477</v>
      </c>
      <c r="D22" s="18">
        <v>6685477</v>
      </c>
      <c r="E22" s="19">
        <v>7047119</v>
      </c>
      <c r="F22" s="20">
        <v>7047119</v>
      </c>
      <c r="G22" s="20">
        <v>11130415</v>
      </c>
      <c r="H22" s="20">
        <v>11130415</v>
      </c>
      <c r="I22" s="20">
        <v>11130415</v>
      </c>
      <c r="J22" s="20">
        <v>11130415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11130415</v>
      </c>
      <c r="X22" s="20">
        <v>1761780</v>
      </c>
      <c r="Y22" s="20">
        <v>9368635</v>
      </c>
      <c r="Z22" s="21">
        <v>531.77</v>
      </c>
      <c r="AA22" s="22">
        <v>7047119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4691103319</v>
      </c>
      <c r="D24" s="29">
        <f>SUM(D15:D23)</f>
        <v>4691103319</v>
      </c>
      <c r="E24" s="36">
        <f t="shared" si="1"/>
        <v>5252538929</v>
      </c>
      <c r="F24" s="37">
        <f t="shared" si="1"/>
        <v>5252538929</v>
      </c>
      <c r="G24" s="37">
        <f t="shared" si="1"/>
        <v>4934435518</v>
      </c>
      <c r="H24" s="37">
        <f t="shared" si="1"/>
        <v>4958390095</v>
      </c>
      <c r="I24" s="37">
        <f t="shared" si="1"/>
        <v>4992810742</v>
      </c>
      <c r="J24" s="37">
        <f t="shared" si="1"/>
        <v>4992810742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4992810742</v>
      </c>
      <c r="X24" s="37">
        <f t="shared" si="1"/>
        <v>1313134733</v>
      </c>
      <c r="Y24" s="37">
        <f t="shared" si="1"/>
        <v>3679676009</v>
      </c>
      <c r="Z24" s="38">
        <f>+IF(X24&lt;&gt;0,+(Y24/X24)*100,0)</f>
        <v>280.22075088923873</v>
      </c>
      <c r="AA24" s="39">
        <f>SUM(AA15:AA23)</f>
        <v>5252538929</v>
      </c>
    </row>
    <row r="25" spans="1:27" ht="13.5">
      <c r="A25" s="27" t="s">
        <v>51</v>
      </c>
      <c r="B25" s="28"/>
      <c r="C25" s="29">
        <f aca="true" t="shared" si="2" ref="C25:Y25">+C12+C24</f>
        <v>5323432578</v>
      </c>
      <c r="D25" s="29">
        <f>+D12+D24</f>
        <v>5323432578</v>
      </c>
      <c r="E25" s="30">
        <f t="shared" si="2"/>
        <v>5707557873</v>
      </c>
      <c r="F25" s="31">
        <f t="shared" si="2"/>
        <v>5707557873</v>
      </c>
      <c r="G25" s="31">
        <f t="shared" si="2"/>
        <v>6038747800</v>
      </c>
      <c r="H25" s="31">
        <f t="shared" si="2"/>
        <v>5989509419</v>
      </c>
      <c r="I25" s="31">
        <f t="shared" si="2"/>
        <v>5957164253</v>
      </c>
      <c r="J25" s="31">
        <f t="shared" si="2"/>
        <v>5957164253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5957164253</v>
      </c>
      <c r="X25" s="31">
        <f t="shared" si="2"/>
        <v>1426889469</v>
      </c>
      <c r="Y25" s="31">
        <f t="shared" si="2"/>
        <v>4530274784</v>
      </c>
      <c r="Z25" s="32">
        <f>+IF(X25&lt;&gt;0,+(Y25/X25)*100,0)</f>
        <v>317.49304220283653</v>
      </c>
      <c r="AA25" s="33">
        <f>+AA12+AA24</f>
        <v>5707557873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134288458</v>
      </c>
      <c r="D30" s="18">
        <v>134288458</v>
      </c>
      <c r="E30" s="19">
        <v>155364411</v>
      </c>
      <c r="F30" s="20">
        <v>155364411</v>
      </c>
      <c r="G30" s="20">
        <v>135369414</v>
      </c>
      <c r="H30" s="20">
        <v>134288458</v>
      </c>
      <c r="I30" s="20">
        <v>134288459</v>
      </c>
      <c r="J30" s="20">
        <v>134288459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134288459</v>
      </c>
      <c r="X30" s="20">
        <v>38841103</v>
      </c>
      <c r="Y30" s="20">
        <v>95447356</v>
      </c>
      <c r="Z30" s="21">
        <v>245.74</v>
      </c>
      <c r="AA30" s="22">
        <v>155364411</v>
      </c>
    </row>
    <row r="31" spans="1:27" ht="13.5">
      <c r="A31" s="23" t="s">
        <v>56</v>
      </c>
      <c r="B31" s="17"/>
      <c r="C31" s="18">
        <v>33954766</v>
      </c>
      <c r="D31" s="18">
        <v>33954766</v>
      </c>
      <c r="E31" s="19">
        <v>32113317</v>
      </c>
      <c r="F31" s="20">
        <v>32113317</v>
      </c>
      <c r="G31" s="20">
        <v>34294197</v>
      </c>
      <c r="H31" s="20">
        <v>34745351</v>
      </c>
      <c r="I31" s="20">
        <v>34916020</v>
      </c>
      <c r="J31" s="20">
        <v>34916020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34916020</v>
      </c>
      <c r="X31" s="20">
        <v>8028329</v>
      </c>
      <c r="Y31" s="20">
        <v>26887691</v>
      </c>
      <c r="Z31" s="21">
        <v>334.91</v>
      </c>
      <c r="AA31" s="22">
        <v>32113317</v>
      </c>
    </row>
    <row r="32" spans="1:27" ht="13.5">
      <c r="A32" s="23" t="s">
        <v>57</v>
      </c>
      <c r="B32" s="17"/>
      <c r="C32" s="18">
        <v>278872224</v>
      </c>
      <c r="D32" s="18">
        <v>278872224</v>
      </c>
      <c r="E32" s="19">
        <v>126080394</v>
      </c>
      <c r="F32" s="20">
        <v>126080394</v>
      </c>
      <c r="G32" s="20">
        <v>302559967</v>
      </c>
      <c r="H32" s="20">
        <v>265064381</v>
      </c>
      <c r="I32" s="20">
        <v>280863732</v>
      </c>
      <c r="J32" s="20">
        <v>280863732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280863732</v>
      </c>
      <c r="X32" s="20">
        <v>31520099</v>
      </c>
      <c r="Y32" s="20">
        <v>249343633</v>
      </c>
      <c r="Z32" s="21">
        <v>791.06</v>
      </c>
      <c r="AA32" s="22">
        <v>126080394</v>
      </c>
    </row>
    <row r="33" spans="1:27" ht="13.5">
      <c r="A33" s="23" t="s">
        <v>58</v>
      </c>
      <c r="B33" s="17"/>
      <c r="C33" s="18">
        <v>48802775</v>
      </c>
      <c r="D33" s="18">
        <v>48802775</v>
      </c>
      <c r="E33" s="19">
        <v>49289573</v>
      </c>
      <c r="F33" s="20">
        <v>49289573</v>
      </c>
      <c r="G33" s="20">
        <v>75258881</v>
      </c>
      <c r="H33" s="20">
        <v>76339837</v>
      </c>
      <c r="I33" s="20">
        <v>76339837</v>
      </c>
      <c r="J33" s="20">
        <v>76339837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76339837</v>
      </c>
      <c r="X33" s="20">
        <v>12322393</v>
      </c>
      <c r="Y33" s="20">
        <v>64017444</v>
      </c>
      <c r="Z33" s="21">
        <v>519.52</v>
      </c>
      <c r="AA33" s="22">
        <v>49289573</v>
      </c>
    </row>
    <row r="34" spans="1:27" ht="13.5">
      <c r="A34" s="27" t="s">
        <v>59</v>
      </c>
      <c r="B34" s="28"/>
      <c r="C34" s="29">
        <f aca="true" t="shared" si="3" ref="C34:Y34">SUM(C29:C33)</f>
        <v>495918223</v>
      </c>
      <c r="D34" s="29">
        <f>SUM(D29:D33)</f>
        <v>495918223</v>
      </c>
      <c r="E34" s="30">
        <f t="shared" si="3"/>
        <v>362847695</v>
      </c>
      <c r="F34" s="31">
        <f t="shared" si="3"/>
        <v>362847695</v>
      </c>
      <c r="G34" s="31">
        <f t="shared" si="3"/>
        <v>547482459</v>
      </c>
      <c r="H34" s="31">
        <f t="shared" si="3"/>
        <v>510438027</v>
      </c>
      <c r="I34" s="31">
        <f t="shared" si="3"/>
        <v>526408048</v>
      </c>
      <c r="J34" s="31">
        <f t="shared" si="3"/>
        <v>526408048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526408048</v>
      </c>
      <c r="X34" s="31">
        <f t="shared" si="3"/>
        <v>90711924</v>
      </c>
      <c r="Y34" s="31">
        <f t="shared" si="3"/>
        <v>435696124</v>
      </c>
      <c r="Z34" s="32">
        <f>+IF(X34&lt;&gt;0,+(Y34/X34)*100,0)</f>
        <v>480.307444476649</v>
      </c>
      <c r="AA34" s="33">
        <f>SUM(AA29:AA33)</f>
        <v>362847695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768548875</v>
      </c>
      <c r="D37" s="18">
        <v>768548875</v>
      </c>
      <c r="E37" s="19">
        <v>1139369990</v>
      </c>
      <c r="F37" s="20">
        <v>1139369990</v>
      </c>
      <c r="G37" s="20">
        <v>757376942</v>
      </c>
      <c r="H37" s="20">
        <v>746186237</v>
      </c>
      <c r="I37" s="20">
        <v>734995532</v>
      </c>
      <c r="J37" s="20">
        <v>734995532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734995532</v>
      </c>
      <c r="X37" s="20">
        <v>284842498</v>
      </c>
      <c r="Y37" s="20">
        <v>450153034</v>
      </c>
      <c r="Z37" s="21">
        <v>158.04</v>
      </c>
      <c r="AA37" s="22">
        <v>1139369990</v>
      </c>
    </row>
    <row r="38" spans="1:27" ht="13.5">
      <c r="A38" s="23" t="s">
        <v>58</v>
      </c>
      <c r="B38" s="17"/>
      <c r="C38" s="18">
        <v>281809662</v>
      </c>
      <c r="D38" s="18">
        <v>281809662</v>
      </c>
      <c r="E38" s="19">
        <v>310886680</v>
      </c>
      <c r="F38" s="20">
        <v>310886680</v>
      </c>
      <c r="G38" s="20">
        <v>263244452</v>
      </c>
      <c r="H38" s="20">
        <v>264007763</v>
      </c>
      <c r="I38" s="20">
        <v>264771075</v>
      </c>
      <c r="J38" s="20">
        <v>264771075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264771075</v>
      </c>
      <c r="X38" s="20">
        <v>77721670</v>
      </c>
      <c r="Y38" s="20">
        <v>187049405</v>
      </c>
      <c r="Z38" s="21">
        <v>240.67</v>
      </c>
      <c r="AA38" s="22">
        <v>310886680</v>
      </c>
    </row>
    <row r="39" spans="1:27" ht="13.5">
      <c r="A39" s="27" t="s">
        <v>61</v>
      </c>
      <c r="B39" s="35"/>
      <c r="C39" s="29">
        <f aca="true" t="shared" si="4" ref="C39:Y39">SUM(C37:C38)</f>
        <v>1050358537</v>
      </c>
      <c r="D39" s="29">
        <f>SUM(D37:D38)</f>
        <v>1050358537</v>
      </c>
      <c r="E39" s="36">
        <f t="shared" si="4"/>
        <v>1450256670</v>
      </c>
      <c r="F39" s="37">
        <f t="shared" si="4"/>
        <v>1450256670</v>
      </c>
      <c r="G39" s="37">
        <f t="shared" si="4"/>
        <v>1020621394</v>
      </c>
      <c r="H39" s="37">
        <f t="shared" si="4"/>
        <v>1010194000</v>
      </c>
      <c r="I39" s="37">
        <f t="shared" si="4"/>
        <v>999766607</v>
      </c>
      <c r="J39" s="37">
        <f t="shared" si="4"/>
        <v>999766607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999766607</v>
      </c>
      <c r="X39" s="37">
        <f t="shared" si="4"/>
        <v>362564168</v>
      </c>
      <c r="Y39" s="37">
        <f t="shared" si="4"/>
        <v>637202439</v>
      </c>
      <c r="Z39" s="38">
        <f>+IF(X39&lt;&gt;0,+(Y39/X39)*100,0)</f>
        <v>175.74887295536607</v>
      </c>
      <c r="AA39" s="39">
        <f>SUM(AA37:AA38)</f>
        <v>1450256670</v>
      </c>
    </row>
    <row r="40" spans="1:27" ht="13.5">
      <c r="A40" s="27" t="s">
        <v>62</v>
      </c>
      <c r="B40" s="28"/>
      <c r="C40" s="29">
        <f aca="true" t="shared" si="5" ref="C40:Y40">+C34+C39</f>
        <v>1546276760</v>
      </c>
      <c r="D40" s="29">
        <f>+D34+D39</f>
        <v>1546276760</v>
      </c>
      <c r="E40" s="30">
        <f t="shared" si="5"/>
        <v>1813104365</v>
      </c>
      <c r="F40" s="31">
        <f t="shared" si="5"/>
        <v>1813104365</v>
      </c>
      <c r="G40" s="31">
        <f t="shared" si="5"/>
        <v>1568103853</v>
      </c>
      <c r="H40" s="31">
        <f t="shared" si="5"/>
        <v>1520632027</v>
      </c>
      <c r="I40" s="31">
        <f t="shared" si="5"/>
        <v>1526174655</v>
      </c>
      <c r="J40" s="31">
        <f t="shared" si="5"/>
        <v>1526174655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1526174655</v>
      </c>
      <c r="X40" s="31">
        <f t="shared" si="5"/>
        <v>453276092</v>
      </c>
      <c r="Y40" s="31">
        <f t="shared" si="5"/>
        <v>1072898563</v>
      </c>
      <c r="Z40" s="32">
        <f>+IF(X40&lt;&gt;0,+(Y40/X40)*100,0)</f>
        <v>236.69868804816647</v>
      </c>
      <c r="AA40" s="33">
        <f>+AA34+AA39</f>
        <v>1813104365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3777155818</v>
      </c>
      <c r="D42" s="43">
        <f>+D25-D40</f>
        <v>3777155818</v>
      </c>
      <c r="E42" s="44">
        <f t="shared" si="6"/>
        <v>3894453508</v>
      </c>
      <c r="F42" s="45">
        <f t="shared" si="6"/>
        <v>3894453508</v>
      </c>
      <c r="G42" s="45">
        <f t="shared" si="6"/>
        <v>4470643947</v>
      </c>
      <c r="H42" s="45">
        <f t="shared" si="6"/>
        <v>4468877392</v>
      </c>
      <c r="I42" s="45">
        <f t="shared" si="6"/>
        <v>4430989598</v>
      </c>
      <c r="J42" s="45">
        <f t="shared" si="6"/>
        <v>4430989598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4430989598</v>
      </c>
      <c r="X42" s="45">
        <f t="shared" si="6"/>
        <v>973613377</v>
      </c>
      <c r="Y42" s="45">
        <f t="shared" si="6"/>
        <v>3457376221</v>
      </c>
      <c r="Z42" s="46">
        <f>+IF(X42&lt;&gt;0,+(Y42/X42)*100,0)</f>
        <v>355.10771551364996</v>
      </c>
      <c r="AA42" s="47">
        <f>+AA25-AA40</f>
        <v>3894453508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2441309005</v>
      </c>
      <c r="D45" s="18">
        <v>2441309005</v>
      </c>
      <c r="E45" s="19">
        <v>1612458504</v>
      </c>
      <c r="F45" s="20">
        <v>1612458504</v>
      </c>
      <c r="G45" s="20">
        <v>3071141190</v>
      </c>
      <c r="H45" s="20">
        <v>3069104669</v>
      </c>
      <c r="I45" s="20">
        <v>3030944485</v>
      </c>
      <c r="J45" s="20">
        <v>3030944485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3030944485</v>
      </c>
      <c r="X45" s="20">
        <v>403114626</v>
      </c>
      <c r="Y45" s="20">
        <v>2627829859</v>
      </c>
      <c r="Z45" s="48">
        <v>651.88</v>
      </c>
      <c r="AA45" s="22">
        <v>1612458504</v>
      </c>
    </row>
    <row r="46" spans="1:27" ht="13.5">
      <c r="A46" s="23" t="s">
        <v>67</v>
      </c>
      <c r="B46" s="17"/>
      <c r="C46" s="18">
        <v>1335846813</v>
      </c>
      <c r="D46" s="18">
        <v>1335846813</v>
      </c>
      <c r="E46" s="19">
        <v>2281995002</v>
      </c>
      <c r="F46" s="20">
        <v>2281995002</v>
      </c>
      <c r="G46" s="20">
        <v>1399502757</v>
      </c>
      <c r="H46" s="20">
        <v>1399772723</v>
      </c>
      <c r="I46" s="20">
        <v>1400045113</v>
      </c>
      <c r="J46" s="20">
        <v>1400045113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1400045113</v>
      </c>
      <c r="X46" s="20">
        <v>570498751</v>
      </c>
      <c r="Y46" s="20">
        <v>829546362</v>
      </c>
      <c r="Z46" s="48">
        <v>145.41</v>
      </c>
      <c r="AA46" s="22">
        <v>2281995002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3777155818</v>
      </c>
      <c r="D48" s="51">
        <f>SUM(D45:D47)</f>
        <v>3777155818</v>
      </c>
      <c r="E48" s="52">
        <f t="shared" si="7"/>
        <v>3894453506</v>
      </c>
      <c r="F48" s="53">
        <f t="shared" si="7"/>
        <v>3894453506</v>
      </c>
      <c r="G48" s="53">
        <f t="shared" si="7"/>
        <v>4470643947</v>
      </c>
      <c r="H48" s="53">
        <f t="shared" si="7"/>
        <v>4468877392</v>
      </c>
      <c r="I48" s="53">
        <f t="shared" si="7"/>
        <v>4430989598</v>
      </c>
      <c r="J48" s="53">
        <f t="shared" si="7"/>
        <v>4430989598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4430989598</v>
      </c>
      <c r="X48" s="53">
        <f t="shared" si="7"/>
        <v>973613377</v>
      </c>
      <c r="Y48" s="53">
        <f t="shared" si="7"/>
        <v>3457376221</v>
      </c>
      <c r="Z48" s="54">
        <f>+IF(X48&lt;&gt;0,+(Y48/X48)*100,0)</f>
        <v>355.10771551364996</v>
      </c>
      <c r="AA48" s="55">
        <f>SUM(AA45:AA47)</f>
        <v>3894453506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7947597</v>
      </c>
      <c r="D6" s="18">
        <v>7947597</v>
      </c>
      <c r="E6" s="19">
        <v>30416275</v>
      </c>
      <c r="F6" s="20">
        <v>88827378</v>
      </c>
      <c r="G6" s="20">
        <v>109635365</v>
      </c>
      <c r="H6" s="20">
        <v>108766988</v>
      </c>
      <c r="I6" s="20">
        <v>33399156</v>
      </c>
      <c r="J6" s="20">
        <v>33399156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33399156</v>
      </c>
      <c r="X6" s="20">
        <v>22206845</v>
      </c>
      <c r="Y6" s="20">
        <v>11192311</v>
      </c>
      <c r="Z6" s="21">
        <v>50.4</v>
      </c>
      <c r="AA6" s="22">
        <v>88827378</v>
      </c>
    </row>
    <row r="7" spans="1:27" ht="13.5">
      <c r="A7" s="23" t="s">
        <v>34</v>
      </c>
      <c r="B7" s="17"/>
      <c r="C7" s="18">
        <v>600239395</v>
      </c>
      <c r="D7" s="18">
        <v>600239395</v>
      </c>
      <c r="E7" s="19">
        <v>365309582</v>
      </c>
      <c r="F7" s="20">
        <v>365309582</v>
      </c>
      <c r="G7" s="20">
        <v>583219984</v>
      </c>
      <c r="H7" s="20">
        <v>550752859</v>
      </c>
      <c r="I7" s="20">
        <v>614733660</v>
      </c>
      <c r="J7" s="20">
        <v>614733660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614733660</v>
      </c>
      <c r="X7" s="20">
        <v>91327396</v>
      </c>
      <c r="Y7" s="20">
        <v>523406264</v>
      </c>
      <c r="Z7" s="21">
        <v>573.11</v>
      </c>
      <c r="AA7" s="22">
        <v>365309582</v>
      </c>
    </row>
    <row r="8" spans="1:27" ht="13.5">
      <c r="A8" s="23" t="s">
        <v>35</v>
      </c>
      <c r="B8" s="17"/>
      <c r="C8" s="18">
        <v>144884859</v>
      </c>
      <c r="D8" s="18">
        <v>144884859</v>
      </c>
      <c r="E8" s="19">
        <v>96733715</v>
      </c>
      <c r="F8" s="20">
        <v>96733715</v>
      </c>
      <c r="G8" s="20">
        <v>175577970</v>
      </c>
      <c r="H8" s="20">
        <v>175577970</v>
      </c>
      <c r="I8" s="20">
        <v>155346125</v>
      </c>
      <c r="J8" s="20">
        <v>155346125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155346125</v>
      </c>
      <c r="X8" s="20">
        <v>24183429</v>
      </c>
      <c r="Y8" s="20">
        <v>131162696</v>
      </c>
      <c r="Z8" s="21">
        <v>542.37</v>
      </c>
      <c r="AA8" s="22">
        <v>96733715</v>
      </c>
    </row>
    <row r="9" spans="1:27" ht="13.5">
      <c r="A9" s="23" t="s">
        <v>36</v>
      </c>
      <c r="B9" s="17"/>
      <c r="C9" s="18">
        <v>91604417</v>
      </c>
      <c r="D9" s="18">
        <v>91604417</v>
      </c>
      <c r="E9" s="19">
        <v>55876968</v>
      </c>
      <c r="F9" s="20">
        <v>55876968</v>
      </c>
      <c r="G9" s="20">
        <v>286430433</v>
      </c>
      <c r="H9" s="20">
        <v>91604417</v>
      </c>
      <c r="I9" s="20">
        <v>91604417</v>
      </c>
      <c r="J9" s="20">
        <v>91604417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91604417</v>
      </c>
      <c r="X9" s="20">
        <v>13969242</v>
      </c>
      <c r="Y9" s="20">
        <v>77635175</v>
      </c>
      <c r="Z9" s="21">
        <v>555.76</v>
      </c>
      <c r="AA9" s="22">
        <v>55876968</v>
      </c>
    </row>
    <row r="10" spans="1:27" ht="13.5">
      <c r="A10" s="23" t="s">
        <v>37</v>
      </c>
      <c r="B10" s="17"/>
      <c r="C10" s="18">
        <v>1387174</v>
      </c>
      <c r="D10" s="18">
        <v>1387174</v>
      </c>
      <c r="E10" s="19">
        <v>40115</v>
      </c>
      <c r="F10" s="20">
        <v>40114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10029</v>
      </c>
      <c r="Y10" s="24">
        <v>-10029</v>
      </c>
      <c r="Z10" s="25">
        <v>-100</v>
      </c>
      <c r="AA10" s="26">
        <v>40114</v>
      </c>
    </row>
    <row r="11" spans="1:27" ht="13.5">
      <c r="A11" s="23" t="s">
        <v>38</v>
      </c>
      <c r="B11" s="17"/>
      <c r="C11" s="18">
        <v>32918969</v>
      </c>
      <c r="D11" s="18">
        <v>32918969</v>
      </c>
      <c r="E11" s="19">
        <v>14760644</v>
      </c>
      <c r="F11" s="20">
        <v>14760644</v>
      </c>
      <c r="G11" s="20">
        <v>30123312</v>
      </c>
      <c r="H11" s="20">
        <v>30123312</v>
      </c>
      <c r="I11" s="20">
        <v>30123312</v>
      </c>
      <c r="J11" s="20">
        <v>30123312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30123312</v>
      </c>
      <c r="X11" s="20">
        <v>3690161</v>
      </c>
      <c r="Y11" s="20">
        <v>26433151</v>
      </c>
      <c r="Z11" s="21">
        <v>716.31</v>
      </c>
      <c r="AA11" s="22">
        <v>14760644</v>
      </c>
    </row>
    <row r="12" spans="1:27" ht="13.5">
      <c r="A12" s="27" t="s">
        <v>39</v>
      </c>
      <c r="B12" s="28"/>
      <c r="C12" s="29">
        <f aca="true" t="shared" si="0" ref="C12:Y12">SUM(C6:C11)</f>
        <v>878982411</v>
      </c>
      <c r="D12" s="29">
        <f>SUM(D6:D11)</f>
        <v>878982411</v>
      </c>
      <c r="E12" s="30">
        <f t="shared" si="0"/>
        <v>563137299</v>
      </c>
      <c r="F12" s="31">
        <f t="shared" si="0"/>
        <v>621548401</v>
      </c>
      <c r="G12" s="31">
        <f t="shared" si="0"/>
        <v>1184987064</v>
      </c>
      <c r="H12" s="31">
        <f t="shared" si="0"/>
        <v>956825546</v>
      </c>
      <c r="I12" s="31">
        <f t="shared" si="0"/>
        <v>925206670</v>
      </c>
      <c r="J12" s="31">
        <f t="shared" si="0"/>
        <v>925206670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925206670</v>
      </c>
      <c r="X12" s="31">
        <f t="shared" si="0"/>
        <v>155387102</v>
      </c>
      <c r="Y12" s="31">
        <f t="shared" si="0"/>
        <v>769819568</v>
      </c>
      <c r="Z12" s="32">
        <f>+IF(X12&lt;&gt;0,+(Y12/X12)*100,0)</f>
        <v>495.4205066518327</v>
      </c>
      <c r="AA12" s="33">
        <f>SUM(AA6:AA11)</f>
        <v>621548401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2188000</v>
      </c>
      <c r="D15" s="18">
        <v>2188000</v>
      </c>
      <c r="E15" s="19">
        <v>2005735</v>
      </c>
      <c r="F15" s="20">
        <v>2005735</v>
      </c>
      <c r="G15" s="20">
        <v>-1080096</v>
      </c>
      <c r="H15" s="20">
        <v>2188000</v>
      </c>
      <c r="I15" s="20">
        <v>2188000</v>
      </c>
      <c r="J15" s="20">
        <v>2188000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2188000</v>
      </c>
      <c r="X15" s="20">
        <v>501434</v>
      </c>
      <c r="Y15" s="20">
        <v>1686566</v>
      </c>
      <c r="Z15" s="21">
        <v>336.35</v>
      </c>
      <c r="AA15" s="22">
        <v>2005735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413958231</v>
      </c>
      <c r="D17" s="18">
        <v>413958231</v>
      </c>
      <c r="E17" s="19">
        <v>551396352</v>
      </c>
      <c r="F17" s="20">
        <v>551396352</v>
      </c>
      <c r="G17" s="20">
        <v>407199302</v>
      </c>
      <c r="H17" s="20">
        <v>413958231</v>
      </c>
      <c r="I17" s="20">
        <v>413958231</v>
      </c>
      <c r="J17" s="20">
        <v>413958231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413958231</v>
      </c>
      <c r="X17" s="20">
        <v>137849088</v>
      </c>
      <c r="Y17" s="20">
        <v>276109143</v>
      </c>
      <c r="Z17" s="21">
        <v>200.3</v>
      </c>
      <c r="AA17" s="22">
        <v>551396352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4171197447</v>
      </c>
      <c r="D19" s="18">
        <v>4171197447</v>
      </c>
      <c r="E19" s="19">
        <v>4628864509</v>
      </c>
      <c r="F19" s="20">
        <v>4703400433</v>
      </c>
      <c r="G19" s="20">
        <v>4298302491</v>
      </c>
      <c r="H19" s="20">
        <v>4179821103</v>
      </c>
      <c r="I19" s="20">
        <v>4200511831</v>
      </c>
      <c r="J19" s="20">
        <v>4200511831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4200511831</v>
      </c>
      <c r="X19" s="20">
        <v>1175850108</v>
      </c>
      <c r="Y19" s="20">
        <v>3024661723</v>
      </c>
      <c r="Z19" s="21">
        <v>257.23</v>
      </c>
      <c r="AA19" s="22">
        <v>4703400433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8907000</v>
      </c>
      <c r="D21" s="18">
        <v>8907000</v>
      </c>
      <c r="E21" s="19">
        <v>11545138</v>
      </c>
      <c r="F21" s="20">
        <v>11545138</v>
      </c>
      <c r="G21" s="20">
        <v>10349934</v>
      </c>
      <c r="H21" s="20">
        <v>8907000</v>
      </c>
      <c r="I21" s="20">
        <v>8907000</v>
      </c>
      <c r="J21" s="20">
        <v>8907000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8907000</v>
      </c>
      <c r="X21" s="20">
        <v>2886285</v>
      </c>
      <c r="Y21" s="20">
        <v>6020715</v>
      </c>
      <c r="Z21" s="21">
        <v>208.6</v>
      </c>
      <c r="AA21" s="22">
        <v>11545138</v>
      </c>
    </row>
    <row r="22" spans="1:27" ht="13.5">
      <c r="A22" s="23" t="s">
        <v>48</v>
      </c>
      <c r="B22" s="17"/>
      <c r="C22" s="18">
        <v>6777133</v>
      </c>
      <c r="D22" s="18">
        <v>6777133</v>
      </c>
      <c r="E22" s="19">
        <v>14515969</v>
      </c>
      <c r="F22" s="20">
        <v>15388375</v>
      </c>
      <c r="G22" s="20">
        <v>5329783</v>
      </c>
      <c r="H22" s="20">
        <v>6777133</v>
      </c>
      <c r="I22" s="20">
        <v>6777133</v>
      </c>
      <c r="J22" s="20">
        <v>6777133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6777133</v>
      </c>
      <c r="X22" s="20">
        <v>3847094</v>
      </c>
      <c r="Y22" s="20">
        <v>2930039</v>
      </c>
      <c r="Z22" s="21">
        <v>76.16</v>
      </c>
      <c r="AA22" s="22">
        <v>15388375</v>
      </c>
    </row>
    <row r="23" spans="1:27" ht="13.5">
      <c r="A23" s="23" t="s">
        <v>49</v>
      </c>
      <c r="B23" s="17"/>
      <c r="C23" s="18">
        <v>724002</v>
      </c>
      <c r="D23" s="18">
        <v>724002</v>
      </c>
      <c r="E23" s="19"/>
      <c r="F23" s="20"/>
      <c r="G23" s="24">
        <v>724002</v>
      </c>
      <c r="H23" s="24">
        <v>724002</v>
      </c>
      <c r="I23" s="24">
        <v>724002</v>
      </c>
      <c r="J23" s="20">
        <v>724002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724002</v>
      </c>
      <c r="X23" s="20"/>
      <c r="Y23" s="24">
        <v>724002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4603751813</v>
      </c>
      <c r="D24" s="29">
        <f>SUM(D15:D23)</f>
        <v>4603751813</v>
      </c>
      <c r="E24" s="36">
        <f t="shared" si="1"/>
        <v>5208327703</v>
      </c>
      <c r="F24" s="37">
        <f t="shared" si="1"/>
        <v>5283736033</v>
      </c>
      <c r="G24" s="37">
        <f t="shared" si="1"/>
        <v>4720825416</v>
      </c>
      <c r="H24" s="37">
        <f t="shared" si="1"/>
        <v>4612375469</v>
      </c>
      <c r="I24" s="37">
        <f t="shared" si="1"/>
        <v>4633066197</v>
      </c>
      <c r="J24" s="37">
        <f t="shared" si="1"/>
        <v>4633066197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4633066197</v>
      </c>
      <c r="X24" s="37">
        <f t="shared" si="1"/>
        <v>1320934009</v>
      </c>
      <c r="Y24" s="37">
        <f t="shared" si="1"/>
        <v>3312132188</v>
      </c>
      <c r="Z24" s="38">
        <f>+IF(X24&lt;&gt;0,+(Y24/X24)*100,0)</f>
        <v>250.74168470440222</v>
      </c>
      <c r="AA24" s="39">
        <f>SUM(AA15:AA23)</f>
        <v>5283736033</v>
      </c>
    </row>
    <row r="25" spans="1:27" ht="13.5">
      <c r="A25" s="27" t="s">
        <v>51</v>
      </c>
      <c r="B25" s="28"/>
      <c r="C25" s="29">
        <f aca="true" t="shared" si="2" ref="C25:Y25">+C12+C24</f>
        <v>5482734224</v>
      </c>
      <c r="D25" s="29">
        <f>+D12+D24</f>
        <v>5482734224</v>
      </c>
      <c r="E25" s="30">
        <f t="shared" si="2"/>
        <v>5771465002</v>
      </c>
      <c r="F25" s="31">
        <f t="shared" si="2"/>
        <v>5905284434</v>
      </c>
      <c r="G25" s="31">
        <f t="shared" si="2"/>
        <v>5905812480</v>
      </c>
      <c r="H25" s="31">
        <f t="shared" si="2"/>
        <v>5569201015</v>
      </c>
      <c r="I25" s="31">
        <f t="shared" si="2"/>
        <v>5558272867</v>
      </c>
      <c r="J25" s="31">
        <f t="shared" si="2"/>
        <v>5558272867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5558272867</v>
      </c>
      <c r="X25" s="31">
        <f t="shared" si="2"/>
        <v>1476321111</v>
      </c>
      <c r="Y25" s="31">
        <f t="shared" si="2"/>
        <v>4081951756</v>
      </c>
      <c r="Z25" s="32">
        <f>+IF(X25&lt;&gt;0,+(Y25/X25)*100,0)</f>
        <v>276.4948442168555</v>
      </c>
      <c r="AA25" s="33">
        <f>+AA12+AA24</f>
        <v>5905284434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11908295</v>
      </c>
      <c r="D30" s="18">
        <v>11908295</v>
      </c>
      <c r="E30" s="19">
        <v>10039131</v>
      </c>
      <c r="F30" s="20">
        <v>10039131</v>
      </c>
      <c r="G30" s="20">
        <v>1587490</v>
      </c>
      <c r="H30" s="20">
        <v>11908295</v>
      </c>
      <c r="I30" s="20">
        <v>11908295</v>
      </c>
      <c r="J30" s="20">
        <v>11908295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11908295</v>
      </c>
      <c r="X30" s="20">
        <v>2509783</v>
      </c>
      <c r="Y30" s="20">
        <v>9398512</v>
      </c>
      <c r="Z30" s="21">
        <v>374.48</v>
      </c>
      <c r="AA30" s="22">
        <v>10039131</v>
      </c>
    </row>
    <row r="31" spans="1:27" ht="13.5">
      <c r="A31" s="23" t="s">
        <v>56</v>
      </c>
      <c r="B31" s="17"/>
      <c r="C31" s="18">
        <v>13191374</v>
      </c>
      <c r="D31" s="18">
        <v>13191374</v>
      </c>
      <c r="E31" s="19">
        <v>12976467</v>
      </c>
      <c r="F31" s="20">
        <v>12976467</v>
      </c>
      <c r="G31" s="20">
        <v>13381091</v>
      </c>
      <c r="H31" s="20">
        <v>13218994</v>
      </c>
      <c r="I31" s="20">
        <v>13218994</v>
      </c>
      <c r="J31" s="20">
        <v>13218994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13218994</v>
      </c>
      <c r="X31" s="20">
        <v>3244117</v>
      </c>
      <c r="Y31" s="20">
        <v>9974877</v>
      </c>
      <c r="Z31" s="21">
        <v>307.48</v>
      </c>
      <c r="AA31" s="22">
        <v>12976467</v>
      </c>
    </row>
    <row r="32" spans="1:27" ht="13.5">
      <c r="A32" s="23" t="s">
        <v>57</v>
      </c>
      <c r="B32" s="17"/>
      <c r="C32" s="18">
        <v>252498264</v>
      </c>
      <c r="D32" s="18">
        <v>252498264</v>
      </c>
      <c r="E32" s="19">
        <v>190546837</v>
      </c>
      <c r="F32" s="20">
        <v>190546837</v>
      </c>
      <c r="G32" s="20">
        <v>210071013</v>
      </c>
      <c r="H32" s="20">
        <v>111899955</v>
      </c>
      <c r="I32" s="20">
        <v>100418674</v>
      </c>
      <c r="J32" s="20">
        <v>100418674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100418674</v>
      </c>
      <c r="X32" s="20">
        <v>47636709</v>
      </c>
      <c r="Y32" s="20">
        <v>52781965</v>
      </c>
      <c r="Z32" s="21">
        <v>110.8</v>
      </c>
      <c r="AA32" s="22">
        <v>190546837</v>
      </c>
    </row>
    <row r="33" spans="1:27" ht="13.5">
      <c r="A33" s="23" t="s">
        <v>58</v>
      </c>
      <c r="B33" s="17"/>
      <c r="C33" s="18">
        <v>46139896</v>
      </c>
      <c r="D33" s="18">
        <v>46139896</v>
      </c>
      <c r="E33" s="19">
        <v>42674836</v>
      </c>
      <c r="F33" s="20">
        <v>42674836</v>
      </c>
      <c r="G33" s="20">
        <v>22240301</v>
      </c>
      <c r="H33" s="20">
        <v>46139896</v>
      </c>
      <c r="I33" s="20">
        <v>46139896</v>
      </c>
      <c r="J33" s="20">
        <v>46139896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46139896</v>
      </c>
      <c r="X33" s="20">
        <v>10668709</v>
      </c>
      <c r="Y33" s="20">
        <v>35471187</v>
      </c>
      <c r="Z33" s="21">
        <v>332.48</v>
      </c>
      <c r="AA33" s="22">
        <v>42674836</v>
      </c>
    </row>
    <row r="34" spans="1:27" ht="13.5">
      <c r="A34" s="27" t="s">
        <v>59</v>
      </c>
      <c r="B34" s="28"/>
      <c r="C34" s="29">
        <f aca="true" t="shared" si="3" ref="C34:Y34">SUM(C29:C33)</f>
        <v>323737829</v>
      </c>
      <c r="D34" s="29">
        <f>SUM(D29:D33)</f>
        <v>323737829</v>
      </c>
      <c r="E34" s="30">
        <f t="shared" si="3"/>
        <v>256237271</v>
      </c>
      <c r="F34" s="31">
        <f t="shared" si="3"/>
        <v>256237271</v>
      </c>
      <c r="G34" s="31">
        <f t="shared" si="3"/>
        <v>247279895</v>
      </c>
      <c r="H34" s="31">
        <f t="shared" si="3"/>
        <v>183167140</v>
      </c>
      <c r="I34" s="31">
        <f t="shared" si="3"/>
        <v>171685859</v>
      </c>
      <c r="J34" s="31">
        <f t="shared" si="3"/>
        <v>171685859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171685859</v>
      </c>
      <c r="X34" s="31">
        <f t="shared" si="3"/>
        <v>64059318</v>
      </c>
      <c r="Y34" s="31">
        <f t="shared" si="3"/>
        <v>107626541</v>
      </c>
      <c r="Z34" s="32">
        <f>+IF(X34&lt;&gt;0,+(Y34/X34)*100,0)</f>
        <v>168.0107505983751</v>
      </c>
      <c r="AA34" s="33">
        <f>SUM(AA29:AA33)</f>
        <v>256237271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186386067</v>
      </c>
      <c r="D37" s="18">
        <v>186386067</v>
      </c>
      <c r="E37" s="19">
        <v>349341923</v>
      </c>
      <c r="F37" s="20">
        <v>349341923</v>
      </c>
      <c r="G37" s="20">
        <v>205726915</v>
      </c>
      <c r="H37" s="20">
        <v>186386067</v>
      </c>
      <c r="I37" s="20">
        <v>186386067</v>
      </c>
      <c r="J37" s="20">
        <v>186386067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186386067</v>
      </c>
      <c r="X37" s="20">
        <v>87335481</v>
      </c>
      <c r="Y37" s="20">
        <v>99050586</v>
      </c>
      <c r="Z37" s="21">
        <v>113.41</v>
      </c>
      <c r="AA37" s="22">
        <v>349341923</v>
      </c>
    </row>
    <row r="38" spans="1:27" ht="13.5">
      <c r="A38" s="23" t="s">
        <v>58</v>
      </c>
      <c r="B38" s="17"/>
      <c r="C38" s="18">
        <v>284108729</v>
      </c>
      <c r="D38" s="18">
        <v>284108729</v>
      </c>
      <c r="E38" s="19">
        <v>241159026</v>
      </c>
      <c r="F38" s="20">
        <v>241159026</v>
      </c>
      <c r="G38" s="20">
        <v>264326585</v>
      </c>
      <c r="H38" s="20">
        <v>284108729</v>
      </c>
      <c r="I38" s="20">
        <v>284108729</v>
      </c>
      <c r="J38" s="20">
        <v>284108729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284108729</v>
      </c>
      <c r="X38" s="20">
        <v>60289757</v>
      </c>
      <c r="Y38" s="20">
        <v>223818972</v>
      </c>
      <c r="Z38" s="21">
        <v>371.24</v>
      </c>
      <c r="AA38" s="22">
        <v>241159026</v>
      </c>
    </row>
    <row r="39" spans="1:27" ht="13.5">
      <c r="A39" s="27" t="s">
        <v>61</v>
      </c>
      <c r="B39" s="35"/>
      <c r="C39" s="29">
        <f aca="true" t="shared" si="4" ref="C39:Y39">SUM(C37:C38)</f>
        <v>470494796</v>
      </c>
      <c r="D39" s="29">
        <f>SUM(D37:D38)</f>
        <v>470494796</v>
      </c>
      <c r="E39" s="36">
        <f t="shared" si="4"/>
        <v>590500949</v>
      </c>
      <c r="F39" s="37">
        <f t="shared" si="4"/>
        <v>590500949</v>
      </c>
      <c r="G39" s="37">
        <f t="shared" si="4"/>
        <v>470053500</v>
      </c>
      <c r="H39" s="37">
        <f t="shared" si="4"/>
        <v>470494796</v>
      </c>
      <c r="I39" s="37">
        <f t="shared" si="4"/>
        <v>470494796</v>
      </c>
      <c r="J39" s="37">
        <f t="shared" si="4"/>
        <v>470494796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470494796</v>
      </c>
      <c r="X39" s="37">
        <f t="shared" si="4"/>
        <v>147625238</v>
      </c>
      <c r="Y39" s="37">
        <f t="shared" si="4"/>
        <v>322869558</v>
      </c>
      <c r="Z39" s="38">
        <f>+IF(X39&lt;&gt;0,+(Y39/X39)*100,0)</f>
        <v>218.70891615429605</v>
      </c>
      <c r="AA39" s="39">
        <f>SUM(AA37:AA38)</f>
        <v>590500949</v>
      </c>
    </row>
    <row r="40" spans="1:27" ht="13.5">
      <c r="A40" s="27" t="s">
        <v>62</v>
      </c>
      <c r="B40" s="28"/>
      <c r="C40" s="29">
        <f aca="true" t="shared" si="5" ref="C40:Y40">+C34+C39</f>
        <v>794232625</v>
      </c>
      <c r="D40" s="29">
        <f>+D34+D39</f>
        <v>794232625</v>
      </c>
      <c r="E40" s="30">
        <f t="shared" si="5"/>
        <v>846738220</v>
      </c>
      <c r="F40" s="31">
        <f t="shared" si="5"/>
        <v>846738220</v>
      </c>
      <c r="G40" s="31">
        <f t="shared" si="5"/>
        <v>717333395</v>
      </c>
      <c r="H40" s="31">
        <f t="shared" si="5"/>
        <v>653661936</v>
      </c>
      <c r="I40" s="31">
        <f t="shared" si="5"/>
        <v>642180655</v>
      </c>
      <c r="J40" s="31">
        <f t="shared" si="5"/>
        <v>642180655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642180655</v>
      </c>
      <c r="X40" s="31">
        <f t="shared" si="5"/>
        <v>211684556</v>
      </c>
      <c r="Y40" s="31">
        <f t="shared" si="5"/>
        <v>430496099</v>
      </c>
      <c r="Z40" s="32">
        <f>+IF(X40&lt;&gt;0,+(Y40/X40)*100,0)</f>
        <v>203.36679592251406</v>
      </c>
      <c r="AA40" s="33">
        <f>+AA34+AA39</f>
        <v>846738220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4688501599</v>
      </c>
      <c r="D42" s="43">
        <f>+D25-D40</f>
        <v>4688501599</v>
      </c>
      <c r="E42" s="44">
        <f t="shared" si="6"/>
        <v>4924726782</v>
      </c>
      <c r="F42" s="45">
        <f t="shared" si="6"/>
        <v>5058546214</v>
      </c>
      <c r="G42" s="45">
        <f t="shared" si="6"/>
        <v>5188479085</v>
      </c>
      <c r="H42" s="45">
        <f t="shared" si="6"/>
        <v>4915539079</v>
      </c>
      <c r="I42" s="45">
        <f t="shared" si="6"/>
        <v>4916092212</v>
      </c>
      <c r="J42" s="45">
        <f t="shared" si="6"/>
        <v>4916092212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4916092212</v>
      </c>
      <c r="X42" s="45">
        <f t="shared" si="6"/>
        <v>1264636555</v>
      </c>
      <c r="Y42" s="45">
        <f t="shared" si="6"/>
        <v>3651455657</v>
      </c>
      <c r="Z42" s="46">
        <f>+IF(X42&lt;&gt;0,+(Y42/X42)*100,0)</f>
        <v>288.73557723467826</v>
      </c>
      <c r="AA42" s="47">
        <f>+AA25-AA40</f>
        <v>5058546214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4688501599</v>
      </c>
      <c r="D45" s="18">
        <v>4688501599</v>
      </c>
      <c r="E45" s="19">
        <v>3276555158</v>
      </c>
      <c r="F45" s="20">
        <v>3410374591</v>
      </c>
      <c r="G45" s="20">
        <v>4230695439</v>
      </c>
      <c r="H45" s="20">
        <v>4915539078</v>
      </c>
      <c r="I45" s="20">
        <v>4916092212</v>
      </c>
      <c r="J45" s="20">
        <v>4916092212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4916092212</v>
      </c>
      <c r="X45" s="20">
        <v>852593648</v>
      </c>
      <c r="Y45" s="20">
        <v>4063498564</v>
      </c>
      <c r="Z45" s="48">
        <v>476.6</v>
      </c>
      <c r="AA45" s="22">
        <v>3410374591</v>
      </c>
    </row>
    <row r="46" spans="1:27" ht="13.5">
      <c r="A46" s="23" t="s">
        <v>67</v>
      </c>
      <c r="B46" s="17"/>
      <c r="C46" s="18"/>
      <c r="D46" s="18"/>
      <c r="E46" s="19">
        <v>1648171624</v>
      </c>
      <c r="F46" s="20">
        <v>1648171623</v>
      </c>
      <c r="G46" s="20">
        <v>957783646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412042906</v>
      </c>
      <c r="Y46" s="20">
        <v>-412042906</v>
      </c>
      <c r="Z46" s="48">
        <v>-100</v>
      </c>
      <c r="AA46" s="22">
        <v>1648171623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4688501599</v>
      </c>
      <c r="D48" s="51">
        <f>SUM(D45:D47)</f>
        <v>4688501599</v>
      </c>
      <c r="E48" s="52">
        <f t="shared" si="7"/>
        <v>4924726782</v>
      </c>
      <c r="F48" s="53">
        <f t="shared" si="7"/>
        <v>5058546214</v>
      </c>
      <c r="G48" s="53">
        <f t="shared" si="7"/>
        <v>5188479085</v>
      </c>
      <c r="H48" s="53">
        <f t="shared" si="7"/>
        <v>4915539078</v>
      </c>
      <c r="I48" s="53">
        <f t="shared" si="7"/>
        <v>4916092212</v>
      </c>
      <c r="J48" s="53">
        <f t="shared" si="7"/>
        <v>4916092212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4916092212</v>
      </c>
      <c r="X48" s="53">
        <f t="shared" si="7"/>
        <v>1264636554</v>
      </c>
      <c r="Y48" s="53">
        <f t="shared" si="7"/>
        <v>3651455658</v>
      </c>
      <c r="Z48" s="54">
        <f>+IF(X48&lt;&gt;0,+(Y48/X48)*100,0)</f>
        <v>288.73557754206746</v>
      </c>
      <c r="AA48" s="55">
        <f>SUM(AA45:AA47)</f>
        <v>5058546214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365322659</v>
      </c>
      <c r="D6" s="18">
        <v>365322659</v>
      </c>
      <c r="E6" s="19">
        <v>414319836</v>
      </c>
      <c r="F6" s="20">
        <v>414319836</v>
      </c>
      <c r="G6" s="20">
        <v>420729744</v>
      </c>
      <c r="H6" s="20">
        <v>417041157</v>
      </c>
      <c r="I6" s="20">
        <v>515850594</v>
      </c>
      <c r="J6" s="20">
        <v>515850594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515850594</v>
      </c>
      <c r="X6" s="20">
        <v>103579959</v>
      </c>
      <c r="Y6" s="20">
        <v>412270635</v>
      </c>
      <c r="Z6" s="21">
        <v>398.02</v>
      </c>
      <c r="AA6" s="22">
        <v>414319836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129225057</v>
      </c>
      <c r="D8" s="18">
        <v>129225057</v>
      </c>
      <c r="E8" s="19">
        <v>109206019</v>
      </c>
      <c r="F8" s="20">
        <v>109206019</v>
      </c>
      <c r="G8" s="20">
        <v>112174327</v>
      </c>
      <c r="H8" s="20">
        <v>17561631</v>
      </c>
      <c r="I8" s="20">
        <v>115264567</v>
      </c>
      <c r="J8" s="20">
        <v>115264567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115264567</v>
      </c>
      <c r="X8" s="20">
        <v>27301505</v>
      </c>
      <c r="Y8" s="20">
        <v>87963062</v>
      </c>
      <c r="Z8" s="21">
        <v>322.19</v>
      </c>
      <c r="AA8" s="22">
        <v>109206019</v>
      </c>
    </row>
    <row r="9" spans="1:27" ht="13.5">
      <c r="A9" s="23" t="s">
        <v>36</v>
      </c>
      <c r="B9" s="17"/>
      <c r="C9" s="18">
        <v>75110364</v>
      </c>
      <c r="D9" s="18">
        <v>75110364</v>
      </c>
      <c r="E9" s="19">
        <v>66615369</v>
      </c>
      <c r="F9" s="20">
        <v>66615369</v>
      </c>
      <c r="G9" s="20">
        <v>37441940</v>
      </c>
      <c r="H9" s="20">
        <v>-64024783</v>
      </c>
      <c r="I9" s="20">
        <v>42892066</v>
      </c>
      <c r="J9" s="20">
        <v>42892066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42892066</v>
      </c>
      <c r="X9" s="20">
        <v>16653842</v>
      </c>
      <c r="Y9" s="20">
        <v>26238224</v>
      </c>
      <c r="Z9" s="21">
        <v>157.55</v>
      </c>
      <c r="AA9" s="22">
        <v>66615369</v>
      </c>
    </row>
    <row r="10" spans="1:27" ht="13.5">
      <c r="A10" s="23" t="s">
        <v>37</v>
      </c>
      <c r="B10" s="17"/>
      <c r="C10" s="18">
        <v>284066</v>
      </c>
      <c r="D10" s="18">
        <v>284066</v>
      </c>
      <c r="E10" s="19">
        <v>270633</v>
      </c>
      <c r="F10" s="20">
        <v>270633</v>
      </c>
      <c r="G10" s="24">
        <v>893267</v>
      </c>
      <c r="H10" s="24">
        <v>162159</v>
      </c>
      <c r="I10" s="24">
        <v>971834</v>
      </c>
      <c r="J10" s="20">
        <v>971834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971834</v>
      </c>
      <c r="X10" s="20">
        <v>67658</v>
      </c>
      <c r="Y10" s="24">
        <v>904176</v>
      </c>
      <c r="Z10" s="25">
        <v>1336.39</v>
      </c>
      <c r="AA10" s="26">
        <v>270633</v>
      </c>
    </row>
    <row r="11" spans="1:27" ht="13.5">
      <c r="A11" s="23" t="s">
        <v>38</v>
      </c>
      <c r="B11" s="17"/>
      <c r="C11" s="18">
        <v>161212200</v>
      </c>
      <c r="D11" s="18">
        <v>161212200</v>
      </c>
      <c r="E11" s="19">
        <v>175564825</v>
      </c>
      <c r="F11" s="20">
        <v>175564825</v>
      </c>
      <c r="G11" s="20">
        <v>167454724</v>
      </c>
      <c r="H11" s="20">
        <v>160517770</v>
      </c>
      <c r="I11" s="20">
        <v>158390851</v>
      </c>
      <c r="J11" s="20">
        <v>158390851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158390851</v>
      </c>
      <c r="X11" s="20">
        <v>43891206</v>
      </c>
      <c r="Y11" s="20">
        <v>114499645</v>
      </c>
      <c r="Z11" s="21">
        <v>260.87</v>
      </c>
      <c r="AA11" s="22">
        <v>175564825</v>
      </c>
    </row>
    <row r="12" spans="1:27" ht="13.5">
      <c r="A12" s="27" t="s">
        <v>39</v>
      </c>
      <c r="B12" s="28"/>
      <c r="C12" s="29">
        <f aca="true" t="shared" si="0" ref="C12:Y12">SUM(C6:C11)</f>
        <v>731154346</v>
      </c>
      <c r="D12" s="29">
        <f>SUM(D6:D11)</f>
        <v>731154346</v>
      </c>
      <c r="E12" s="30">
        <f t="shared" si="0"/>
        <v>765976682</v>
      </c>
      <c r="F12" s="31">
        <f t="shared" si="0"/>
        <v>765976682</v>
      </c>
      <c r="G12" s="31">
        <f t="shared" si="0"/>
        <v>738694002</v>
      </c>
      <c r="H12" s="31">
        <f t="shared" si="0"/>
        <v>531257934</v>
      </c>
      <c r="I12" s="31">
        <f t="shared" si="0"/>
        <v>833369912</v>
      </c>
      <c r="J12" s="31">
        <f t="shared" si="0"/>
        <v>833369912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833369912</v>
      </c>
      <c r="X12" s="31">
        <f t="shared" si="0"/>
        <v>191494170</v>
      </c>
      <c r="Y12" s="31">
        <f t="shared" si="0"/>
        <v>641875742</v>
      </c>
      <c r="Z12" s="32">
        <f>+IF(X12&lt;&gt;0,+(Y12/X12)*100,0)</f>
        <v>335.1933596725164</v>
      </c>
      <c r="AA12" s="33">
        <f>SUM(AA6:AA11)</f>
        <v>765976682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847517</v>
      </c>
      <c r="D15" s="18">
        <v>847517</v>
      </c>
      <c r="E15" s="19">
        <v>701114</v>
      </c>
      <c r="F15" s="20">
        <v>701114</v>
      </c>
      <c r="G15" s="20">
        <v>822752</v>
      </c>
      <c r="H15" s="20">
        <v>969425</v>
      </c>
      <c r="I15" s="20">
        <v>971834</v>
      </c>
      <c r="J15" s="20">
        <v>971834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971834</v>
      </c>
      <c r="X15" s="20">
        <v>175279</v>
      </c>
      <c r="Y15" s="20">
        <v>796555</v>
      </c>
      <c r="Z15" s="21">
        <v>454.45</v>
      </c>
      <c r="AA15" s="22">
        <v>701114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152249977</v>
      </c>
      <c r="D17" s="18">
        <v>152249977</v>
      </c>
      <c r="E17" s="19">
        <v>145022856</v>
      </c>
      <c r="F17" s="20">
        <v>145022856</v>
      </c>
      <c r="G17" s="20">
        <v>152263257</v>
      </c>
      <c r="H17" s="20">
        <v>152249977</v>
      </c>
      <c r="I17" s="20">
        <v>152249977</v>
      </c>
      <c r="J17" s="20">
        <v>152249977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152249977</v>
      </c>
      <c r="X17" s="20">
        <v>36255714</v>
      </c>
      <c r="Y17" s="20">
        <v>115994263</v>
      </c>
      <c r="Z17" s="21">
        <v>319.93</v>
      </c>
      <c r="AA17" s="22">
        <v>145022856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2713101889</v>
      </c>
      <c r="D19" s="18">
        <v>2713101889</v>
      </c>
      <c r="E19" s="19">
        <v>2648805965</v>
      </c>
      <c r="F19" s="20">
        <v>2648805965</v>
      </c>
      <c r="G19" s="20">
        <v>2735258452</v>
      </c>
      <c r="H19" s="20">
        <v>2722511678</v>
      </c>
      <c r="I19" s="20">
        <v>2738844834</v>
      </c>
      <c r="J19" s="20">
        <v>2738844834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2738844834</v>
      </c>
      <c r="X19" s="20">
        <v>662201491</v>
      </c>
      <c r="Y19" s="20">
        <v>2076643343</v>
      </c>
      <c r="Z19" s="21">
        <v>313.6</v>
      </c>
      <c r="AA19" s="22">
        <v>2648805965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1007716</v>
      </c>
      <c r="D22" s="18">
        <v>1007716</v>
      </c>
      <c r="E22" s="19">
        <v>1029566</v>
      </c>
      <c r="F22" s="20">
        <v>1029566</v>
      </c>
      <c r="G22" s="20">
        <v>463125</v>
      </c>
      <c r="H22" s="20">
        <v>1007716</v>
      </c>
      <c r="I22" s="20">
        <v>1007716</v>
      </c>
      <c r="J22" s="20">
        <v>1007716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1007716</v>
      </c>
      <c r="X22" s="20">
        <v>257392</v>
      </c>
      <c r="Y22" s="20">
        <v>750324</v>
      </c>
      <c r="Z22" s="21">
        <v>291.51</v>
      </c>
      <c r="AA22" s="22">
        <v>1029566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2867207099</v>
      </c>
      <c r="D24" s="29">
        <f>SUM(D15:D23)</f>
        <v>2867207099</v>
      </c>
      <c r="E24" s="36">
        <f t="shared" si="1"/>
        <v>2795559501</v>
      </c>
      <c r="F24" s="37">
        <f t="shared" si="1"/>
        <v>2795559501</v>
      </c>
      <c r="G24" s="37">
        <f t="shared" si="1"/>
        <v>2888807586</v>
      </c>
      <c r="H24" s="37">
        <f t="shared" si="1"/>
        <v>2876738796</v>
      </c>
      <c r="I24" s="37">
        <f t="shared" si="1"/>
        <v>2893074361</v>
      </c>
      <c r="J24" s="37">
        <f t="shared" si="1"/>
        <v>2893074361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2893074361</v>
      </c>
      <c r="X24" s="37">
        <f t="shared" si="1"/>
        <v>698889876</v>
      </c>
      <c r="Y24" s="37">
        <f t="shared" si="1"/>
        <v>2194184485</v>
      </c>
      <c r="Z24" s="38">
        <f>+IF(X24&lt;&gt;0,+(Y24/X24)*100,0)</f>
        <v>313.95282151719135</v>
      </c>
      <c r="AA24" s="39">
        <f>SUM(AA15:AA23)</f>
        <v>2795559501</v>
      </c>
    </row>
    <row r="25" spans="1:27" ht="13.5">
      <c r="A25" s="27" t="s">
        <v>51</v>
      </c>
      <c r="B25" s="28"/>
      <c r="C25" s="29">
        <f aca="true" t="shared" si="2" ref="C25:Y25">+C12+C24</f>
        <v>3598361445</v>
      </c>
      <c r="D25" s="29">
        <f>+D12+D24</f>
        <v>3598361445</v>
      </c>
      <c r="E25" s="30">
        <f t="shared" si="2"/>
        <v>3561536183</v>
      </c>
      <c r="F25" s="31">
        <f t="shared" si="2"/>
        <v>3561536183</v>
      </c>
      <c r="G25" s="31">
        <f t="shared" si="2"/>
        <v>3627501588</v>
      </c>
      <c r="H25" s="31">
        <f t="shared" si="2"/>
        <v>3407996730</v>
      </c>
      <c r="I25" s="31">
        <f t="shared" si="2"/>
        <v>3726444273</v>
      </c>
      <c r="J25" s="31">
        <f t="shared" si="2"/>
        <v>3726444273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3726444273</v>
      </c>
      <c r="X25" s="31">
        <f t="shared" si="2"/>
        <v>890384046</v>
      </c>
      <c r="Y25" s="31">
        <f t="shared" si="2"/>
        <v>2836060227</v>
      </c>
      <c r="Z25" s="32">
        <f>+IF(X25&lt;&gt;0,+(Y25/X25)*100,0)</f>
        <v>318.5210067207336</v>
      </c>
      <c r="AA25" s="33">
        <f>+AA12+AA24</f>
        <v>3561536183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42598994</v>
      </c>
      <c r="D30" s="18">
        <v>42598994</v>
      </c>
      <c r="E30" s="19">
        <v>42011479</v>
      </c>
      <c r="F30" s="20">
        <v>42011479</v>
      </c>
      <c r="G30" s="20">
        <v>6486914</v>
      </c>
      <c r="H30" s="20">
        <v>42598994</v>
      </c>
      <c r="I30" s="20">
        <v>43482602</v>
      </c>
      <c r="J30" s="20">
        <v>43482602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43482602</v>
      </c>
      <c r="X30" s="20">
        <v>10502870</v>
      </c>
      <c r="Y30" s="20">
        <v>32979732</v>
      </c>
      <c r="Z30" s="21">
        <v>314.01</v>
      </c>
      <c r="AA30" s="22">
        <v>42011479</v>
      </c>
    </row>
    <row r="31" spans="1:27" ht="13.5">
      <c r="A31" s="23" t="s">
        <v>56</v>
      </c>
      <c r="B31" s="17"/>
      <c r="C31" s="18">
        <v>19759545</v>
      </c>
      <c r="D31" s="18">
        <v>19759545</v>
      </c>
      <c r="E31" s="19">
        <v>22570519</v>
      </c>
      <c r="F31" s="20">
        <v>22570519</v>
      </c>
      <c r="G31" s="20">
        <v>19128411</v>
      </c>
      <c r="H31" s="20">
        <v>19768905</v>
      </c>
      <c r="I31" s="20">
        <v>19769265</v>
      </c>
      <c r="J31" s="20">
        <v>19769265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19769265</v>
      </c>
      <c r="X31" s="20">
        <v>5642630</v>
      </c>
      <c r="Y31" s="20">
        <v>14126635</v>
      </c>
      <c r="Z31" s="21">
        <v>250.36</v>
      </c>
      <c r="AA31" s="22">
        <v>22570519</v>
      </c>
    </row>
    <row r="32" spans="1:27" ht="13.5">
      <c r="A32" s="23" t="s">
        <v>57</v>
      </c>
      <c r="B32" s="17"/>
      <c r="C32" s="18">
        <v>197206147</v>
      </c>
      <c r="D32" s="18">
        <v>197206147</v>
      </c>
      <c r="E32" s="19">
        <v>111408912</v>
      </c>
      <c r="F32" s="20">
        <v>111408912</v>
      </c>
      <c r="G32" s="20">
        <v>332151333</v>
      </c>
      <c r="H32" s="20">
        <v>216536878</v>
      </c>
      <c r="I32" s="20">
        <v>245431115</v>
      </c>
      <c r="J32" s="20">
        <v>245431115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245431115</v>
      </c>
      <c r="X32" s="20">
        <v>27852228</v>
      </c>
      <c r="Y32" s="20">
        <v>217578887</v>
      </c>
      <c r="Z32" s="21">
        <v>781.19</v>
      </c>
      <c r="AA32" s="22">
        <v>111408912</v>
      </c>
    </row>
    <row r="33" spans="1:27" ht="13.5">
      <c r="A33" s="23" t="s">
        <v>58</v>
      </c>
      <c r="B33" s="17"/>
      <c r="C33" s="18">
        <v>83937487</v>
      </c>
      <c r="D33" s="18">
        <v>83937487</v>
      </c>
      <c r="E33" s="19">
        <v>78908113</v>
      </c>
      <c r="F33" s="20">
        <v>78908113</v>
      </c>
      <c r="G33" s="20">
        <v>76198411</v>
      </c>
      <c r="H33" s="20">
        <v>83394737</v>
      </c>
      <c r="I33" s="20">
        <v>190742609</v>
      </c>
      <c r="J33" s="20">
        <v>190742609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190742609</v>
      </c>
      <c r="X33" s="20">
        <v>19727028</v>
      </c>
      <c r="Y33" s="20">
        <v>171015581</v>
      </c>
      <c r="Z33" s="21">
        <v>866.91</v>
      </c>
      <c r="AA33" s="22">
        <v>78908113</v>
      </c>
    </row>
    <row r="34" spans="1:27" ht="13.5">
      <c r="A34" s="27" t="s">
        <v>59</v>
      </c>
      <c r="B34" s="28"/>
      <c r="C34" s="29">
        <f aca="true" t="shared" si="3" ref="C34:Y34">SUM(C29:C33)</f>
        <v>343502173</v>
      </c>
      <c r="D34" s="29">
        <f>SUM(D29:D33)</f>
        <v>343502173</v>
      </c>
      <c r="E34" s="30">
        <f t="shared" si="3"/>
        <v>254899023</v>
      </c>
      <c r="F34" s="31">
        <f t="shared" si="3"/>
        <v>254899023</v>
      </c>
      <c r="G34" s="31">
        <f t="shared" si="3"/>
        <v>433965069</v>
      </c>
      <c r="H34" s="31">
        <f t="shared" si="3"/>
        <v>362299514</v>
      </c>
      <c r="I34" s="31">
        <f t="shared" si="3"/>
        <v>499425591</v>
      </c>
      <c r="J34" s="31">
        <f t="shared" si="3"/>
        <v>499425591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499425591</v>
      </c>
      <c r="X34" s="31">
        <f t="shared" si="3"/>
        <v>63724756</v>
      </c>
      <c r="Y34" s="31">
        <f t="shared" si="3"/>
        <v>435700835</v>
      </c>
      <c r="Z34" s="32">
        <f>+IF(X34&lt;&gt;0,+(Y34/X34)*100,0)</f>
        <v>683.723033792393</v>
      </c>
      <c r="AA34" s="33">
        <f>SUM(AA29:AA33)</f>
        <v>254899023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341757023</v>
      </c>
      <c r="D37" s="18">
        <v>341757023</v>
      </c>
      <c r="E37" s="19">
        <v>434581832</v>
      </c>
      <c r="F37" s="20">
        <v>434581832</v>
      </c>
      <c r="G37" s="20">
        <v>377829742</v>
      </c>
      <c r="H37" s="20">
        <v>341757023</v>
      </c>
      <c r="I37" s="20">
        <v>340872485</v>
      </c>
      <c r="J37" s="20">
        <v>340872485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340872485</v>
      </c>
      <c r="X37" s="20">
        <v>108645458</v>
      </c>
      <c r="Y37" s="20">
        <v>232227027</v>
      </c>
      <c r="Z37" s="21">
        <v>213.75</v>
      </c>
      <c r="AA37" s="22">
        <v>434581832</v>
      </c>
    </row>
    <row r="38" spans="1:27" ht="13.5">
      <c r="A38" s="23" t="s">
        <v>58</v>
      </c>
      <c r="B38" s="17"/>
      <c r="C38" s="18">
        <v>199464301</v>
      </c>
      <c r="D38" s="18">
        <v>199464301</v>
      </c>
      <c r="E38" s="19">
        <v>175218779</v>
      </c>
      <c r="F38" s="20">
        <v>175218779</v>
      </c>
      <c r="G38" s="20">
        <v>190291691</v>
      </c>
      <c r="H38" s="20">
        <v>198921552</v>
      </c>
      <c r="I38" s="20">
        <v>83608721</v>
      </c>
      <c r="J38" s="20">
        <v>83608721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83608721</v>
      </c>
      <c r="X38" s="20">
        <v>43804695</v>
      </c>
      <c r="Y38" s="20">
        <v>39804026</v>
      </c>
      <c r="Z38" s="21">
        <v>90.87</v>
      </c>
      <c r="AA38" s="22">
        <v>175218779</v>
      </c>
    </row>
    <row r="39" spans="1:27" ht="13.5">
      <c r="A39" s="27" t="s">
        <v>61</v>
      </c>
      <c r="B39" s="35"/>
      <c r="C39" s="29">
        <f aca="true" t="shared" si="4" ref="C39:Y39">SUM(C37:C38)</f>
        <v>541221324</v>
      </c>
      <c r="D39" s="29">
        <f>SUM(D37:D38)</f>
        <v>541221324</v>
      </c>
      <c r="E39" s="36">
        <f t="shared" si="4"/>
        <v>609800611</v>
      </c>
      <c r="F39" s="37">
        <f t="shared" si="4"/>
        <v>609800611</v>
      </c>
      <c r="G39" s="37">
        <f t="shared" si="4"/>
        <v>568121433</v>
      </c>
      <c r="H39" s="37">
        <f t="shared" si="4"/>
        <v>540678575</v>
      </c>
      <c r="I39" s="37">
        <f t="shared" si="4"/>
        <v>424481206</v>
      </c>
      <c r="J39" s="37">
        <f t="shared" si="4"/>
        <v>424481206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424481206</v>
      </c>
      <c r="X39" s="37">
        <f t="shared" si="4"/>
        <v>152450153</v>
      </c>
      <c r="Y39" s="37">
        <f t="shared" si="4"/>
        <v>272031053</v>
      </c>
      <c r="Z39" s="38">
        <f>+IF(X39&lt;&gt;0,+(Y39/X39)*100,0)</f>
        <v>178.43934403922833</v>
      </c>
      <c r="AA39" s="39">
        <f>SUM(AA37:AA38)</f>
        <v>609800611</v>
      </c>
    </row>
    <row r="40" spans="1:27" ht="13.5">
      <c r="A40" s="27" t="s">
        <v>62</v>
      </c>
      <c r="B40" s="28"/>
      <c r="C40" s="29">
        <f aca="true" t="shared" si="5" ref="C40:Y40">+C34+C39</f>
        <v>884723497</v>
      </c>
      <c r="D40" s="29">
        <f>+D34+D39</f>
        <v>884723497</v>
      </c>
      <c r="E40" s="30">
        <f t="shared" si="5"/>
        <v>864699634</v>
      </c>
      <c r="F40" s="31">
        <f t="shared" si="5"/>
        <v>864699634</v>
      </c>
      <c r="G40" s="31">
        <f t="shared" si="5"/>
        <v>1002086502</v>
      </c>
      <c r="H40" s="31">
        <f t="shared" si="5"/>
        <v>902978089</v>
      </c>
      <c r="I40" s="31">
        <f t="shared" si="5"/>
        <v>923906797</v>
      </c>
      <c r="J40" s="31">
        <f t="shared" si="5"/>
        <v>923906797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923906797</v>
      </c>
      <c r="X40" s="31">
        <f t="shared" si="5"/>
        <v>216174909</v>
      </c>
      <c r="Y40" s="31">
        <f t="shared" si="5"/>
        <v>707731888</v>
      </c>
      <c r="Z40" s="32">
        <f>+IF(X40&lt;&gt;0,+(Y40/X40)*100,0)</f>
        <v>327.3885444309358</v>
      </c>
      <c r="AA40" s="33">
        <f>+AA34+AA39</f>
        <v>864699634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2713637948</v>
      </c>
      <c r="D42" s="43">
        <f>+D25-D40</f>
        <v>2713637948</v>
      </c>
      <c r="E42" s="44">
        <f t="shared" si="6"/>
        <v>2696836549</v>
      </c>
      <c r="F42" s="45">
        <f t="shared" si="6"/>
        <v>2696836549</v>
      </c>
      <c r="G42" s="45">
        <f t="shared" si="6"/>
        <v>2625415086</v>
      </c>
      <c r="H42" s="45">
        <f t="shared" si="6"/>
        <v>2505018641</v>
      </c>
      <c r="I42" s="45">
        <f t="shared" si="6"/>
        <v>2802537476</v>
      </c>
      <c r="J42" s="45">
        <f t="shared" si="6"/>
        <v>2802537476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2802537476</v>
      </c>
      <c r="X42" s="45">
        <f t="shared" si="6"/>
        <v>674209137</v>
      </c>
      <c r="Y42" s="45">
        <f t="shared" si="6"/>
        <v>2128328339</v>
      </c>
      <c r="Z42" s="46">
        <f>+IF(X42&lt;&gt;0,+(Y42/X42)*100,0)</f>
        <v>315.6777655773597</v>
      </c>
      <c r="AA42" s="47">
        <f>+AA25-AA40</f>
        <v>2696836549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2648697842</v>
      </c>
      <c r="D45" s="18">
        <v>2648697842</v>
      </c>
      <c r="E45" s="19">
        <v>2622980131</v>
      </c>
      <c r="F45" s="20">
        <v>2622980131</v>
      </c>
      <c r="G45" s="20">
        <v>2557906142</v>
      </c>
      <c r="H45" s="20">
        <v>2440078536</v>
      </c>
      <c r="I45" s="20">
        <v>2737597371</v>
      </c>
      <c r="J45" s="20">
        <v>2737597371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2737597371</v>
      </c>
      <c r="X45" s="20">
        <v>655745033</v>
      </c>
      <c r="Y45" s="20">
        <v>2081852338</v>
      </c>
      <c r="Z45" s="48">
        <v>317.48</v>
      </c>
      <c r="AA45" s="22">
        <v>2622980131</v>
      </c>
    </row>
    <row r="46" spans="1:27" ht="13.5">
      <c r="A46" s="23" t="s">
        <v>67</v>
      </c>
      <c r="B46" s="17"/>
      <c r="C46" s="18">
        <v>64940105</v>
      </c>
      <c r="D46" s="18">
        <v>64940105</v>
      </c>
      <c r="E46" s="19">
        <v>73856419</v>
      </c>
      <c r="F46" s="20">
        <v>73856419</v>
      </c>
      <c r="G46" s="20">
        <v>67508943</v>
      </c>
      <c r="H46" s="20">
        <v>64940105</v>
      </c>
      <c r="I46" s="20">
        <v>64940105</v>
      </c>
      <c r="J46" s="20">
        <v>64940105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64940105</v>
      </c>
      <c r="X46" s="20">
        <v>18464105</v>
      </c>
      <c r="Y46" s="20">
        <v>46476000</v>
      </c>
      <c r="Z46" s="48">
        <v>251.71</v>
      </c>
      <c r="AA46" s="22">
        <v>73856419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2713637947</v>
      </c>
      <c r="D48" s="51">
        <f>SUM(D45:D47)</f>
        <v>2713637947</v>
      </c>
      <c r="E48" s="52">
        <f t="shared" si="7"/>
        <v>2696836550</v>
      </c>
      <c r="F48" s="53">
        <f t="shared" si="7"/>
        <v>2696836550</v>
      </c>
      <c r="G48" s="53">
        <f t="shared" si="7"/>
        <v>2625415085</v>
      </c>
      <c r="H48" s="53">
        <f t="shared" si="7"/>
        <v>2505018641</v>
      </c>
      <c r="I48" s="53">
        <f t="shared" si="7"/>
        <v>2802537476</v>
      </c>
      <c r="J48" s="53">
        <f t="shared" si="7"/>
        <v>2802537476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2802537476</v>
      </c>
      <c r="X48" s="53">
        <f t="shared" si="7"/>
        <v>674209138</v>
      </c>
      <c r="Y48" s="53">
        <f t="shared" si="7"/>
        <v>2128328338</v>
      </c>
      <c r="Z48" s="54">
        <f>+IF(X48&lt;&gt;0,+(Y48/X48)*100,0)</f>
        <v>315.6777649608185</v>
      </c>
      <c r="AA48" s="55">
        <f>SUM(AA45:AA47)</f>
        <v>2696836550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11520330</v>
      </c>
      <c r="D6" s="18">
        <v>11520330</v>
      </c>
      <c r="E6" s="19">
        <v>50000000</v>
      </c>
      <c r="F6" s="20">
        <v>50000000</v>
      </c>
      <c r="G6" s="20">
        <v>54412853</v>
      </c>
      <c r="H6" s="20">
        <v>40608375</v>
      </c>
      <c r="I6" s="20">
        <v>44002894</v>
      </c>
      <c r="J6" s="20">
        <v>44002894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44002894</v>
      </c>
      <c r="X6" s="20">
        <v>12500000</v>
      </c>
      <c r="Y6" s="20">
        <v>31502894</v>
      </c>
      <c r="Z6" s="21">
        <v>252.02</v>
      </c>
      <c r="AA6" s="22">
        <v>50000000</v>
      </c>
    </row>
    <row r="7" spans="1:27" ht="13.5">
      <c r="A7" s="23" t="s">
        <v>34</v>
      </c>
      <c r="B7" s="17"/>
      <c r="C7" s="18"/>
      <c r="D7" s="18"/>
      <c r="E7" s="19">
        <v>20000000</v>
      </c>
      <c r="F7" s="20">
        <v>20000000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5000000</v>
      </c>
      <c r="Y7" s="20">
        <v>-5000000</v>
      </c>
      <c r="Z7" s="21">
        <v>-100</v>
      </c>
      <c r="AA7" s="22">
        <v>20000000</v>
      </c>
    </row>
    <row r="8" spans="1:27" ht="13.5">
      <c r="A8" s="23" t="s">
        <v>35</v>
      </c>
      <c r="B8" s="17"/>
      <c r="C8" s="18"/>
      <c r="D8" s="18"/>
      <c r="E8" s="19">
        <v>2200000000</v>
      </c>
      <c r="F8" s="20">
        <v>2200000000</v>
      </c>
      <c r="G8" s="20">
        <v>44491211</v>
      </c>
      <c r="H8" s="20">
        <v>100535038</v>
      </c>
      <c r="I8" s="20">
        <v>137112380</v>
      </c>
      <c r="J8" s="20">
        <v>137112380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137112380</v>
      </c>
      <c r="X8" s="20">
        <v>550000000</v>
      </c>
      <c r="Y8" s="20">
        <v>-412887620</v>
      </c>
      <c r="Z8" s="21">
        <v>-75.07</v>
      </c>
      <c r="AA8" s="22">
        <v>2200000000</v>
      </c>
    </row>
    <row r="9" spans="1:27" ht="13.5">
      <c r="A9" s="23" t="s">
        <v>36</v>
      </c>
      <c r="B9" s="17"/>
      <c r="C9" s="18">
        <v>27059034</v>
      </c>
      <c r="D9" s="18">
        <v>27059034</v>
      </c>
      <c r="E9" s="19">
        <v>100000000</v>
      </c>
      <c r="F9" s="20">
        <v>100000000</v>
      </c>
      <c r="G9" s="20">
        <v>-3641758</v>
      </c>
      <c r="H9" s="20">
        <v>-4301917</v>
      </c>
      <c r="I9" s="20">
        <v>-3371036</v>
      </c>
      <c r="J9" s="20">
        <v>-3371036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-3371036</v>
      </c>
      <c r="X9" s="20">
        <v>25000000</v>
      </c>
      <c r="Y9" s="20">
        <v>-28371036</v>
      </c>
      <c r="Z9" s="21">
        <v>-113.48</v>
      </c>
      <c r="AA9" s="22">
        <v>100000000</v>
      </c>
    </row>
    <row r="10" spans="1:27" ht="13.5">
      <c r="A10" s="23" t="s">
        <v>37</v>
      </c>
      <c r="B10" s="17"/>
      <c r="C10" s="18">
        <v>1153967158</v>
      </c>
      <c r="D10" s="18">
        <v>1153967158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9055237</v>
      </c>
      <c r="D11" s="18">
        <v>9055237</v>
      </c>
      <c r="E11" s="19">
        <v>365000000</v>
      </c>
      <c r="F11" s="20">
        <v>365000000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91250000</v>
      </c>
      <c r="Y11" s="20">
        <v>-91250000</v>
      </c>
      <c r="Z11" s="21">
        <v>-100</v>
      </c>
      <c r="AA11" s="22">
        <v>365000000</v>
      </c>
    </row>
    <row r="12" spans="1:27" ht="13.5">
      <c r="A12" s="27" t="s">
        <v>39</v>
      </c>
      <c r="B12" s="28"/>
      <c r="C12" s="29">
        <f aca="true" t="shared" si="0" ref="C12:Y12">SUM(C6:C11)</f>
        <v>1201601759</v>
      </c>
      <c r="D12" s="29">
        <f>SUM(D6:D11)</f>
        <v>1201601759</v>
      </c>
      <c r="E12" s="30">
        <f t="shared" si="0"/>
        <v>2735000000</v>
      </c>
      <c r="F12" s="31">
        <f t="shared" si="0"/>
        <v>2735000000</v>
      </c>
      <c r="G12" s="31">
        <f t="shared" si="0"/>
        <v>95262306</v>
      </c>
      <c r="H12" s="31">
        <f t="shared" si="0"/>
        <v>136841496</v>
      </c>
      <c r="I12" s="31">
        <f t="shared" si="0"/>
        <v>177744238</v>
      </c>
      <c r="J12" s="31">
        <f t="shared" si="0"/>
        <v>177744238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177744238</v>
      </c>
      <c r="X12" s="31">
        <f t="shared" si="0"/>
        <v>683750000</v>
      </c>
      <c r="Y12" s="31">
        <f t="shared" si="0"/>
        <v>-506005762</v>
      </c>
      <c r="Z12" s="32">
        <f>+IF(X12&lt;&gt;0,+(Y12/X12)*100,0)</f>
        <v>-74.00449901279707</v>
      </c>
      <c r="AA12" s="33">
        <f>SUM(AA6:AA11)</f>
        <v>2735000000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4571380</v>
      </c>
      <c r="D15" s="18">
        <v>4571380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1322000</v>
      </c>
      <c r="F16" s="20">
        <v>1322000</v>
      </c>
      <c r="G16" s="24"/>
      <c r="H16" s="24">
        <v>48107250</v>
      </c>
      <c r="I16" s="24">
        <v>34401023</v>
      </c>
      <c r="J16" s="20">
        <v>34401023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34401023</v>
      </c>
      <c r="X16" s="20">
        <v>330500</v>
      </c>
      <c r="Y16" s="24">
        <v>34070523</v>
      </c>
      <c r="Z16" s="25">
        <v>10308.78</v>
      </c>
      <c r="AA16" s="26">
        <v>1322000</v>
      </c>
    </row>
    <row r="17" spans="1:27" ht="13.5">
      <c r="A17" s="23" t="s">
        <v>43</v>
      </c>
      <c r="B17" s="17"/>
      <c r="C17" s="18">
        <v>730614229</v>
      </c>
      <c r="D17" s="18">
        <v>730614229</v>
      </c>
      <c r="E17" s="19">
        <v>480000000</v>
      </c>
      <c r="F17" s="20">
        <v>480000000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120000000</v>
      </c>
      <c r="Y17" s="20">
        <v>-120000000</v>
      </c>
      <c r="Z17" s="21">
        <v>-100</v>
      </c>
      <c r="AA17" s="22">
        <v>480000000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4478883919</v>
      </c>
      <c r="D19" s="18">
        <v>4478883919</v>
      </c>
      <c r="E19" s="19">
        <v>5000000000</v>
      </c>
      <c r="F19" s="20">
        <v>5000000000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1250000000</v>
      </c>
      <c r="Y19" s="20">
        <v>-1250000000</v>
      </c>
      <c r="Z19" s="21">
        <v>-100</v>
      </c>
      <c r="AA19" s="22">
        <v>5000000000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7435339</v>
      </c>
      <c r="D23" s="18">
        <v>7435339</v>
      </c>
      <c r="E23" s="19">
        <v>7000000</v>
      </c>
      <c r="F23" s="20">
        <v>7000000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1750000</v>
      </c>
      <c r="Y23" s="24">
        <v>-1750000</v>
      </c>
      <c r="Z23" s="25">
        <v>-100</v>
      </c>
      <c r="AA23" s="26">
        <v>7000000</v>
      </c>
    </row>
    <row r="24" spans="1:27" ht="13.5">
      <c r="A24" s="27" t="s">
        <v>50</v>
      </c>
      <c r="B24" s="35"/>
      <c r="C24" s="29">
        <f aca="true" t="shared" si="1" ref="C24:Y24">SUM(C15:C23)</f>
        <v>5221504867</v>
      </c>
      <c r="D24" s="29">
        <f>SUM(D15:D23)</f>
        <v>5221504867</v>
      </c>
      <c r="E24" s="36">
        <f t="shared" si="1"/>
        <v>5488322000</v>
      </c>
      <c r="F24" s="37">
        <f t="shared" si="1"/>
        <v>5488322000</v>
      </c>
      <c r="G24" s="37">
        <f t="shared" si="1"/>
        <v>0</v>
      </c>
      <c r="H24" s="37">
        <f t="shared" si="1"/>
        <v>48107250</v>
      </c>
      <c r="I24" s="37">
        <f t="shared" si="1"/>
        <v>34401023</v>
      </c>
      <c r="J24" s="37">
        <f t="shared" si="1"/>
        <v>34401023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34401023</v>
      </c>
      <c r="X24" s="37">
        <f t="shared" si="1"/>
        <v>1372080500</v>
      </c>
      <c r="Y24" s="37">
        <f t="shared" si="1"/>
        <v>-1337679477</v>
      </c>
      <c r="Z24" s="38">
        <f>+IF(X24&lt;&gt;0,+(Y24/X24)*100,0)</f>
        <v>-97.49278391464641</v>
      </c>
      <c r="AA24" s="39">
        <f>SUM(AA15:AA23)</f>
        <v>5488322000</v>
      </c>
    </row>
    <row r="25" spans="1:27" ht="13.5">
      <c r="A25" s="27" t="s">
        <v>51</v>
      </c>
      <c r="B25" s="28"/>
      <c r="C25" s="29">
        <f aca="true" t="shared" si="2" ref="C25:Y25">+C12+C24</f>
        <v>6423106626</v>
      </c>
      <c r="D25" s="29">
        <f>+D12+D24</f>
        <v>6423106626</v>
      </c>
      <c r="E25" s="30">
        <f t="shared" si="2"/>
        <v>8223322000</v>
      </c>
      <c r="F25" s="31">
        <f t="shared" si="2"/>
        <v>8223322000</v>
      </c>
      <c r="G25" s="31">
        <f t="shared" si="2"/>
        <v>95262306</v>
      </c>
      <c r="H25" s="31">
        <f t="shared" si="2"/>
        <v>184948746</v>
      </c>
      <c r="I25" s="31">
        <f t="shared" si="2"/>
        <v>212145261</v>
      </c>
      <c r="J25" s="31">
        <f t="shared" si="2"/>
        <v>212145261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212145261</v>
      </c>
      <c r="X25" s="31">
        <f t="shared" si="2"/>
        <v>2055830500</v>
      </c>
      <c r="Y25" s="31">
        <f t="shared" si="2"/>
        <v>-1843685239</v>
      </c>
      <c r="Z25" s="32">
        <f>+IF(X25&lt;&gt;0,+(Y25/X25)*100,0)</f>
        <v>-89.68079999785975</v>
      </c>
      <c r="AA25" s="33">
        <f>+AA12+AA24</f>
        <v>8223322000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2603485</v>
      </c>
      <c r="D29" s="18">
        <v>2603485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36250584</v>
      </c>
      <c r="D31" s="18">
        <v>36250584</v>
      </c>
      <c r="E31" s="19">
        <v>30000000</v>
      </c>
      <c r="F31" s="20">
        <v>30000000</v>
      </c>
      <c r="G31" s="20">
        <v>106458</v>
      </c>
      <c r="H31" s="20">
        <v>59820</v>
      </c>
      <c r="I31" s="20">
        <v>381613</v>
      </c>
      <c r="J31" s="20">
        <v>381613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381613</v>
      </c>
      <c r="X31" s="20">
        <v>7500000</v>
      </c>
      <c r="Y31" s="20">
        <v>-7118387</v>
      </c>
      <c r="Z31" s="21">
        <v>-94.91</v>
      </c>
      <c r="AA31" s="22">
        <v>30000000</v>
      </c>
    </row>
    <row r="32" spans="1:27" ht="13.5">
      <c r="A32" s="23" t="s">
        <v>57</v>
      </c>
      <c r="B32" s="17"/>
      <c r="C32" s="18">
        <v>2758156216</v>
      </c>
      <c r="D32" s="18">
        <v>2758156216</v>
      </c>
      <c r="E32" s="19">
        <v>1900000000</v>
      </c>
      <c r="F32" s="20">
        <v>1900000000</v>
      </c>
      <c r="G32" s="20">
        <v>-51374638</v>
      </c>
      <c r="H32" s="20">
        <v>-1316538</v>
      </c>
      <c r="I32" s="20">
        <v>35494186</v>
      </c>
      <c r="J32" s="20">
        <v>35494186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35494186</v>
      </c>
      <c r="X32" s="20">
        <v>475000000</v>
      </c>
      <c r="Y32" s="20">
        <v>-439505814</v>
      </c>
      <c r="Z32" s="21">
        <v>-92.53</v>
      </c>
      <c r="AA32" s="22">
        <v>1900000000</v>
      </c>
    </row>
    <row r="33" spans="1:27" ht="13.5">
      <c r="A33" s="23" t="s">
        <v>58</v>
      </c>
      <c r="B33" s="17"/>
      <c r="C33" s="18">
        <v>1512262</v>
      </c>
      <c r="D33" s="18">
        <v>1512262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2798522547</v>
      </c>
      <c r="D34" s="29">
        <f>SUM(D29:D33)</f>
        <v>2798522547</v>
      </c>
      <c r="E34" s="30">
        <f t="shared" si="3"/>
        <v>1930000000</v>
      </c>
      <c r="F34" s="31">
        <f t="shared" si="3"/>
        <v>1930000000</v>
      </c>
      <c r="G34" s="31">
        <f t="shared" si="3"/>
        <v>-51268180</v>
      </c>
      <c r="H34" s="31">
        <f t="shared" si="3"/>
        <v>-1256718</v>
      </c>
      <c r="I34" s="31">
        <f t="shared" si="3"/>
        <v>35875799</v>
      </c>
      <c r="J34" s="31">
        <f t="shared" si="3"/>
        <v>35875799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35875799</v>
      </c>
      <c r="X34" s="31">
        <f t="shared" si="3"/>
        <v>482500000</v>
      </c>
      <c r="Y34" s="31">
        <f t="shared" si="3"/>
        <v>-446624201</v>
      </c>
      <c r="Z34" s="32">
        <f>+IF(X34&lt;&gt;0,+(Y34/X34)*100,0)</f>
        <v>-92.56460124352331</v>
      </c>
      <c r="AA34" s="33">
        <f>SUM(AA29:AA33)</f>
        <v>1930000000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456108804</v>
      </c>
      <c r="D38" s="18">
        <v>456108804</v>
      </c>
      <c r="E38" s="19">
        <v>320000000</v>
      </c>
      <c r="F38" s="20">
        <v>320000000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80000000</v>
      </c>
      <c r="Y38" s="20">
        <v>-80000000</v>
      </c>
      <c r="Z38" s="21">
        <v>-100</v>
      </c>
      <c r="AA38" s="22">
        <v>320000000</v>
      </c>
    </row>
    <row r="39" spans="1:27" ht="13.5">
      <c r="A39" s="27" t="s">
        <v>61</v>
      </c>
      <c r="B39" s="35"/>
      <c r="C39" s="29">
        <f aca="true" t="shared" si="4" ref="C39:Y39">SUM(C37:C38)</f>
        <v>456108804</v>
      </c>
      <c r="D39" s="29">
        <f>SUM(D37:D38)</f>
        <v>456108804</v>
      </c>
      <c r="E39" s="36">
        <f t="shared" si="4"/>
        <v>320000000</v>
      </c>
      <c r="F39" s="37">
        <f t="shared" si="4"/>
        <v>320000000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80000000</v>
      </c>
      <c r="Y39" s="37">
        <f t="shared" si="4"/>
        <v>-80000000</v>
      </c>
      <c r="Z39" s="38">
        <f>+IF(X39&lt;&gt;0,+(Y39/X39)*100,0)</f>
        <v>-100</v>
      </c>
      <c r="AA39" s="39">
        <f>SUM(AA37:AA38)</f>
        <v>320000000</v>
      </c>
    </row>
    <row r="40" spans="1:27" ht="13.5">
      <c r="A40" s="27" t="s">
        <v>62</v>
      </c>
      <c r="B40" s="28"/>
      <c r="C40" s="29">
        <f aca="true" t="shared" si="5" ref="C40:Y40">+C34+C39</f>
        <v>3254631351</v>
      </c>
      <c r="D40" s="29">
        <f>+D34+D39</f>
        <v>3254631351</v>
      </c>
      <c r="E40" s="30">
        <f t="shared" si="5"/>
        <v>2250000000</v>
      </c>
      <c r="F40" s="31">
        <f t="shared" si="5"/>
        <v>2250000000</v>
      </c>
      <c r="G40" s="31">
        <f t="shared" si="5"/>
        <v>-51268180</v>
      </c>
      <c r="H40" s="31">
        <f t="shared" si="5"/>
        <v>-1256718</v>
      </c>
      <c r="I40" s="31">
        <f t="shared" si="5"/>
        <v>35875799</v>
      </c>
      <c r="J40" s="31">
        <f t="shared" si="5"/>
        <v>35875799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35875799</v>
      </c>
      <c r="X40" s="31">
        <f t="shared" si="5"/>
        <v>562500000</v>
      </c>
      <c r="Y40" s="31">
        <f t="shared" si="5"/>
        <v>-526624201</v>
      </c>
      <c r="Z40" s="32">
        <f>+IF(X40&lt;&gt;0,+(Y40/X40)*100,0)</f>
        <v>-93.62208017777778</v>
      </c>
      <c r="AA40" s="33">
        <f>+AA34+AA39</f>
        <v>2250000000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3168475275</v>
      </c>
      <c r="D42" s="43">
        <f>+D25-D40</f>
        <v>3168475275</v>
      </c>
      <c r="E42" s="44">
        <f t="shared" si="6"/>
        <v>5973322000</v>
      </c>
      <c r="F42" s="45">
        <f t="shared" si="6"/>
        <v>5973322000</v>
      </c>
      <c r="G42" s="45">
        <f t="shared" si="6"/>
        <v>146530486</v>
      </c>
      <c r="H42" s="45">
        <f t="shared" si="6"/>
        <v>186205464</v>
      </c>
      <c r="I42" s="45">
        <f t="shared" si="6"/>
        <v>176269462</v>
      </c>
      <c r="J42" s="45">
        <f t="shared" si="6"/>
        <v>176269462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176269462</v>
      </c>
      <c r="X42" s="45">
        <f t="shared" si="6"/>
        <v>1493330500</v>
      </c>
      <c r="Y42" s="45">
        <f t="shared" si="6"/>
        <v>-1317061038</v>
      </c>
      <c r="Z42" s="46">
        <f>+IF(X42&lt;&gt;0,+(Y42/X42)*100,0)</f>
        <v>-88.19621898836192</v>
      </c>
      <c r="AA42" s="47">
        <f>+AA25-AA40</f>
        <v>5973322000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3168475275</v>
      </c>
      <c r="D45" s="18">
        <v>3168475275</v>
      </c>
      <c r="E45" s="19">
        <v>5973322000</v>
      </c>
      <c r="F45" s="20">
        <v>5973322000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1493330500</v>
      </c>
      <c r="Y45" s="20">
        <v>-1493330500</v>
      </c>
      <c r="Z45" s="48">
        <v>-100</v>
      </c>
      <c r="AA45" s="22">
        <v>5973322000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146530486</v>
      </c>
      <c r="H46" s="20">
        <v>186205464</v>
      </c>
      <c r="I46" s="20">
        <v>176269462</v>
      </c>
      <c r="J46" s="20">
        <v>176269462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176269462</v>
      </c>
      <c r="X46" s="20"/>
      <c r="Y46" s="20">
        <v>176269462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3168475275</v>
      </c>
      <c r="D48" s="51">
        <f>SUM(D45:D47)</f>
        <v>3168475275</v>
      </c>
      <c r="E48" s="52">
        <f t="shared" si="7"/>
        <v>5973322000</v>
      </c>
      <c r="F48" s="53">
        <f t="shared" si="7"/>
        <v>5973322000</v>
      </c>
      <c r="G48" s="53">
        <f t="shared" si="7"/>
        <v>146530486</v>
      </c>
      <c r="H48" s="53">
        <f t="shared" si="7"/>
        <v>186205464</v>
      </c>
      <c r="I48" s="53">
        <f t="shared" si="7"/>
        <v>176269462</v>
      </c>
      <c r="J48" s="53">
        <f t="shared" si="7"/>
        <v>176269462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176269462</v>
      </c>
      <c r="X48" s="53">
        <f t="shared" si="7"/>
        <v>1493330500</v>
      </c>
      <c r="Y48" s="53">
        <f t="shared" si="7"/>
        <v>-1317061038</v>
      </c>
      <c r="Z48" s="54">
        <f>+IF(X48&lt;&gt;0,+(Y48/X48)*100,0)</f>
        <v>-88.19621898836192</v>
      </c>
      <c r="AA48" s="55">
        <f>SUM(AA45:AA47)</f>
        <v>5973322000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10000000</v>
      </c>
      <c r="F6" s="20">
        <v>10000000</v>
      </c>
      <c r="G6" s="20">
        <v>86241223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2500000</v>
      </c>
      <c r="Y6" s="20">
        <v>-2500000</v>
      </c>
      <c r="Z6" s="21">
        <v>-100</v>
      </c>
      <c r="AA6" s="22">
        <v>10000000</v>
      </c>
    </row>
    <row r="7" spans="1:27" ht="13.5">
      <c r="A7" s="23" t="s">
        <v>34</v>
      </c>
      <c r="B7" s="17"/>
      <c r="C7" s="18"/>
      <c r="D7" s="18"/>
      <c r="E7" s="19">
        <v>81125101</v>
      </c>
      <c r="F7" s="20">
        <v>81125101</v>
      </c>
      <c r="G7" s="20">
        <v>108683312</v>
      </c>
      <c r="H7" s="20">
        <v>43707216</v>
      </c>
      <c r="I7" s="20">
        <v>144899720</v>
      </c>
      <c r="J7" s="20">
        <v>144899720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144899720</v>
      </c>
      <c r="X7" s="20">
        <v>20281275</v>
      </c>
      <c r="Y7" s="20">
        <v>124618445</v>
      </c>
      <c r="Z7" s="21">
        <v>614.45</v>
      </c>
      <c r="AA7" s="22">
        <v>81125101</v>
      </c>
    </row>
    <row r="8" spans="1:27" ht="13.5">
      <c r="A8" s="23" t="s">
        <v>35</v>
      </c>
      <c r="B8" s="17"/>
      <c r="C8" s="18"/>
      <c r="D8" s="18"/>
      <c r="E8" s="19">
        <v>453685276</v>
      </c>
      <c r="F8" s="20">
        <v>453685276</v>
      </c>
      <c r="G8" s="20">
        <v>960839972</v>
      </c>
      <c r="H8" s="20">
        <v>404245350</v>
      </c>
      <c r="I8" s="20">
        <v>579568986</v>
      </c>
      <c r="J8" s="20">
        <v>579568986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579568986</v>
      </c>
      <c r="X8" s="20">
        <v>113421319</v>
      </c>
      <c r="Y8" s="20">
        <v>466147667</v>
      </c>
      <c r="Z8" s="21">
        <v>410.99</v>
      </c>
      <c r="AA8" s="22">
        <v>453685276</v>
      </c>
    </row>
    <row r="9" spans="1:27" ht="13.5">
      <c r="A9" s="23" t="s">
        <v>36</v>
      </c>
      <c r="B9" s="17"/>
      <c r="C9" s="18"/>
      <c r="D9" s="18"/>
      <c r="E9" s="19">
        <v>200000000</v>
      </c>
      <c r="F9" s="20">
        <v>200000000</v>
      </c>
      <c r="G9" s="20">
        <v>178566849</v>
      </c>
      <c r="H9" s="20">
        <v>332797037</v>
      </c>
      <c r="I9" s="20">
        <v>315175389</v>
      </c>
      <c r="J9" s="20">
        <v>315175389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315175389</v>
      </c>
      <c r="X9" s="20">
        <v>50000000</v>
      </c>
      <c r="Y9" s="20">
        <v>265175389</v>
      </c>
      <c r="Z9" s="21">
        <v>530.35</v>
      </c>
      <c r="AA9" s="22">
        <v>200000000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30000000</v>
      </c>
      <c r="F11" s="20">
        <v>30000000</v>
      </c>
      <c r="G11" s="20">
        <v>29896094</v>
      </c>
      <c r="H11" s="20">
        <v>31977086</v>
      </c>
      <c r="I11" s="20">
        <v>28665102</v>
      </c>
      <c r="J11" s="20">
        <v>28665102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28665102</v>
      </c>
      <c r="X11" s="20">
        <v>7500000</v>
      </c>
      <c r="Y11" s="20">
        <v>21165102</v>
      </c>
      <c r="Z11" s="21">
        <v>282.2</v>
      </c>
      <c r="AA11" s="22">
        <v>30000000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774810377</v>
      </c>
      <c r="F12" s="31">
        <f t="shared" si="0"/>
        <v>774810377</v>
      </c>
      <c r="G12" s="31">
        <f t="shared" si="0"/>
        <v>1364227450</v>
      </c>
      <c r="H12" s="31">
        <f t="shared" si="0"/>
        <v>812726689</v>
      </c>
      <c r="I12" s="31">
        <f t="shared" si="0"/>
        <v>1068309197</v>
      </c>
      <c r="J12" s="31">
        <f t="shared" si="0"/>
        <v>1068309197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1068309197</v>
      </c>
      <c r="X12" s="31">
        <f t="shared" si="0"/>
        <v>193702594</v>
      </c>
      <c r="Y12" s="31">
        <f t="shared" si="0"/>
        <v>874606603</v>
      </c>
      <c r="Z12" s="32">
        <f>+IF(X12&lt;&gt;0,+(Y12/X12)*100,0)</f>
        <v>451.520335860861</v>
      </c>
      <c r="AA12" s="33">
        <f>SUM(AA6:AA11)</f>
        <v>774810377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16297</v>
      </c>
      <c r="H16" s="24">
        <v>16279</v>
      </c>
      <c r="I16" s="24">
        <v>16279</v>
      </c>
      <c r="J16" s="20">
        <v>16279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16279</v>
      </c>
      <c r="X16" s="20"/>
      <c r="Y16" s="24">
        <v>16279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1373409256</v>
      </c>
      <c r="F17" s="20">
        <v>1373409256</v>
      </c>
      <c r="G17" s="20">
        <v>1373409256</v>
      </c>
      <c r="H17" s="20">
        <v>1402059070</v>
      </c>
      <c r="I17" s="20">
        <v>1402059070</v>
      </c>
      <c r="J17" s="20">
        <v>1402059070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1402059070</v>
      </c>
      <c r="X17" s="20">
        <v>343352314</v>
      </c>
      <c r="Y17" s="20">
        <v>1058706756</v>
      </c>
      <c r="Z17" s="21">
        <v>308.34</v>
      </c>
      <c r="AA17" s="22">
        <v>1373409256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10741390923</v>
      </c>
      <c r="F19" s="20">
        <v>10741390923</v>
      </c>
      <c r="G19" s="20">
        <v>10304583776</v>
      </c>
      <c r="H19" s="20">
        <v>9866917968</v>
      </c>
      <c r="I19" s="20">
        <v>9878739994</v>
      </c>
      <c r="J19" s="20">
        <v>9878739994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9878739994</v>
      </c>
      <c r="X19" s="20">
        <v>2685347731</v>
      </c>
      <c r="Y19" s="20">
        <v>7193392263</v>
      </c>
      <c r="Z19" s="21">
        <v>267.88</v>
      </c>
      <c r="AA19" s="22">
        <v>10741390923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19555059</v>
      </c>
      <c r="F22" s="20">
        <v>19555059</v>
      </c>
      <c r="G22" s="20">
        <v>19555059</v>
      </c>
      <c r="H22" s="20">
        <v>17961106</v>
      </c>
      <c r="I22" s="20">
        <v>17961106</v>
      </c>
      <c r="J22" s="20">
        <v>17961106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17961106</v>
      </c>
      <c r="X22" s="20">
        <v>4888765</v>
      </c>
      <c r="Y22" s="20">
        <v>13072341</v>
      </c>
      <c r="Z22" s="21">
        <v>267.4</v>
      </c>
      <c r="AA22" s="22">
        <v>19555059</v>
      </c>
    </row>
    <row r="23" spans="1:27" ht="13.5">
      <c r="A23" s="23" t="s">
        <v>49</v>
      </c>
      <c r="B23" s="17"/>
      <c r="C23" s="18"/>
      <c r="D23" s="18"/>
      <c r="E23" s="19">
        <v>108228</v>
      </c>
      <c r="F23" s="20">
        <v>108228</v>
      </c>
      <c r="G23" s="24">
        <v>90316</v>
      </c>
      <c r="H23" s="24">
        <v>90316</v>
      </c>
      <c r="I23" s="24">
        <v>90316</v>
      </c>
      <c r="J23" s="20">
        <v>90316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90316</v>
      </c>
      <c r="X23" s="20">
        <v>27057</v>
      </c>
      <c r="Y23" s="24">
        <v>63259</v>
      </c>
      <c r="Z23" s="25">
        <v>233.8</v>
      </c>
      <c r="AA23" s="26">
        <v>108228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12134463466</v>
      </c>
      <c r="F24" s="37">
        <f t="shared" si="1"/>
        <v>12134463466</v>
      </c>
      <c r="G24" s="37">
        <f t="shared" si="1"/>
        <v>11697654704</v>
      </c>
      <c r="H24" s="37">
        <f t="shared" si="1"/>
        <v>11287044739</v>
      </c>
      <c r="I24" s="37">
        <f t="shared" si="1"/>
        <v>11298866765</v>
      </c>
      <c r="J24" s="37">
        <f t="shared" si="1"/>
        <v>11298866765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11298866765</v>
      </c>
      <c r="X24" s="37">
        <f t="shared" si="1"/>
        <v>3033615867</v>
      </c>
      <c r="Y24" s="37">
        <f t="shared" si="1"/>
        <v>8265250898</v>
      </c>
      <c r="Z24" s="38">
        <f>+IF(X24&lt;&gt;0,+(Y24/X24)*100,0)</f>
        <v>272.45542152881944</v>
      </c>
      <c r="AA24" s="39">
        <f>SUM(AA15:AA23)</f>
        <v>12134463466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12909273843</v>
      </c>
      <c r="F25" s="31">
        <f t="shared" si="2"/>
        <v>12909273843</v>
      </c>
      <c r="G25" s="31">
        <f t="shared" si="2"/>
        <v>13061882154</v>
      </c>
      <c r="H25" s="31">
        <f t="shared" si="2"/>
        <v>12099771428</v>
      </c>
      <c r="I25" s="31">
        <f t="shared" si="2"/>
        <v>12367175962</v>
      </c>
      <c r="J25" s="31">
        <f t="shared" si="2"/>
        <v>12367175962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12367175962</v>
      </c>
      <c r="X25" s="31">
        <f t="shared" si="2"/>
        <v>3227318461</v>
      </c>
      <c r="Y25" s="31">
        <f t="shared" si="2"/>
        <v>9139857501</v>
      </c>
      <c r="Z25" s="32">
        <f>+IF(X25&lt;&gt;0,+(Y25/X25)*100,0)</f>
        <v>283.20283887224355</v>
      </c>
      <c r="AA25" s="33">
        <f>+AA12+AA24</f>
        <v>12909273843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80090</v>
      </c>
      <c r="I29" s="20">
        <v>106</v>
      </c>
      <c r="J29" s="20">
        <v>106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106</v>
      </c>
      <c r="X29" s="20"/>
      <c r="Y29" s="20">
        <v>106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2688755</v>
      </c>
      <c r="F30" s="20">
        <v>2688755</v>
      </c>
      <c r="G30" s="20">
        <v>4268305</v>
      </c>
      <c r="H30" s="20">
        <v>4268330</v>
      </c>
      <c r="I30" s="20">
        <v>984662</v>
      </c>
      <c r="J30" s="20">
        <v>984662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984662</v>
      </c>
      <c r="X30" s="20">
        <v>672189</v>
      </c>
      <c r="Y30" s="20">
        <v>312473</v>
      </c>
      <c r="Z30" s="21">
        <v>46.49</v>
      </c>
      <c r="AA30" s="22">
        <v>2688755</v>
      </c>
    </row>
    <row r="31" spans="1:27" ht="13.5">
      <c r="A31" s="23" t="s">
        <v>56</v>
      </c>
      <c r="B31" s="17"/>
      <c r="C31" s="18"/>
      <c r="D31" s="18"/>
      <c r="E31" s="19">
        <v>36845870</v>
      </c>
      <c r="F31" s="20">
        <v>36845870</v>
      </c>
      <c r="G31" s="20">
        <v>44974839</v>
      </c>
      <c r="H31" s="20">
        <v>45480525</v>
      </c>
      <c r="I31" s="20">
        <v>45656169</v>
      </c>
      <c r="J31" s="20">
        <v>45656169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45656169</v>
      </c>
      <c r="X31" s="20">
        <v>9211468</v>
      </c>
      <c r="Y31" s="20">
        <v>36444701</v>
      </c>
      <c r="Z31" s="21">
        <v>395.64</v>
      </c>
      <c r="AA31" s="22">
        <v>36845870</v>
      </c>
    </row>
    <row r="32" spans="1:27" ht="13.5">
      <c r="A32" s="23" t="s">
        <v>57</v>
      </c>
      <c r="B32" s="17"/>
      <c r="C32" s="18"/>
      <c r="D32" s="18"/>
      <c r="E32" s="19">
        <v>465025677</v>
      </c>
      <c r="F32" s="20">
        <v>465025677</v>
      </c>
      <c r="G32" s="20">
        <v>509297591</v>
      </c>
      <c r="H32" s="20">
        <v>896263147</v>
      </c>
      <c r="I32" s="20">
        <v>942895676</v>
      </c>
      <c r="J32" s="20">
        <v>942895676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942895676</v>
      </c>
      <c r="X32" s="20">
        <v>116256419</v>
      </c>
      <c r="Y32" s="20">
        <v>826639257</v>
      </c>
      <c r="Z32" s="21">
        <v>711.05</v>
      </c>
      <c r="AA32" s="22">
        <v>465025677</v>
      </c>
    </row>
    <row r="33" spans="1:27" ht="13.5">
      <c r="A33" s="23" t="s">
        <v>58</v>
      </c>
      <c r="B33" s="17"/>
      <c r="C33" s="18"/>
      <c r="D33" s="18"/>
      <c r="E33" s="19">
        <v>27584103</v>
      </c>
      <c r="F33" s="20">
        <v>27584103</v>
      </c>
      <c r="G33" s="20">
        <v>27584103</v>
      </c>
      <c r="H33" s="20">
        <v>44955346</v>
      </c>
      <c r="I33" s="20">
        <v>44955346</v>
      </c>
      <c r="J33" s="20">
        <v>44955346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44955346</v>
      </c>
      <c r="X33" s="20">
        <v>6896026</v>
      </c>
      <c r="Y33" s="20">
        <v>38059320</v>
      </c>
      <c r="Z33" s="21">
        <v>551.9</v>
      </c>
      <c r="AA33" s="22">
        <v>27584103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532144405</v>
      </c>
      <c r="F34" s="31">
        <f t="shared" si="3"/>
        <v>532144405</v>
      </c>
      <c r="G34" s="31">
        <f t="shared" si="3"/>
        <v>586124838</v>
      </c>
      <c r="H34" s="31">
        <f t="shared" si="3"/>
        <v>991047438</v>
      </c>
      <c r="I34" s="31">
        <f t="shared" si="3"/>
        <v>1034491959</v>
      </c>
      <c r="J34" s="31">
        <f t="shared" si="3"/>
        <v>1034491959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1034491959</v>
      </c>
      <c r="X34" s="31">
        <f t="shared" si="3"/>
        <v>133036102</v>
      </c>
      <c r="Y34" s="31">
        <f t="shared" si="3"/>
        <v>901455857</v>
      </c>
      <c r="Z34" s="32">
        <f>+IF(X34&lt;&gt;0,+(Y34/X34)*100,0)</f>
        <v>677.6024277981326</v>
      </c>
      <c r="AA34" s="33">
        <f>SUM(AA29:AA33)</f>
        <v>532144405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16799857</v>
      </c>
      <c r="F37" s="20">
        <v>16799857</v>
      </c>
      <c r="G37" s="20">
        <v>11625599</v>
      </c>
      <c r="H37" s="20">
        <v>11625599</v>
      </c>
      <c r="I37" s="20">
        <v>11625599</v>
      </c>
      <c r="J37" s="20">
        <v>11625599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11625599</v>
      </c>
      <c r="X37" s="20">
        <v>4199964</v>
      </c>
      <c r="Y37" s="20">
        <v>7425635</v>
      </c>
      <c r="Z37" s="21">
        <v>176.8</v>
      </c>
      <c r="AA37" s="22">
        <v>16799857</v>
      </c>
    </row>
    <row r="38" spans="1:27" ht="13.5">
      <c r="A38" s="23" t="s">
        <v>58</v>
      </c>
      <c r="B38" s="17"/>
      <c r="C38" s="18"/>
      <c r="D38" s="18"/>
      <c r="E38" s="19">
        <v>448769569</v>
      </c>
      <c r="F38" s="20">
        <v>448769569</v>
      </c>
      <c r="G38" s="20">
        <v>381953549</v>
      </c>
      <c r="H38" s="20">
        <v>411359853</v>
      </c>
      <c r="I38" s="20">
        <v>411359853</v>
      </c>
      <c r="J38" s="20">
        <v>411359853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411359853</v>
      </c>
      <c r="X38" s="20">
        <v>112192392</v>
      </c>
      <c r="Y38" s="20">
        <v>299167461</v>
      </c>
      <c r="Z38" s="21">
        <v>266.66</v>
      </c>
      <c r="AA38" s="22">
        <v>448769569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465569426</v>
      </c>
      <c r="F39" s="37">
        <f t="shared" si="4"/>
        <v>465569426</v>
      </c>
      <c r="G39" s="37">
        <f t="shared" si="4"/>
        <v>393579148</v>
      </c>
      <c r="H39" s="37">
        <f t="shared" si="4"/>
        <v>422985452</v>
      </c>
      <c r="I39" s="37">
        <f t="shared" si="4"/>
        <v>422985452</v>
      </c>
      <c r="J39" s="37">
        <f t="shared" si="4"/>
        <v>422985452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422985452</v>
      </c>
      <c r="X39" s="37">
        <f t="shared" si="4"/>
        <v>116392356</v>
      </c>
      <c r="Y39" s="37">
        <f t="shared" si="4"/>
        <v>306593096</v>
      </c>
      <c r="Z39" s="38">
        <f>+IF(X39&lt;&gt;0,+(Y39/X39)*100,0)</f>
        <v>263.413428971229</v>
      </c>
      <c r="AA39" s="39">
        <f>SUM(AA37:AA38)</f>
        <v>465569426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997713831</v>
      </c>
      <c r="F40" s="31">
        <f t="shared" si="5"/>
        <v>997713831</v>
      </c>
      <c r="G40" s="31">
        <f t="shared" si="5"/>
        <v>979703986</v>
      </c>
      <c r="H40" s="31">
        <f t="shared" si="5"/>
        <v>1414032890</v>
      </c>
      <c r="I40" s="31">
        <f t="shared" si="5"/>
        <v>1457477411</v>
      </c>
      <c r="J40" s="31">
        <f t="shared" si="5"/>
        <v>1457477411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1457477411</v>
      </c>
      <c r="X40" s="31">
        <f t="shared" si="5"/>
        <v>249428458</v>
      </c>
      <c r="Y40" s="31">
        <f t="shared" si="5"/>
        <v>1208048953</v>
      </c>
      <c r="Z40" s="32">
        <f>+IF(X40&lt;&gt;0,+(Y40/X40)*100,0)</f>
        <v>484.3268337087663</v>
      </c>
      <c r="AA40" s="33">
        <f>+AA34+AA39</f>
        <v>997713831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11911560012</v>
      </c>
      <c r="F42" s="45">
        <f t="shared" si="6"/>
        <v>11911560012</v>
      </c>
      <c r="G42" s="45">
        <f t="shared" si="6"/>
        <v>12082178168</v>
      </c>
      <c r="H42" s="45">
        <f t="shared" si="6"/>
        <v>10685738538</v>
      </c>
      <c r="I42" s="45">
        <f t="shared" si="6"/>
        <v>10909698551</v>
      </c>
      <c r="J42" s="45">
        <f t="shared" si="6"/>
        <v>10909698551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10909698551</v>
      </c>
      <c r="X42" s="45">
        <f t="shared" si="6"/>
        <v>2977890003</v>
      </c>
      <c r="Y42" s="45">
        <f t="shared" si="6"/>
        <v>7931808548</v>
      </c>
      <c r="Z42" s="46">
        <f>+IF(X42&lt;&gt;0,+(Y42/X42)*100,0)</f>
        <v>266.35666663339816</v>
      </c>
      <c r="AA42" s="47">
        <f>+AA25-AA40</f>
        <v>11911560012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11884523175</v>
      </c>
      <c r="F45" s="20">
        <v>11884523175</v>
      </c>
      <c r="G45" s="20">
        <v>12056599326</v>
      </c>
      <c r="H45" s="20">
        <v>10661518069</v>
      </c>
      <c r="I45" s="20">
        <v>10885478082</v>
      </c>
      <c r="J45" s="20">
        <v>10885478082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10885478082</v>
      </c>
      <c r="X45" s="20">
        <v>2971130794</v>
      </c>
      <c r="Y45" s="20">
        <v>7914347288</v>
      </c>
      <c r="Z45" s="48">
        <v>266.37</v>
      </c>
      <c r="AA45" s="22">
        <v>11884523175</v>
      </c>
    </row>
    <row r="46" spans="1:27" ht="13.5">
      <c r="A46" s="23" t="s">
        <v>67</v>
      </c>
      <c r="B46" s="17"/>
      <c r="C46" s="18"/>
      <c r="D46" s="18"/>
      <c r="E46" s="19">
        <v>27036837</v>
      </c>
      <c r="F46" s="20">
        <v>27036837</v>
      </c>
      <c r="G46" s="20">
        <v>25578843</v>
      </c>
      <c r="H46" s="20">
        <v>24220469</v>
      </c>
      <c r="I46" s="20">
        <v>24220469</v>
      </c>
      <c r="J46" s="20">
        <v>24220469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24220469</v>
      </c>
      <c r="X46" s="20">
        <v>6759209</v>
      </c>
      <c r="Y46" s="20">
        <v>17461260</v>
      </c>
      <c r="Z46" s="48">
        <v>258.33</v>
      </c>
      <c r="AA46" s="22">
        <v>27036837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11911560012</v>
      </c>
      <c r="F48" s="53">
        <f t="shared" si="7"/>
        <v>11911560012</v>
      </c>
      <c r="G48" s="53">
        <f t="shared" si="7"/>
        <v>12082178169</v>
      </c>
      <c r="H48" s="53">
        <f t="shared" si="7"/>
        <v>10685738538</v>
      </c>
      <c r="I48" s="53">
        <f t="shared" si="7"/>
        <v>10909698551</v>
      </c>
      <c r="J48" s="53">
        <f t="shared" si="7"/>
        <v>10909698551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10909698551</v>
      </c>
      <c r="X48" s="53">
        <f t="shared" si="7"/>
        <v>2977890003</v>
      </c>
      <c r="Y48" s="53">
        <f t="shared" si="7"/>
        <v>7931808548</v>
      </c>
      <c r="Z48" s="54">
        <f>+IF(X48&lt;&gt;0,+(Y48/X48)*100,0)</f>
        <v>266.35666663339816</v>
      </c>
      <c r="AA48" s="55">
        <f>SUM(AA45:AA47)</f>
        <v>11911560012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26118158</v>
      </c>
      <c r="D6" s="18">
        <v>26118158</v>
      </c>
      <c r="E6" s="19">
        <v>621000</v>
      </c>
      <c r="F6" s="20">
        <v>621000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155250</v>
      </c>
      <c r="Y6" s="20">
        <v>-155250</v>
      </c>
      <c r="Z6" s="21">
        <v>-100</v>
      </c>
      <c r="AA6" s="22">
        <v>621000</v>
      </c>
    </row>
    <row r="7" spans="1:27" ht="13.5">
      <c r="A7" s="23" t="s">
        <v>34</v>
      </c>
      <c r="B7" s="17"/>
      <c r="C7" s="18">
        <v>41173489</v>
      </c>
      <c r="D7" s="18">
        <v>41173489</v>
      </c>
      <c r="E7" s="19"/>
      <c r="F7" s="20"/>
      <c r="G7" s="20">
        <v>87933336</v>
      </c>
      <c r="H7" s="20">
        <v>62869644</v>
      </c>
      <c r="I7" s="20">
        <v>40335303</v>
      </c>
      <c r="J7" s="20">
        <v>40335303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40335303</v>
      </c>
      <c r="X7" s="20"/>
      <c r="Y7" s="20">
        <v>40335303</v>
      </c>
      <c r="Z7" s="21"/>
      <c r="AA7" s="22"/>
    </row>
    <row r="8" spans="1:27" ht="13.5">
      <c r="A8" s="23" t="s">
        <v>35</v>
      </c>
      <c r="B8" s="17"/>
      <c r="C8" s="18">
        <v>486264121</v>
      </c>
      <c r="D8" s="18">
        <v>486264121</v>
      </c>
      <c r="E8" s="19">
        <v>464122330</v>
      </c>
      <c r="F8" s="20">
        <v>464122330</v>
      </c>
      <c r="G8" s="20">
        <v>362221707</v>
      </c>
      <c r="H8" s="20">
        <v>486264121</v>
      </c>
      <c r="I8" s="20">
        <v>486264121</v>
      </c>
      <c r="J8" s="20">
        <v>486264121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486264121</v>
      </c>
      <c r="X8" s="20">
        <v>116030583</v>
      </c>
      <c r="Y8" s="20">
        <v>370233538</v>
      </c>
      <c r="Z8" s="21">
        <v>319.08</v>
      </c>
      <c r="AA8" s="22">
        <v>464122330</v>
      </c>
    </row>
    <row r="9" spans="1:27" ht="13.5">
      <c r="A9" s="23" t="s">
        <v>36</v>
      </c>
      <c r="B9" s="17"/>
      <c r="C9" s="18">
        <v>200245</v>
      </c>
      <c r="D9" s="18">
        <v>200245</v>
      </c>
      <c r="E9" s="19">
        <v>56455372</v>
      </c>
      <c r="F9" s="20">
        <v>56455372</v>
      </c>
      <c r="G9" s="20">
        <v>56455372</v>
      </c>
      <c r="H9" s="20">
        <v>200245</v>
      </c>
      <c r="I9" s="20">
        <v>200245</v>
      </c>
      <c r="J9" s="20">
        <v>200245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200245</v>
      </c>
      <c r="X9" s="20">
        <v>14113843</v>
      </c>
      <c r="Y9" s="20">
        <v>-13913598</v>
      </c>
      <c r="Z9" s="21">
        <v>-98.58</v>
      </c>
      <c r="AA9" s="22">
        <v>56455372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15138072</v>
      </c>
      <c r="D11" s="18">
        <v>15138072</v>
      </c>
      <c r="E11" s="19">
        <v>18721361</v>
      </c>
      <c r="F11" s="20">
        <v>18721361</v>
      </c>
      <c r="G11" s="20">
        <v>15159398</v>
      </c>
      <c r="H11" s="20">
        <v>15138072</v>
      </c>
      <c r="I11" s="20">
        <v>15138072</v>
      </c>
      <c r="J11" s="20">
        <v>15138072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15138072</v>
      </c>
      <c r="X11" s="20">
        <v>4680340</v>
      </c>
      <c r="Y11" s="20">
        <v>10457732</v>
      </c>
      <c r="Z11" s="21">
        <v>223.44</v>
      </c>
      <c r="AA11" s="22">
        <v>18721361</v>
      </c>
    </row>
    <row r="12" spans="1:27" ht="13.5">
      <c r="A12" s="27" t="s">
        <v>39</v>
      </c>
      <c r="B12" s="28"/>
      <c r="C12" s="29">
        <f aca="true" t="shared" si="0" ref="C12:Y12">SUM(C6:C11)</f>
        <v>568894085</v>
      </c>
      <c r="D12" s="29">
        <f>SUM(D6:D11)</f>
        <v>568894085</v>
      </c>
      <c r="E12" s="30">
        <f t="shared" si="0"/>
        <v>539920063</v>
      </c>
      <c r="F12" s="31">
        <f t="shared" si="0"/>
        <v>539920063</v>
      </c>
      <c r="G12" s="31">
        <f t="shared" si="0"/>
        <v>521769813</v>
      </c>
      <c r="H12" s="31">
        <f t="shared" si="0"/>
        <v>564472082</v>
      </c>
      <c r="I12" s="31">
        <f t="shared" si="0"/>
        <v>541937741</v>
      </c>
      <c r="J12" s="31">
        <f t="shared" si="0"/>
        <v>541937741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541937741</v>
      </c>
      <c r="X12" s="31">
        <f t="shared" si="0"/>
        <v>134980016</v>
      </c>
      <c r="Y12" s="31">
        <f t="shared" si="0"/>
        <v>406957725</v>
      </c>
      <c r="Z12" s="32">
        <f>+IF(X12&lt;&gt;0,+(Y12/X12)*100,0)</f>
        <v>301.49479682977665</v>
      </c>
      <c r="AA12" s="33">
        <f>SUM(AA6:AA11)</f>
        <v>539920063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70293734</v>
      </c>
      <c r="D16" s="18">
        <v>70293734</v>
      </c>
      <c r="E16" s="19">
        <v>69792656</v>
      </c>
      <c r="F16" s="20">
        <v>69792656</v>
      </c>
      <c r="G16" s="24">
        <v>70500538</v>
      </c>
      <c r="H16" s="24">
        <v>71305544</v>
      </c>
      <c r="I16" s="24">
        <v>72093333</v>
      </c>
      <c r="J16" s="20">
        <v>72093333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72093333</v>
      </c>
      <c r="X16" s="20">
        <v>17448164</v>
      </c>
      <c r="Y16" s="24">
        <v>54645169</v>
      </c>
      <c r="Z16" s="25">
        <v>313.19</v>
      </c>
      <c r="AA16" s="26">
        <v>69792656</v>
      </c>
    </row>
    <row r="17" spans="1:27" ht="13.5">
      <c r="A17" s="23" t="s">
        <v>43</v>
      </c>
      <c r="B17" s="17"/>
      <c r="C17" s="18">
        <v>527178350</v>
      </c>
      <c r="D17" s="18">
        <v>527178350</v>
      </c>
      <c r="E17" s="19">
        <v>523511800</v>
      </c>
      <c r="F17" s="20">
        <v>523511800</v>
      </c>
      <c r="G17" s="20">
        <v>504511800</v>
      </c>
      <c r="H17" s="20">
        <v>527178350</v>
      </c>
      <c r="I17" s="20">
        <v>527178350</v>
      </c>
      <c r="J17" s="20">
        <v>527178350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527178350</v>
      </c>
      <c r="X17" s="20">
        <v>130877950</v>
      </c>
      <c r="Y17" s="20">
        <v>396300400</v>
      </c>
      <c r="Z17" s="21">
        <v>302.8</v>
      </c>
      <c r="AA17" s="22">
        <v>523511800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5558646530</v>
      </c>
      <c r="D19" s="18">
        <v>5558646530</v>
      </c>
      <c r="E19" s="19">
        <v>5472642948</v>
      </c>
      <c r="F19" s="20">
        <v>5472642948</v>
      </c>
      <c r="G19" s="20">
        <v>5372602380</v>
      </c>
      <c r="H19" s="20">
        <v>5558646530</v>
      </c>
      <c r="I19" s="20">
        <v>5558646530</v>
      </c>
      <c r="J19" s="20">
        <v>5558646530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5558646530</v>
      </c>
      <c r="X19" s="20">
        <v>1368160737</v>
      </c>
      <c r="Y19" s="20">
        <v>4190485793</v>
      </c>
      <c r="Z19" s="21">
        <v>306.29</v>
      </c>
      <c r="AA19" s="22">
        <v>5472642948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17660156</v>
      </c>
      <c r="D22" s="18">
        <v>17660156</v>
      </c>
      <c r="E22" s="19">
        <v>22626482</v>
      </c>
      <c r="F22" s="20">
        <v>22626482</v>
      </c>
      <c r="G22" s="20">
        <v>16968082</v>
      </c>
      <c r="H22" s="20">
        <v>17660156</v>
      </c>
      <c r="I22" s="20">
        <v>17660156</v>
      </c>
      <c r="J22" s="20">
        <v>17660156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17660156</v>
      </c>
      <c r="X22" s="20">
        <v>5656621</v>
      </c>
      <c r="Y22" s="20">
        <v>12003535</v>
      </c>
      <c r="Z22" s="21">
        <v>212.2</v>
      </c>
      <c r="AA22" s="22">
        <v>22626482</v>
      </c>
    </row>
    <row r="23" spans="1:27" ht="13.5">
      <c r="A23" s="23" t="s">
        <v>49</v>
      </c>
      <c r="B23" s="17"/>
      <c r="C23" s="18">
        <v>2451665</v>
      </c>
      <c r="D23" s="18">
        <v>2451665</v>
      </c>
      <c r="E23" s="19"/>
      <c r="F23" s="20"/>
      <c r="G23" s="24"/>
      <c r="H23" s="24">
        <v>2451665</v>
      </c>
      <c r="I23" s="24">
        <v>2451665</v>
      </c>
      <c r="J23" s="20">
        <v>2451665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2451665</v>
      </c>
      <c r="X23" s="20"/>
      <c r="Y23" s="24">
        <v>2451665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6176230435</v>
      </c>
      <c r="D24" s="29">
        <f>SUM(D15:D23)</f>
        <v>6176230435</v>
      </c>
      <c r="E24" s="36">
        <f t="shared" si="1"/>
        <v>6088573886</v>
      </c>
      <c r="F24" s="37">
        <f t="shared" si="1"/>
        <v>6088573886</v>
      </c>
      <c r="G24" s="37">
        <f t="shared" si="1"/>
        <v>5964582800</v>
      </c>
      <c r="H24" s="37">
        <f t="shared" si="1"/>
        <v>6177242245</v>
      </c>
      <c r="I24" s="37">
        <f t="shared" si="1"/>
        <v>6178030034</v>
      </c>
      <c r="J24" s="37">
        <f t="shared" si="1"/>
        <v>6178030034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6178030034</v>
      </c>
      <c r="X24" s="37">
        <f t="shared" si="1"/>
        <v>1522143472</v>
      </c>
      <c r="Y24" s="37">
        <f t="shared" si="1"/>
        <v>4655886562</v>
      </c>
      <c r="Z24" s="38">
        <f>+IF(X24&lt;&gt;0,+(Y24/X24)*100,0)</f>
        <v>305.8769851624079</v>
      </c>
      <c r="AA24" s="39">
        <f>SUM(AA15:AA23)</f>
        <v>6088573886</v>
      </c>
    </row>
    <row r="25" spans="1:27" ht="13.5">
      <c r="A25" s="27" t="s">
        <v>51</v>
      </c>
      <c r="B25" s="28"/>
      <c r="C25" s="29">
        <f aca="true" t="shared" si="2" ref="C25:Y25">+C12+C24</f>
        <v>6745124520</v>
      </c>
      <c r="D25" s="29">
        <f>+D12+D24</f>
        <v>6745124520</v>
      </c>
      <c r="E25" s="30">
        <f t="shared" si="2"/>
        <v>6628493949</v>
      </c>
      <c r="F25" s="31">
        <f t="shared" si="2"/>
        <v>6628493949</v>
      </c>
      <c r="G25" s="31">
        <f t="shared" si="2"/>
        <v>6486352613</v>
      </c>
      <c r="H25" s="31">
        <f t="shared" si="2"/>
        <v>6741714327</v>
      </c>
      <c r="I25" s="31">
        <f t="shared" si="2"/>
        <v>6719967775</v>
      </c>
      <c r="J25" s="31">
        <f t="shared" si="2"/>
        <v>6719967775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6719967775</v>
      </c>
      <c r="X25" s="31">
        <f t="shared" si="2"/>
        <v>1657123488</v>
      </c>
      <c r="Y25" s="31">
        <f t="shared" si="2"/>
        <v>5062844287</v>
      </c>
      <c r="Z25" s="32">
        <f>+IF(X25&lt;&gt;0,+(Y25/X25)*100,0)</f>
        <v>305.5200365972967</v>
      </c>
      <c r="AA25" s="33">
        <f>+AA12+AA24</f>
        <v>6628493949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12462940</v>
      </c>
      <c r="H29" s="20">
        <v>20214891</v>
      </c>
      <c r="I29" s="20">
        <v>21646022</v>
      </c>
      <c r="J29" s="20">
        <v>21646022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21646022</v>
      </c>
      <c r="X29" s="20"/>
      <c r="Y29" s="20">
        <v>21646022</v>
      </c>
      <c r="Z29" s="21"/>
      <c r="AA29" s="22"/>
    </row>
    <row r="30" spans="1:27" ht="13.5">
      <c r="A30" s="23" t="s">
        <v>55</v>
      </c>
      <c r="B30" s="17"/>
      <c r="C30" s="18">
        <v>33813873</v>
      </c>
      <c r="D30" s="18">
        <v>33813873</v>
      </c>
      <c r="E30" s="19">
        <v>33813833</v>
      </c>
      <c r="F30" s="20">
        <v>33813833</v>
      </c>
      <c r="G30" s="20">
        <v>34611508</v>
      </c>
      <c r="H30" s="20">
        <v>33460666</v>
      </c>
      <c r="I30" s="20">
        <v>33460666</v>
      </c>
      <c r="J30" s="20">
        <v>33460666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33460666</v>
      </c>
      <c r="X30" s="20">
        <v>8453458</v>
      </c>
      <c r="Y30" s="20">
        <v>25007208</v>
      </c>
      <c r="Z30" s="21">
        <v>295.82</v>
      </c>
      <c r="AA30" s="22">
        <v>33813833</v>
      </c>
    </row>
    <row r="31" spans="1:27" ht="13.5">
      <c r="A31" s="23" t="s">
        <v>56</v>
      </c>
      <c r="B31" s="17"/>
      <c r="C31" s="18">
        <v>56628022</v>
      </c>
      <c r="D31" s="18">
        <v>56628022</v>
      </c>
      <c r="E31" s="19">
        <v>63306819</v>
      </c>
      <c r="F31" s="20">
        <v>63306819</v>
      </c>
      <c r="G31" s="20">
        <v>50541773</v>
      </c>
      <c r="H31" s="20">
        <v>56628022</v>
      </c>
      <c r="I31" s="20">
        <v>56628022</v>
      </c>
      <c r="J31" s="20">
        <v>56628022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56628022</v>
      </c>
      <c r="X31" s="20">
        <v>15826705</v>
      </c>
      <c r="Y31" s="20">
        <v>40801317</v>
      </c>
      <c r="Z31" s="21">
        <v>257.8</v>
      </c>
      <c r="AA31" s="22">
        <v>63306819</v>
      </c>
    </row>
    <row r="32" spans="1:27" ht="13.5">
      <c r="A32" s="23" t="s">
        <v>57</v>
      </c>
      <c r="B32" s="17"/>
      <c r="C32" s="18">
        <v>771666536</v>
      </c>
      <c r="D32" s="18">
        <v>771666536</v>
      </c>
      <c r="E32" s="19">
        <v>430152310</v>
      </c>
      <c r="F32" s="20">
        <v>430152310</v>
      </c>
      <c r="G32" s="20">
        <v>420891140</v>
      </c>
      <c r="H32" s="20">
        <v>771666536</v>
      </c>
      <c r="I32" s="20">
        <v>771666536</v>
      </c>
      <c r="J32" s="20">
        <v>771666536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771666536</v>
      </c>
      <c r="X32" s="20">
        <v>107538078</v>
      </c>
      <c r="Y32" s="20">
        <v>664128458</v>
      </c>
      <c r="Z32" s="21">
        <v>617.58</v>
      </c>
      <c r="AA32" s="22">
        <v>430152310</v>
      </c>
    </row>
    <row r="33" spans="1:27" ht="13.5">
      <c r="A33" s="23" t="s">
        <v>58</v>
      </c>
      <c r="B33" s="17"/>
      <c r="C33" s="18">
        <v>15272550</v>
      </c>
      <c r="D33" s="18">
        <v>15272550</v>
      </c>
      <c r="E33" s="19">
        <v>14084708</v>
      </c>
      <c r="F33" s="20">
        <v>14084708</v>
      </c>
      <c r="G33" s="20">
        <v>14084708</v>
      </c>
      <c r="H33" s="20">
        <v>15272550</v>
      </c>
      <c r="I33" s="20">
        <v>15272550</v>
      </c>
      <c r="J33" s="20">
        <v>15272550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15272550</v>
      </c>
      <c r="X33" s="20">
        <v>3521177</v>
      </c>
      <c r="Y33" s="20">
        <v>11751373</v>
      </c>
      <c r="Z33" s="21">
        <v>333.73</v>
      </c>
      <c r="AA33" s="22">
        <v>14084708</v>
      </c>
    </row>
    <row r="34" spans="1:27" ht="13.5">
      <c r="A34" s="27" t="s">
        <v>59</v>
      </c>
      <c r="B34" s="28"/>
      <c r="C34" s="29">
        <f aca="true" t="shared" si="3" ref="C34:Y34">SUM(C29:C33)</f>
        <v>877380981</v>
      </c>
      <c r="D34" s="29">
        <f>SUM(D29:D33)</f>
        <v>877380981</v>
      </c>
      <c r="E34" s="30">
        <f t="shared" si="3"/>
        <v>541357670</v>
      </c>
      <c r="F34" s="31">
        <f t="shared" si="3"/>
        <v>541357670</v>
      </c>
      <c r="G34" s="31">
        <f t="shared" si="3"/>
        <v>532592069</v>
      </c>
      <c r="H34" s="31">
        <f t="shared" si="3"/>
        <v>897242665</v>
      </c>
      <c r="I34" s="31">
        <f t="shared" si="3"/>
        <v>898673796</v>
      </c>
      <c r="J34" s="31">
        <f t="shared" si="3"/>
        <v>898673796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898673796</v>
      </c>
      <c r="X34" s="31">
        <f t="shared" si="3"/>
        <v>135339418</v>
      </c>
      <c r="Y34" s="31">
        <f t="shared" si="3"/>
        <v>763334378</v>
      </c>
      <c r="Z34" s="32">
        <f>+IF(X34&lt;&gt;0,+(Y34/X34)*100,0)</f>
        <v>564.0148223483568</v>
      </c>
      <c r="AA34" s="33">
        <f>SUM(AA29:AA33)</f>
        <v>541357670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506955463</v>
      </c>
      <c r="D37" s="18">
        <v>506955463</v>
      </c>
      <c r="E37" s="19">
        <v>443131726</v>
      </c>
      <c r="F37" s="20">
        <v>443131726</v>
      </c>
      <c r="G37" s="20">
        <v>477170743</v>
      </c>
      <c r="H37" s="20">
        <v>474219733</v>
      </c>
      <c r="I37" s="20">
        <v>466116193</v>
      </c>
      <c r="J37" s="20">
        <v>466116193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466116193</v>
      </c>
      <c r="X37" s="20">
        <v>110782932</v>
      </c>
      <c r="Y37" s="20">
        <v>355333261</v>
      </c>
      <c r="Z37" s="21">
        <v>320.75</v>
      </c>
      <c r="AA37" s="22">
        <v>443131726</v>
      </c>
    </row>
    <row r="38" spans="1:27" ht="13.5">
      <c r="A38" s="23" t="s">
        <v>58</v>
      </c>
      <c r="B38" s="17"/>
      <c r="C38" s="18">
        <v>239359853</v>
      </c>
      <c r="D38" s="18">
        <v>239359853</v>
      </c>
      <c r="E38" s="19">
        <v>225792238</v>
      </c>
      <c r="F38" s="20">
        <v>225792238</v>
      </c>
      <c r="G38" s="20">
        <v>194986894</v>
      </c>
      <c r="H38" s="20">
        <v>239359853</v>
      </c>
      <c r="I38" s="20">
        <v>239359853</v>
      </c>
      <c r="J38" s="20">
        <v>239359853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239359853</v>
      </c>
      <c r="X38" s="20">
        <v>56448060</v>
      </c>
      <c r="Y38" s="20">
        <v>182911793</v>
      </c>
      <c r="Z38" s="21">
        <v>324.04</v>
      </c>
      <c r="AA38" s="22">
        <v>225792238</v>
      </c>
    </row>
    <row r="39" spans="1:27" ht="13.5">
      <c r="A39" s="27" t="s">
        <v>61</v>
      </c>
      <c r="B39" s="35"/>
      <c r="C39" s="29">
        <f aca="true" t="shared" si="4" ref="C39:Y39">SUM(C37:C38)</f>
        <v>746315316</v>
      </c>
      <c r="D39" s="29">
        <f>SUM(D37:D38)</f>
        <v>746315316</v>
      </c>
      <c r="E39" s="36">
        <f t="shared" si="4"/>
        <v>668923964</v>
      </c>
      <c r="F39" s="37">
        <f t="shared" si="4"/>
        <v>668923964</v>
      </c>
      <c r="G39" s="37">
        <f t="shared" si="4"/>
        <v>672157637</v>
      </c>
      <c r="H39" s="37">
        <f t="shared" si="4"/>
        <v>713579586</v>
      </c>
      <c r="I39" s="37">
        <f t="shared" si="4"/>
        <v>705476046</v>
      </c>
      <c r="J39" s="37">
        <f t="shared" si="4"/>
        <v>705476046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705476046</v>
      </c>
      <c r="X39" s="37">
        <f t="shared" si="4"/>
        <v>167230992</v>
      </c>
      <c r="Y39" s="37">
        <f t="shared" si="4"/>
        <v>538245054</v>
      </c>
      <c r="Z39" s="38">
        <f>+IF(X39&lt;&gt;0,+(Y39/X39)*100,0)</f>
        <v>321.8572392370907</v>
      </c>
      <c r="AA39" s="39">
        <f>SUM(AA37:AA38)</f>
        <v>668923964</v>
      </c>
    </row>
    <row r="40" spans="1:27" ht="13.5">
      <c r="A40" s="27" t="s">
        <v>62</v>
      </c>
      <c r="B40" s="28"/>
      <c r="C40" s="29">
        <f aca="true" t="shared" si="5" ref="C40:Y40">+C34+C39</f>
        <v>1623696297</v>
      </c>
      <c r="D40" s="29">
        <f>+D34+D39</f>
        <v>1623696297</v>
      </c>
      <c r="E40" s="30">
        <f t="shared" si="5"/>
        <v>1210281634</v>
      </c>
      <c r="F40" s="31">
        <f t="shared" si="5"/>
        <v>1210281634</v>
      </c>
      <c r="G40" s="31">
        <f t="shared" si="5"/>
        <v>1204749706</v>
      </c>
      <c r="H40" s="31">
        <f t="shared" si="5"/>
        <v>1610822251</v>
      </c>
      <c r="I40" s="31">
        <f t="shared" si="5"/>
        <v>1604149842</v>
      </c>
      <c r="J40" s="31">
        <f t="shared" si="5"/>
        <v>1604149842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1604149842</v>
      </c>
      <c r="X40" s="31">
        <f t="shared" si="5"/>
        <v>302570410</v>
      </c>
      <c r="Y40" s="31">
        <f t="shared" si="5"/>
        <v>1301579432</v>
      </c>
      <c r="Z40" s="32">
        <f>+IF(X40&lt;&gt;0,+(Y40/X40)*100,0)</f>
        <v>430.1740649391327</v>
      </c>
      <c r="AA40" s="33">
        <f>+AA34+AA39</f>
        <v>1210281634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5121428223</v>
      </c>
      <c r="D42" s="43">
        <f>+D25-D40</f>
        <v>5121428223</v>
      </c>
      <c r="E42" s="44">
        <f t="shared" si="6"/>
        <v>5418212315</v>
      </c>
      <c r="F42" s="45">
        <f t="shared" si="6"/>
        <v>5418212315</v>
      </c>
      <c r="G42" s="45">
        <f t="shared" si="6"/>
        <v>5281602907</v>
      </c>
      <c r="H42" s="45">
        <f t="shared" si="6"/>
        <v>5130892076</v>
      </c>
      <c r="I42" s="45">
        <f t="shared" si="6"/>
        <v>5115817933</v>
      </c>
      <c r="J42" s="45">
        <f t="shared" si="6"/>
        <v>5115817933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5115817933</v>
      </c>
      <c r="X42" s="45">
        <f t="shared" si="6"/>
        <v>1354553078</v>
      </c>
      <c r="Y42" s="45">
        <f t="shared" si="6"/>
        <v>3761264855</v>
      </c>
      <c r="Z42" s="46">
        <f>+IF(X42&lt;&gt;0,+(Y42/X42)*100,0)</f>
        <v>277.675708400701</v>
      </c>
      <c r="AA42" s="47">
        <f>+AA25-AA40</f>
        <v>5418212315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5108768651</v>
      </c>
      <c r="D45" s="18">
        <v>5108768651</v>
      </c>
      <c r="E45" s="19">
        <v>5406484384</v>
      </c>
      <c r="F45" s="20">
        <v>5406484384</v>
      </c>
      <c r="G45" s="20">
        <v>5268880596</v>
      </c>
      <c r="H45" s="20">
        <v>5117882296</v>
      </c>
      <c r="I45" s="20">
        <v>5102608895</v>
      </c>
      <c r="J45" s="20">
        <v>5102608895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5102608895</v>
      </c>
      <c r="X45" s="20">
        <v>1351621096</v>
      </c>
      <c r="Y45" s="20">
        <v>3750987799</v>
      </c>
      <c r="Z45" s="48">
        <v>277.52</v>
      </c>
      <c r="AA45" s="22">
        <v>5406484384</v>
      </c>
    </row>
    <row r="46" spans="1:27" ht="13.5">
      <c r="A46" s="23" t="s">
        <v>67</v>
      </c>
      <c r="B46" s="17"/>
      <c r="C46" s="18">
        <v>12659572</v>
      </c>
      <c r="D46" s="18">
        <v>12659572</v>
      </c>
      <c r="E46" s="19">
        <v>11727931</v>
      </c>
      <c r="F46" s="20">
        <v>11727931</v>
      </c>
      <c r="G46" s="20">
        <v>12722311</v>
      </c>
      <c r="H46" s="20">
        <v>13009780</v>
      </c>
      <c r="I46" s="20">
        <v>13209038</v>
      </c>
      <c r="J46" s="20">
        <v>13209038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13209038</v>
      </c>
      <c r="X46" s="20">
        <v>2931983</v>
      </c>
      <c r="Y46" s="20">
        <v>10277055</v>
      </c>
      <c r="Z46" s="48">
        <v>350.52</v>
      </c>
      <c r="AA46" s="22">
        <v>11727931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5121428223</v>
      </c>
      <c r="D48" s="51">
        <f>SUM(D45:D47)</f>
        <v>5121428223</v>
      </c>
      <c r="E48" s="52">
        <f t="shared" si="7"/>
        <v>5418212315</v>
      </c>
      <c r="F48" s="53">
        <f t="shared" si="7"/>
        <v>5418212315</v>
      </c>
      <c r="G48" s="53">
        <f t="shared" si="7"/>
        <v>5281602907</v>
      </c>
      <c r="H48" s="53">
        <f t="shared" si="7"/>
        <v>5130892076</v>
      </c>
      <c r="I48" s="53">
        <f t="shared" si="7"/>
        <v>5115817933</v>
      </c>
      <c r="J48" s="53">
        <f t="shared" si="7"/>
        <v>5115817933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5115817933</v>
      </c>
      <c r="X48" s="53">
        <f t="shared" si="7"/>
        <v>1354553079</v>
      </c>
      <c r="Y48" s="53">
        <f t="shared" si="7"/>
        <v>3761264854</v>
      </c>
      <c r="Z48" s="54">
        <f>+IF(X48&lt;&gt;0,+(Y48/X48)*100,0)</f>
        <v>277.67570812188154</v>
      </c>
      <c r="AA48" s="55">
        <f>SUM(AA45:AA47)</f>
        <v>5418212315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968398642</v>
      </c>
      <c r="D6" s="18">
        <v>968398642</v>
      </c>
      <c r="E6" s="19">
        <v>100068000</v>
      </c>
      <c r="F6" s="20">
        <v>100068000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25017000</v>
      </c>
      <c r="Y6" s="20">
        <v>-25017000</v>
      </c>
      <c r="Z6" s="21">
        <v>-100</v>
      </c>
      <c r="AA6" s="22">
        <v>100068000</v>
      </c>
    </row>
    <row r="7" spans="1:27" ht="13.5">
      <c r="A7" s="23" t="s">
        <v>34</v>
      </c>
      <c r="B7" s="17"/>
      <c r="C7" s="18">
        <v>8318183</v>
      </c>
      <c r="D7" s="18">
        <v>8318183</v>
      </c>
      <c r="E7" s="19">
        <v>951589000</v>
      </c>
      <c r="F7" s="20">
        <v>951589000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237897250</v>
      </c>
      <c r="Y7" s="20">
        <v>-237897250</v>
      </c>
      <c r="Z7" s="21">
        <v>-100</v>
      </c>
      <c r="AA7" s="22">
        <v>951589000</v>
      </c>
    </row>
    <row r="8" spans="1:27" ht="13.5">
      <c r="A8" s="23" t="s">
        <v>35</v>
      </c>
      <c r="B8" s="17"/>
      <c r="C8" s="18">
        <v>888097638</v>
      </c>
      <c r="D8" s="18">
        <v>888097638</v>
      </c>
      <c r="E8" s="19">
        <v>965246782</v>
      </c>
      <c r="F8" s="20">
        <v>965246782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241311696</v>
      </c>
      <c r="Y8" s="20">
        <v>-241311696</v>
      </c>
      <c r="Z8" s="21">
        <v>-100</v>
      </c>
      <c r="AA8" s="22">
        <v>965246782</v>
      </c>
    </row>
    <row r="9" spans="1:27" ht="13.5">
      <c r="A9" s="23" t="s">
        <v>36</v>
      </c>
      <c r="B9" s="17"/>
      <c r="C9" s="18">
        <v>370825939</v>
      </c>
      <c r="D9" s="18">
        <v>370825939</v>
      </c>
      <c r="E9" s="19">
        <v>376444000</v>
      </c>
      <c r="F9" s="20">
        <v>376444000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94111000</v>
      </c>
      <c r="Y9" s="20">
        <v>-94111000</v>
      </c>
      <c r="Z9" s="21">
        <v>-100</v>
      </c>
      <c r="AA9" s="22">
        <v>376444000</v>
      </c>
    </row>
    <row r="10" spans="1:27" ht="13.5">
      <c r="A10" s="23" t="s">
        <v>37</v>
      </c>
      <c r="B10" s="17"/>
      <c r="C10" s="18"/>
      <c r="D10" s="18"/>
      <c r="E10" s="19">
        <v>43081</v>
      </c>
      <c r="F10" s="20">
        <v>43081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10770</v>
      </c>
      <c r="Y10" s="24">
        <v>-10770</v>
      </c>
      <c r="Z10" s="25">
        <v>-100</v>
      </c>
      <c r="AA10" s="26">
        <v>43081</v>
      </c>
    </row>
    <row r="11" spans="1:27" ht="13.5">
      <c r="A11" s="23" t="s">
        <v>38</v>
      </c>
      <c r="B11" s="17"/>
      <c r="C11" s="18">
        <v>65151366</v>
      </c>
      <c r="D11" s="18">
        <v>65151366</v>
      </c>
      <c r="E11" s="19">
        <v>741893006</v>
      </c>
      <c r="F11" s="20">
        <v>741893006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185473252</v>
      </c>
      <c r="Y11" s="20">
        <v>-185473252</v>
      </c>
      <c r="Z11" s="21">
        <v>-100</v>
      </c>
      <c r="AA11" s="22">
        <v>741893006</v>
      </c>
    </row>
    <row r="12" spans="1:27" ht="13.5">
      <c r="A12" s="27" t="s">
        <v>39</v>
      </c>
      <c r="B12" s="28"/>
      <c r="C12" s="29">
        <f aca="true" t="shared" si="0" ref="C12:Y12">SUM(C6:C11)</f>
        <v>2300791768</v>
      </c>
      <c r="D12" s="29">
        <f>SUM(D6:D11)</f>
        <v>2300791768</v>
      </c>
      <c r="E12" s="30">
        <f t="shared" si="0"/>
        <v>3135283869</v>
      </c>
      <c r="F12" s="31">
        <f t="shared" si="0"/>
        <v>3135283869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783820968</v>
      </c>
      <c r="Y12" s="31">
        <f t="shared" si="0"/>
        <v>-783820968</v>
      </c>
      <c r="Z12" s="32">
        <f>+IF(X12&lt;&gt;0,+(Y12/X12)*100,0)</f>
        <v>-100</v>
      </c>
      <c r="AA12" s="33">
        <f>SUM(AA6:AA11)</f>
        <v>3135283869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10317110</v>
      </c>
      <c r="D15" s="18">
        <v>10317110</v>
      </c>
      <c r="E15" s="19">
        <v>9455112</v>
      </c>
      <c r="F15" s="20">
        <v>9455112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2363778</v>
      </c>
      <c r="Y15" s="20">
        <v>-2363778</v>
      </c>
      <c r="Z15" s="21">
        <v>-100</v>
      </c>
      <c r="AA15" s="22">
        <v>9455112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665857320</v>
      </c>
      <c r="D17" s="18">
        <v>665857320</v>
      </c>
      <c r="E17" s="19">
        <v>356913816</v>
      </c>
      <c r="F17" s="20">
        <v>356913816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89228454</v>
      </c>
      <c r="Y17" s="20">
        <v>-89228454</v>
      </c>
      <c r="Z17" s="21">
        <v>-100</v>
      </c>
      <c r="AA17" s="22">
        <v>356913816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7152246832</v>
      </c>
      <c r="D19" s="18">
        <v>7152246832</v>
      </c>
      <c r="E19" s="19">
        <v>7021207000</v>
      </c>
      <c r="F19" s="20">
        <v>7021207000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1755301750</v>
      </c>
      <c r="Y19" s="20">
        <v>-1755301750</v>
      </c>
      <c r="Z19" s="21">
        <v>-100</v>
      </c>
      <c r="AA19" s="22">
        <v>7021207000</v>
      </c>
    </row>
    <row r="20" spans="1:27" ht="13.5">
      <c r="A20" s="23" t="s">
        <v>46</v>
      </c>
      <c r="B20" s="17"/>
      <c r="C20" s="18">
        <v>54275801</v>
      </c>
      <c r="D20" s="18">
        <v>54275801</v>
      </c>
      <c r="E20" s="19">
        <v>46520046</v>
      </c>
      <c r="F20" s="20">
        <v>46520046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11630012</v>
      </c>
      <c r="Y20" s="20">
        <v>-11630012</v>
      </c>
      <c r="Z20" s="21">
        <v>-100</v>
      </c>
      <c r="AA20" s="22">
        <v>46520046</v>
      </c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39518564</v>
      </c>
      <c r="D22" s="18">
        <v>39518564</v>
      </c>
      <c r="E22" s="19">
        <v>27283200</v>
      </c>
      <c r="F22" s="20">
        <v>27283200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6820800</v>
      </c>
      <c r="Y22" s="20">
        <v>-6820800</v>
      </c>
      <c r="Z22" s="21">
        <v>-100</v>
      </c>
      <c r="AA22" s="22">
        <v>27283200</v>
      </c>
    </row>
    <row r="23" spans="1:27" ht="13.5">
      <c r="A23" s="23" t="s">
        <v>49</v>
      </c>
      <c r="B23" s="17"/>
      <c r="C23" s="18"/>
      <c r="D23" s="18"/>
      <c r="E23" s="19">
        <v>179008026</v>
      </c>
      <c r="F23" s="20">
        <v>179008026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44752007</v>
      </c>
      <c r="Y23" s="24">
        <v>-44752007</v>
      </c>
      <c r="Z23" s="25">
        <v>-100</v>
      </c>
      <c r="AA23" s="26">
        <v>179008026</v>
      </c>
    </row>
    <row r="24" spans="1:27" ht="13.5">
      <c r="A24" s="27" t="s">
        <v>50</v>
      </c>
      <c r="B24" s="35"/>
      <c r="C24" s="29">
        <f aca="true" t="shared" si="1" ref="C24:Y24">SUM(C15:C23)</f>
        <v>7922215627</v>
      </c>
      <c r="D24" s="29">
        <f>SUM(D15:D23)</f>
        <v>7922215627</v>
      </c>
      <c r="E24" s="36">
        <f t="shared" si="1"/>
        <v>7640387200</v>
      </c>
      <c r="F24" s="37">
        <f t="shared" si="1"/>
        <v>7640387200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1910096801</v>
      </c>
      <c r="Y24" s="37">
        <f t="shared" si="1"/>
        <v>-1910096801</v>
      </c>
      <c r="Z24" s="38">
        <f>+IF(X24&lt;&gt;0,+(Y24/X24)*100,0)</f>
        <v>-100</v>
      </c>
      <c r="AA24" s="39">
        <f>SUM(AA15:AA23)</f>
        <v>7640387200</v>
      </c>
    </row>
    <row r="25" spans="1:27" ht="13.5">
      <c r="A25" s="27" t="s">
        <v>51</v>
      </c>
      <c r="B25" s="28"/>
      <c r="C25" s="29">
        <f aca="true" t="shared" si="2" ref="C25:Y25">+C12+C24</f>
        <v>10223007395</v>
      </c>
      <c r="D25" s="29">
        <f>+D12+D24</f>
        <v>10223007395</v>
      </c>
      <c r="E25" s="30">
        <f t="shared" si="2"/>
        <v>10775671069</v>
      </c>
      <c r="F25" s="31">
        <f t="shared" si="2"/>
        <v>10775671069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2693917769</v>
      </c>
      <c r="Y25" s="31">
        <f t="shared" si="2"/>
        <v>-2693917769</v>
      </c>
      <c r="Z25" s="32">
        <f>+IF(X25&lt;&gt;0,+(Y25/X25)*100,0)</f>
        <v>-100</v>
      </c>
      <c r="AA25" s="33">
        <f>+AA12+AA24</f>
        <v>10775671069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58504663</v>
      </c>
      <c r="D30" s="18">
        <v>58504663</v>
      </c>
      <c r="E30" s="19">
        <v>67761975</v>
      </c>
      <c r="F30" s="20">
        <v>67761975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16940494</v>
      </c>
      <c r="Y30" s="20">
        <v>-16940494</v>
      </c>
      <c r="Z30" s="21">
        <v>-100</v>
      </c>
      <c r="AA30" s="22">
        <v>67761975</v>
      </c>
    </row>
    <row r="31" spans="1:27" ht="13.5">
      <c r="A31" s="23" t="s">
        <v>56</v>
      </c>
      <c r="B31" s="17"/>
      <c r="C31" s="18">
        <v>92378188</v>
      </c>
      <c r="D31" s="18">
        <v>92378188</v>
      </c>
      <c r="E31" s="19">
        <v>92797900</v>
      </c>
      <c r="F31" s="20">
        <v>92797900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23199475</v>
      </c>
      <c r="Y31" s="20">
        <v>-23199475</v>
      </c>
      <c r="Z31" s="21">
        <v>-100</v>
      </c>
      <c r="AA31" s="22">
        <v>92797900</v>
      </c>
    </row>
    <row r="32" spans="1:27" ht="13.5">
      <c r="A32" s="23" t="s">
        <v>57</v>
      </c>
      <c r="B32" s="17"/>
      <c r="C32" s="18">
        <v>832802633</v>
      </c>
      <c r="D32" s="18">
        <v>832802633</v>
      </c>
      <c r="E32" s="19">
        <v>1152457000</v>
      </c>
      <c r="F32" s="20">
        <v>1152457000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288114250</v>
      </c>
      <c r="Y32" s="20">
        <v>-288114250</v>
      </c>
      <c r="Z32" s="21">
        <v>-100</v>
      </c>
      <c r="AA32" s="22">
        <v>1152457000</v>
      </c>
    </row>
    <row r="33" spans="1:27" ht="13.5">
      <c r="A33" s="23" t="s">
        <v>58</v>
      </c>
      <c r="B33" s="17"/>
      <c r="C33" s="18">
        <v>47464572</v>
      </c>
      <c r="D33" s="18">
        <v>47464572</v>
      </c>
      <c r="E33" s="19">
        <v>6084404</v>
      </c>
      <c r="F33" s="20">
        <v>6084404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1521101</v>
      </c>
      <c r="Y33" s="20">
        <v>-1521101</v>
      </c>
      <c r="Z33" s="21">
        <v>-100</v>
      </c>
      <c r="AA33" s="22">
        <v>6084404</v>
      </c>
    </row>
    <row r="34" spans="1:27" ht="13.5">
      <c r="A34" s="27" t="s">
        <v>59</v>
      </c>
      <c r="B34" s="28"/>
      <c r="C34" s="29">
        <f aca="true" t="shared" si="3" ref="C34:Y34">SUM(C29:C33)</f>
        <v>1031150056</v>
      </c>
      <c r="D34" s="29">
        <f>SUM(D29:D33)</f>
        <v>1031150056</v>
      </c>
      <c r="E34" s="30">
        <f t="shared" si="3"/>
        <v>1319101279</v>
      </c>
      <c r="F34" s="31">
        <f t="shared" si="3"/>
        <v>1319101279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329775320</v>
      </c>
      <c r="Y34" s="31">
        <f t="shared" si="3"/>
        <v>-329775320</v>
      </c>
      <c r="Z34" s="32">
        <f>+IF(X34&lt;&gt;0,+(Y34/X34)*100,0)</f>
        <v>-100</v>
      </c>
      <c r="AA34" s="33">
        <f>SUM(AA29:AA33)</f>
        <v>1319101279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579290744</v>
      </c>
      <c r="D37" s="18">
        <v>579290744</v>
      </c>
      <c r="E37" s="19">
        <v>511998811</v>
      </c>
      <c r="F37" s="20">
        <v>511998811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127999703</v>
      </c>
      <c r="Y37" s="20">
        <v>-127999703</v>
      </c>
      <c r="Z37" s="21">
        <v>-100</v>
      </c>
      <c r="AA37" s="22">
        <v>511998811</v>
      </c>
    </row>
    <row r="38" spans="1:27" ht="13.5">
      <c r="A38" s="23" t="s">
        <v>58</v>
      </c>
      <c r="B38" s="17"/>
      <c r="C38" s="18">
        <v>674702674</v>
      </c>
      <c r="D38" s="18">
        <v>674702674</v>
      </c>
      <c r="E38" s="19">
        <v>743547837</v>
      </c>
      <c r="F38" s="20">
        <v>743547837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185886959</v>
      </c>
      <c r="Y38" s="20">
        <v>-185886959</v>
      </c>
      <c r="Z38" s="21">
        <v>-100</v>
      </c>
      <c r="AA38" s="22">
        <v>743547837</v>
      </c>
    </row>
    <row r="39" spans="1:27" ht="13.5">
      <c r="A39" s="27" t="s">
        <v>61</v>
      </c>
      <c r="B39" s="35"/>
      <c r="C39" s="29">
        <f aca="true" t="shared" si="4" ref="C39:Y39">SUM(C37:C38)</f>
        <v>1253993418</v>
      </c>
      <c r="D39" s="29">
        <f>SUM(D37:D38)</f>
        <v>1253993418</v>
      </c>
      <c r="E39" s="36">
        <f t="shared" si="4"/>
        <v>1255546648</v>
      </c>
      <c r="F39" s="37">
        <f t="shared" si="4"/>
        <v>1255546648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313886662</v>
      </c>
      <c r="Y39" s="37">
        <f t="shared" si="4"/>
        <v>-313886662</v>
      </c>
      <c r="Z39" s="38">
        <f>+IF(X39&lt;&gt;0,+(Y39/X39)*100,0)</f>
        <v>-100</v>
      </c>
      <c r="AA39" s="39">
        <f>SUM(AA37:AA38)</f>
        <v>1255546648</v>
      </c>
    </row>
    <row r="40" spans="1:27" ht="13.5">
      <c r="A40" s="27" t="s">
        <v>62</v>
      </c>
      <c r="B40" s="28"/>
      <c r="C40" s="29">
        <f aca="true" t="shared" si="5" ref="C40:Y40">+C34+C39</f>
        <v>2285143474</v>
      </c>
      <c r="D40" s="29">
        <f>+D34+D39</f>
        <v>2285143474</v>
      </c>
      <c r="E40" s="30">
        <f t="shared" si="5"/>
        <v>2574647927</v>
      </c>
      <c r="F40" s="31">
        <f t="shared" si="5"/>
        <v>2574647927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643661982</v>
      </c>
      <c r="Y40" s="31">
        <f t="shared" si="5"/>
        <v>-643661982</v>
      </c>
      <c r="Z40" s="32">
        <f>+IF(X40&lt;&gt;0,+(Y40/X40)*100,0)</f>
        <v>-100</v>
      </c>
      <c r="AA40" s="33">
        <f>+AA34+AA39</f>
        <v>2574647927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7937863921</v>
      </c>
      <c r="D42" s="43">
        <f>+D25-D40</f>
        <v>7937863921</v>
      </c>
      <c r="E42" s="44">
        <f t="shared" si="6"/>
        <v>8201023142</v>
      </c>
      <c r="F42" s="45">
        <f t="shared" si="6"/>
        <v>8201023142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2050255787</v>
      </c>
      <c r="Y42" s="45">
        <f t="shared" si="6"/>
        <v>-2050255787</v>
      </c>
      <c r="Z42" s="46">
        <f>+IF(X42&lt;&gt;0,+(Y42/X42)*100,0)</f>
        <v>-100</v>
      </c>
      <c r="AA42" s="47">
        <f>+AA25-AA40</f>
        <v>8201023142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7661640002</v>
      </c>
      <c r="D45" s="18">
        <v>7661640002</v>
      </c>
      <c r="E45" s="19">
        <v>8028109000</v>
      </c>
      <c r="F45" s="20">
        <v>8028109000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2007027250</v>
      </c>
      <c r="Y45" s="20">
        <v>-2007027250</v>
      </c>
      <c r="Z45" s="48">
        <v>-100</v>
      </c>
      <c r="AA45" s="22">
        <v>8028109000</v>
      </c>
    </row>
    <row r="46" spans="1:27" ht="13.5">
      <c r="A46" s="23" t="s">
        <v>67</v>
      </c>
      <c r="B46" s="17"/>
      <c r="C46" s="18">
        <v>276223919</v>
      </c>
      <c r="D46" s="18">
        <v>276223919</v>
      </c>
      <c r="E46" s="19">
        <v>172914142</v>
      </c>
      <c r="F46" s="20">
        <v>172914142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43228536</v>
      </c>
      <c r="Y46" s="20">
        <v>-43228536</v>
      </c>
      <c r="Z46" s="48">
        <v>-100</v>
      </c>
      <c r="AA46" s="22">
        <v>172914142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7937863921</v>
      </c>
      <c r="D48" s="51">
        <f>SUM(D45:D47)</f>
        <v>7937863921</v>
      </c>
      <c r="E48" s="52">
        <f t="shared" si="7"/>
        <v>8201023142</v>
      </c>
      <c r="F48" s="53">
        <f t="shared" si="7"/>
        <v>8201023142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2050255786</v>
      </c>
      <c r="Y48" s="53">
        <f t="shared" si="7"/>
        <v>-2050255786</v>
      </c>
      <c r="Z48" s="54">
        <f>+IF(X48&lt;&gt;0,+(Y48/X48)*100,0)</f>
        <v>-100</v>
      </c>
      <c r="AA48" s="55">
        <f>SUM(AA45:AA47)</f>
        <v>8201023142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44572895</v>
      </c>
      <c r="D6" s="18">
        <v>44572895</v>
      </c>
      <c r="E6" s="19">
        <v>2072000</v>
      </c>
      <c r="F6" s="20">
        <v>2072000</v>
      </c>
      <c r="G6" s="20">
        <v>32313105</v>
      </c>
      <c r="H6" s="20">
        <v>37650497</v>
      </c>
      <c r="I6" s="20">
        <v>44572895</v>
      </c>
      <c r="J6" s="20">
        <v>44572895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44572895</v>
      </c>
      <c r="X6" s="20">
        <v>518000</v>
      </c>
      <c r="Y6" s="20">
        <v>44054895</v>
      </c>
      <c r="Z6" s="21">
        <v>8504.81</v>
      </c>
      <c r="AA6" s="22">
        <v>2072000</v>
      </c>
    </row>
    <row r="7" spans="1:27" ht="13.5">
      <c r="A7" s="23" t="s">
        <v>34</v>
      </c>
      <c r="B7" s="17"/>
      <c r="C7" s="18"/>
      <c r="D7" s="18"/>
      <c r="E7" s="19">
        <v>38482494</v>
      </c>
      <c r="F7" s="20">
        <v>38482494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9620624</v>
      </c>
      <c r="Y7" s="20">
        <v>-9620624</v>
      </c>
      <c r="Z7" s="21">
        <v>-100</v>
      </c>
      <c r="AA7" s="22">
        <v>38482494</v>
      </c>
    </row>
    <row r="8" spans="1:27" ht="13.5">
      <c r="A8" s="23" t="s">
        <v>35</v>
      </c>
      <c r="B8" s="17"/>
      <c r="C8" s="18">
        <v>707524561</v>
      </c>
      <c r="D8" s="18">
        <v>707524561</v>
      </c>
      <c r="E8" s="19">
        <v>489882557</v>
      </c>
      <c r="F8" s="20">
        <v>489882557</v>
      </c>
      <c r="G8" s="20">
        <v>1067700757</v>
      </c>
      <c r="H8" s="20">
        <v>719035234</v>
      </c>
      <c r="I8" s="20">
        <v>707524562</v>
      </c>
      <c r="J8" s="20">
        <v>707524562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707524562</v>
      </c>
      <c r="X8" s="20">
        <v>122470639</v>
      </c>
      <c r="Y8" s="20">
        <v>585053923</v>
      </c>
      <c r="Z8" s="21">
        <v>477.71</v>
      </c>
      <c r="AA8" s="22">
        <v>489882557</v>
      </c>
    </row>
    <row r="9" spans="1:27" ht="13.5">
      <c r="A9" s="23" t="s">
        <v>36</v>
      </c>
      <c r="B9" s="17"/>
      <c r="C9" s="18">
        <v>51611816</v>
      </c>
      <c r="D9" s="18">
        <v>51611816</v>
      </c>
      <c r="E9" s="19">
        <v>68250120</v>
      </c>
      <c r="F9" s="20">
        <v>68250120</v>
      </c>
      <c r="G9" s="20">
        <v>85250927</v>
      </c>
      <c r="H9" s="20">
        <v>45185798</v>
      </c>
      <c r="I9" s="20">
        <v>51619633</v>
      </c>
      <c r="J9" s="20">
        <v>51619633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51619633</v>
      </c>
      <c r="X9" s="20">
        <v>17062530</v>
      </c>
      <c r="Y9" s="20">
        <v>34557103</v>
      </c>
      <c r="Z9" s="21">
        <v>202.53</v>
      </c>
      <c r="AA9" s="22">
        <v>68250120</v>
      </c>
    </row>
    <row r="10" spans="1:27" ht="13.5">
      <c r="A10" s="23" t="s">
        <v>37</v>
      </c>
      <c r="B10" s="17"/>
      <c r="C10" s="18">
        <v>7922</v>
      </c>
      <c r="D10" s="18">
        <v>7922</v>
      </c>
      <c r="E10" s="19">
        <v>11000</v>
      </c>
      <c r="F10" s="20">
        <v>11000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2750</v>
      </c>
      <c r="Y10" s="24">
        <v>-2750</v>
      </c>
      <c r="Z10" s="25">
        <v>-100</v>
      </c>
      <c r="AA10" s="26">
        <v>11000</v>
      </c>
    </row>
    <row r="11" spans="1:27" ht="13.5">
      <c r="A11" s="23" t="s">
        <v>38</v>
      </c>
      <c r="B11" s="17"/>
      <c r="C11" s="18">
        <v>13380566</v>
      </c>
      <c r="D11" s="18">
        <v>13380566</v>
      </c>
      <c r="E11" s="19">
        <v>13118081</v>
      </c>
      <c r="F11" s="20">
        <v>13118081</v>
      </c>
      <c r="G11" s="20">
        <v>13475368</v>
      </c>
      <c r="H11" s="20">
        <v>11828140</v>
      </c>
      <c r="I11" s="20">
        <v>13380566</v>
      </c>
      <c r="J11" s="20">
        <v>13380566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13380566</v>
      </c>
      <c r="X11" s="20">
        <v>3279520</v>
      </c>
      <c r="Y11" s="20">
        <v>10101046</v>
      </c>
      <c r="Z11" s="21">
        <v>308</v>
      </c>
      <c r="AA11" s="22">
        <v>13118081</v>
      </c>
    </row>
    <row r="12" spans="1:27" ht="13.5">
      <c r="A12" s="27" t="s">
        <v>39</v>
      </c>
      <c r="B12" s="28"/>
      <c r="C12" s="29">
        <f aca="true" t="shared" si="0" ref="C12:Y12">SUM(C6:C11)</f>
        <v>817097760</v>
      </c>
      <c r="D12" s="29">
        <f>SUM(D6:D11)</f>
        <v>817097760</v>
      </c>
      <c r="E12" s="30">
        <f t="shared" si="0"/>
        <v>611816252</v>
      </c>
      <c r="F12" s="31">
        <f t="shared" si="0"/>
        <v>611816252</v>
      </c>
      <c r="G12" s="31">
        <f t="shared" si="0"/>
        <v>1198740157</v>
      </c>
      <c r="H12" s="31">
        <f t="shared" si="0"/>
        <v>813699669</v>
      </c>
      <c r="I12" s="31">
        <f t="shared" si="0"/>
        <v>817097656</v>
      </c>
      <c r="J12" s="31">
        <f t="shared" si="0"/>
        <v>817097656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817097656</v>
      </c>
      <c r="X12" s="31">
        <f t="shared" si="0"/>
        <v>152954063</v>
      </c>
      <c r="Y12" s="31">
        <f t="shared" si="0"/>
        <v>664143593</v>
      </c>
      <c r="Z12" s="32">
        <f>+IF(X12&lt;&gt;0,+(Y12/X12)*100,0)</f>
        <v>434.21114808829884</v>
      </c>
      <c r="AA12" s="33">
        <f>SUM(AA6:AA11)</f>
        <v>611816252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275974000</v>
      </c>
      <c r="D17" s="18">
        <v>275974000</v>
      </c>
      <c r="E17" s="19">
        <v>265125000</v>
      </c>
      <c r="F17" s="20">
        <v>265125000</v>
      </c>
      <c r="G17" s="20">
        <v>413062905</v>
      </c>
      <c r="H17" s="20">
        <v>275974000</v>
      </c>
      <c r="I17" s="20">
        <v>275974000</v>
      </c>
      <c r="J17" s="20">
        <v>275974000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275974000</v>
      </c>
      <c r="X17" s="20">
        <v>66281250</v>
      </c>
      <c r="Y17" s="20">
        <v>209692750</v>
      </c>
      <c r="Z17" s="21">
        <v>316.37</v>
      </c>
      <c r="AA17" s="22">
        <v>265125000</v>
      </c>
    </row>
    <row r="18" spans="1:27" ht="13.5">
      <c r="A18" s="23" t="s">
        <v>44</v>
      </c>
      <c r="B18" s="17"/>
      <c r="C18" s="18">
        <v>346156138</v>
      </c>
      <c r="D18" s="18">
        <v>346156138</v>
      </c>
      <c r="E18" s="19">
        <v>421324163</v>
      </c>
      <c r="F18" s="20">
        <v>421324163</v>
      </c>
      <c r="G18" s="20"/>
      <c r="H18" s="20">
        <v>346156138</v>
      </c>
      <c r="I18" s="20">
        <v>346156138</v>
      </c>
      <c r="J18" s="20">
        <v>346156138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346156138</v>
      </c>
      <c r="X18" s="20">
        <v>105331041</v>
      </c>
      <c r="Y18" s="20">
        <v>240825097</v>
      </c>
      <c r="Z18" s="21">
        <v>228.64</v>
      </c>
      <c r="AA18" s="22">
        <v>421324163</v>
      </c>
    </row>
    <row r="19" spans="1:27" ht="13.5">
      <c r="A19" s="23" t="s">
        <v>45</v>
      </c>
      <c r="B19" s="17"/>
      <c r="C19" s="18">
        <v>7670846954</v>
      </c>
      <c r="D19" s="18">
        <v>7670846954</v>
      </c>
      <c r="E19" s="19">
        <v>3925099511</v>
      </c>
      <c r="F19" s="20">
        <v>3925099511</v>
      </c>
      <c r="G19" s="20">
        <v>4146877323</v>
      </c>
      <c r="H19" s="20">
        <v>7700740369</v>
      </c>
      <c r="I19" s="20">
        <v>7670835715</v>
      </c>
      <c r="J19" s="20">
        <v>7670835715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7670835715</v>
      </c>
      <c r="X19" s="20">
        <v>981274878</v>
      </c>
      <c r="Y19" s="20">
        <v>6689560837</v>
      </c>
      <c r="Z19" s="21">
        <v>681.72</v>
      </c>
      <c r="AA19" s="22">
        <v>3925099511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4497043</v>
      </c>
      <c r="D22" s="18">
        <v>4497043</v>
      </c>
      <c r="E22" s="19">
        <v>6138321</v>
      </c>
      <c r="F22" s="20">
        <v>6138321</v>
      </c>
      <c r="G22" s="20"/>
      <c r="H22" s="20">
        <v>4715395</v>
      </c>
      <c r="I22" s="20">
        <v>4497043</v>
      </c>
      <c r="J22" s="20">
        <v>4497043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4497043</v>
      </c>
      <c r="X22" s="20">
        <v>1534580</v>
      </c>
      <c r="Y22" s="20">
        <v>2962463</v>
      </c>
      <c r="Z22" s="21">
        <v>193.05</v>
      </c>
      <c r="AA22" s="22">
        <v>6138321</v>
      </c>
    </row>
    <row r="23" spans="1:27" ht="13.5">
      <c r="A23" s="23" t="s">
        <v>49</v>
      </c>
      <c r="B23" s="17"/>
      <c r="C23" s="18">
        <v>5970483</v>
      </c>
      <c r="D23" s="18">
        <v>5970483</v>
      </c>
      <c r="E23" s="19">
        <v>3024899</v>
      </c>
      <c r="F23" s="20">
        <v>3024899</v>
      </c>
      <c r="G23" s="24"/>
      <c r="H23" s="24">
        <v>5970483</v>
      </c>
      <c r="I23" s="24">
        <v>5970483</v>
      </c>
      <c r="J23" s="20">
        <v>5970483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5970483</v>
      </c>
      <c r="X23" s="20">
        <v>756225</v>
      </c>
      <c r="Y23" s="24">
        <v>5214258</v>
      </c>
      <c r="Z23" s="25">
        <v>689.51</v>
      </c>
      <c r="AA23" s="26">
        <v>3024899</v>
      </c>
    </row>
    <row r="24" spans="1:27" ht="13.5">
      <c r="A24" s="27" t="s">
        <v>50</v>
      </c>
      <c r="B24" s="35"/>
      <c r="C24" s="29">
        <f aca="true" t="shared" si="1" ref="C24:Y24">SUM(C15:C23)</f>
        <v>8303444618</v>
      </c>
      <c r="D24" s="29">
        <f>SUM(D15:D23)</f>
        <v>8303444618</v>
      </c>
      <c r="E24" s="36">
        <f t="shared" si="1"/>
        <v>4620711894</v>
      </c>
      <c r="F24" s="37">
        <f t="shared" si="1"/>
        <v>4620711894</v>
      </c>
      <c r="G24" s="37">
        <f t="shared" si="1"/>
        <v>4559940228</v>
      </c>
      <c r="H24" s="37">
        <f t="shared" si="1"/>
        <v>8333556385</v>
      </c>
      <c r="I24" s="37">
        <f t="shared" si="1"/>
        <v>8303433379</v>
      </c>
      <c r="J24" s="37">
        <f t="shared" si="1"/>
        <v>8303433379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8303433379</v>
      </c>
      <c r="X24" s="37">
        <f t="shared" si="1"/>
        <v>1155177974</v>
      </c>
      <c r="Y24" s="37">
        <f t="shared" si="1"/>
        <v>7148255405</v>
      </c>
      <c r="Z24" s="38">
        <f>+IF(X24&lt;&gt;0,+(Y24/X24)*100,0)</f>
        <v>618.8012207545778</v>
      </c>
      <c r="AA24" s="39">
        <f>SUM(AA15:AA23)</f>
        <v>4620711894</v>
      </c>
    </row>
    <row r="25" spans="1:27" ht="13.5">
      <c r="A25" s="27" t="s">
        <v>51</v>
      </c>
      <c r="B25" s="28"/>
      <c r="C25" s="29">
        <f aca="true" t="shared" si="2" ref="C25:Y25">+C12+C24</f>
        <v>9120542378</v>
      </c>
      <c r="D25" s="29">
        <f>+D12+D24</f>
        <v>9120542378</v>
      </c>
      <c r="E25" s="30">
        <f t="shared" si="2"/>
        <v>5232528146</v>
      </c>
      <c r="F25" s="31">
        <f t="shared" si="2"/>
        <v>5232528146</v>
      </c>
      <c r="G25" s="31">
        <f t="shared" si="2"/>
        <v>5758680385</v>
      </c>
      <c r="H25" s="31">
        <f t="shared" si="2"/>
        <v>9147256054</v>
      </c>
      <c r="I25" s="31">
        <f t="shared" si="2"/>
        <v>9120531035</v>
      </c>
      <c r="J25" s="31">
        <f t="shared" si="2"/>
        <v>9120531035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9120531035</v>
      </c>
      <c r="X25" s="31">
        <f t="shared" si="2"/>
        <v>1308132037</v>
      </c>
      <c r="Y25" s="31">
        <f t="shared" si="2"/>
        <v>7812398998</v>
      </c>
      <c r="Z25" s="32">
        <f>+IF(X25&lt;&gt;0,+(Y25/X25)*100,0)</f>
        <v>597.217924263711</v>
      </c>
      <c r="AA25" s="33">
        <f>+AA12+AA24</f>
        <v>5232528146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1458104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61849854</v>
      </c>
      <c r="D30" s="18">
        <v>61849854</v>
      </c>
      <c r="E30" s="19">
        <v>32192064</v>
      </c>
      <c r="F30" s="20">
        <v>32192064</v>
      </c>
      <c r="G30" s="20">
        <v>475981270</v>
      </c>
      <c r="H30" s="20">
        <v>29375168</v>
      </c>
      <c r="I30" s="20">
        <v>29440862</v>
      </c>
      <c r="J30" s="20">
        <v>29440862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29440862</v>
      </c>
      <c r="X30" s="20">
        <v>8048016</v>
      </c>
      <c r="Y30" s="20">
        <v>21392846</v>
      </c>
      <c r="Z30" s="21">
        <v>265.82</v>
      </c>
      <c r="AA30" s="22">
        <v>32192064</v>
      </c>
    </row>
    <row r="31" spans="1:27" ht="13.5">
      <c r="A31" s="23" t="s">
        <v>56</v>
      </c>
      <c r="B31" s="17"/>
      <c r="C31" s="18">
        <v>12752606</v>
      </c>
      <c r="D31" s="18">
        <v>12752606</v>
      </c>
      <c r="E31" s="19">
        <v>13389469</v>
      </c>
      <c r="F31" s="20">
        <v>13389469</v>
      </c>
      <c r="G31" s="20"/>
      <c r="H31" s="20">
        <v>12853362</v>
      </c>
      <c r="I31" s="20">
        <v>12752606</v>
      </c>
      <c r="J31" s="20">
        <v>12752606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12752606</v>
      </c>
      <c r="X31" s="20">
        <v>3347367</v>
      </c>
      <c r="Y31" s="20">
        <v>9405239</v>
      </c>
      <c r="Z31" s="21">
        <v>280.97</v>
      </c>
      <c r="AA31" s="22">
        <v>13389469</v>
      </c>
    </row>
    <row r="32" spans="1:27" ht="13.5">
      <c r="A32" s="23" t="s">
        <v>57</v>
      </c>
      <c r="B32" s="17"/>
      <c r="C32" s="18">
        <v>359370933</v>
      </c>
      <c r="D32" s="18">
        <v>359370933</v>
      </c>
      <c r="E32" s="19">
        <v>134447855</v>
      </c>
      <c r="F32" s="20">
        <v>134447855</v>
      </c>
      <c r="G32" s="20">
        <v>228006436</v>
      </c>
      <c r="H32" s="20">
        <v>350297593</v>
      </c>
      <c r="I32" s="20">
        <v>391779925</v>
      </c>
      <c r="J32" s="20">
        <v>391779925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391779925</v>
      </c>
      <c r="X32" s="20">
        <v>33611964</v>
      </c>
      <c r="Y32" s="20">
        <v>358167961</v>
      </c>
      <c r="Z32" s="21">
        <v>1065.6</v>
      </c>
      <c r="AA32" s="22">
        <v>134447855</v>
      </c>
    </row>
    <row r="33" spans="1:27" ht="13.5">
      <c r="A33" s="23" t="s">
        <v>58</v>
      </c>
      <c r="B33" s="17"/>
      <c r="C33" s="18">
        <v>5775189</v>
      </c>
      <c r="D33" s="18">
        <v>5775189</v>
      </c>
      <c r="E33" s="19">
        <v>4926615</v>
      </c>
      <c r="F33" s="20">
        <v>4926615</v>
      </c>
      <c r="G33" s="20">
        <v>605913061</v>
      </c>
      <c r="H33" s="20">
        <v>5775189</v>
      </c>
      <c r="I33" s="20">
        <v>5775189</v>
      </c>
      <c r="J33" s="20">
        <v>5775189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5775189</v>
      </c>
      <c r="X33" s="20">
        <v>1231654</v>
      </c>
      <c r="Y33" s="20">
        <v>4543535</v>
      </c>
      <c r="Z33" s="21">
        <v>368.9</v>
      </c>
      <c r="AA33" s="22">
        <v>4926615</v>
      </c>
    </row>
    <row r="34" spans="1:27" ht="13.5">
      <c r="A34" s="27" t="s">
        <v>59</v>
      </c>
      <c r="B34" s="28"/>
      <c r="C34" s="29">
        <f aca="true" t="shared" si="3" ref="C34:Y34">SUM(C29:C33)</f>
        <v>439748582</v>
      </c>
      <c r="D34" s="29">
        <f>SUM(D29:D33)</f>
        <v>439748582</v>
      </c>
      <c r="E34" s="30">
        <f t="shared" si="3"/>
        <v>184956003</v>
      </c>
      <c r="F34" s="31">
        <f t="shared" si="3"/>
        <v>184956003</v>
      </c>
      <c r="G34" s="31">
        <f t="shared" si="3"/>
        <v>1309900767</v>
      </c>
      <c r="H34" s="31">
        <f t="shared" si="3"/>
        <v>399759416</v>
      </c>
      <c r="I34" s="31">
        <f t="shared" si="3"/>
        <v>439748582</v>
      </c>
      <c r="J34" s="31">
        <f t="shared" si="3"/>
        <v>439748582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439748582</v>
      </c>
      <c r="X34" s="31">
        <f t="shared" si="3"/>
        <v>46239001</v>
      </c>
      <c r="Y34" s="31">
        <f t="shared" si="3"/>
        <v>393509581</v>
      </c>
      <c r="Z34" s="32">
        <f>+IF(X34&lt;&gt;0,+(Y34/X34)*100,0)</f>
        <v>851.0339161522975</v>
      </c>
      <c r="AA34" s="33">
        <f>SUM(AA29:AA33)</f>
        <v>184956003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458528404</v>
      </c>
      <c r="D37" s="18">
        <v>458528404</v>
      </c>
      <c r="E37" s="19">
        <v>528189514</v>
      </c>
      <c r="F37" s="20">
        <v>528189514</v>
      </c>
      <c r="G37" s="20"/>
      <c r="H37" s="20">
        <v>451145435</v>
      </c>
      <c r="I37" s="20">
        <v>458528404</v>
      </c>
      <c r="J37" s="20">
        <v>458528404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458528404</v>
      </c>
      <c r="X37" s="20">
        <v>132047379</v>
      </c>
      <c r="Y37" s="20">
        <v>326481025</v>
      </c>
      <c r="Z37" s="21">
        <v>247.25</v>
      </c>
      <c r="AA37" s="22">
        <v>528189514</v>
      </c>
    </row>
    <row r="38" spans="1:27" ht="13.5">
      <c r="A38" s="23" t="s">
        <v>58</v>
      </c>
      <c r="B38" s="17"/>
      <c r="C38" s="18">
        <v>146890295</v>
      </c>
      <c r="D38" s="18">
        <v>146890295</v>
      </c>
      <c r="E38" s="19">
        <v>147854626</v>
      </c>
      <c r="F38" s="20">
        <v>147854626</v>
      </c>
      <c r="G38" s="20"/>
      <c r="H38" s="20">
        <v>146890295</v>
      </c>
      <c r="I38" s="20">
        <v>146890295</v>
      </c>
      <c r="J38" s="20">
        <v>146890295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146890295</v>
      </c>
      <c r="X38" s="20">
        <v>36963657</v>
      </c>
      <c r="Y38" s="20">
        <v>109926638</v>
      </c>
      <c r="Z38" s="21">
        <v>297.39</v>
      </c>
      <c r="AA38" s="22">
        <v>147854626</v>
      </c>
    </row>
    <row r="39" spans="1:27" ht="13.5">
      <c r="A39" s="27" t="s">
        <v>61</v>
      </c>
      <c r="B39" s="35"/>
      <c r="C39" s="29">
        <f aca="true" t="shared" si="4" ref="C39:Y39">SUM(C37:C38)</f>
        <v>605418699</v>
      </c>
      <c r="D39" s="29">
        <f>SUM(D37:D38)</f>
        <v>605418699</v>
      </c>
      <c r="E39" s="36">
        <f t="shared" si="4"/>
        <v>676044140</v>
      </c>
      <c r="F39" s="37">
        <f t="shared" si="4"/>
        <v>676044140</v>
      </c>
      <c r="G39" s="37">
        <f t="shared" si="4"/>
        <v>0</v>
      </c>
      <c r="H39" s="37">
        <f t="shared" si="4"/>
        <v>598035730</v>
      </c>
      <c r="I39" s="37">
        <f t="shared" si="4"/>
        <v>605418699</v>
      </c>
      <c r="J39" s="37">
        <f t="shared" si="4"/>
        <v>605418699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605418699</v>
      </c>
      <c r="X39" s="37">
        <f t="shared" si="4"/>
        <v>169011036</v>
      </c>
      <c r="Y39" s="37">
        <f t="shared" si="4"/>
        <v>436407663</v>
      </c>
      <c r="Z39" s="38">
        <f>+IF(X39&lt;&gt;0,+(Y39/X39)*100,0)</f>
        <v>258.2125246543072</v>
      </c>
      <c r="AA39" s="39">
        <f>SUM(AA37:AA38)</f>
        <v>676044140</v>
      </c>
    </row>
    <row r="40" spans="1:27" ht="13.5">
      <c r="A40" s="27" t="s">
        <v>62</v>
      </c>
      <c r="B40" s="28"/>
      <c r="C40" s="29">
        <f aca="true" t="shared" si="5" ref="C40:Y40">+C34+C39</f>
        <v>1045167281</v>
      </c>
      <c r="D40" s="29">
        <f>+D34+D39</f>
        <v>1045167281</v>
      </c>
      <c r="E40" s="30">
        <f t="shared" si="5"/>
        <v>861000143</v>
      </c>
      <c r="F40" s="31">
        <f t="shared" si="5"/>
        <v>861000143</v>
      </c>
      <c r="G40" s="31">
        <f t="shared" si="5"/>
        <v>1309900767</v>
      </c>
      <c r="H40" s="31">
        <f t="shared" si="5"/>
        <v>997795146</v>
      </c>
      <c r="I40" s="31">
        <f t="shared" si="5"/>
        <v>1045167281</v>
      </c>
      <c r="J40" s="31">
        <f t="shared" si="5"/>
        <v>1045167281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1045167281</v>
      </c>
      <c r="X40" s="31">
        <f t="shared" si="5"/>
        <v>215250037</v>
      </c>
      <c r="Y40" s="31">
        <f t="shared" si="5"/>
        <v>829917244</v>
      </c>
      <c r="Z40" s="32">
        <f>+IF(X40&lt;&gt;0,+(Y40/X40)*100,0)</f>
        <v>385.5596289630371</v>
      </c>
      <c r="AA40" s="33">
        <f>+AA34+AA39</f>
        <v>861000143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8075375097</v>
      </c>
      <c r="D42" s="43">
        <f>+D25-D40</f>
        <v>8075375097</v>
      </c>
      <c r="E42" s="44">
        <f t="shared" si="6"/>
        <v>4371528003</v>
      </c>
      <c r="F42" s="45">
        <f t="shared" si="6"/>
        <v>4371528003</v>
      </c>
      <c r="G42" s="45">
        <f t="shared" si="6"/>
        <v>4448779618</v>
      </c>
      <c r="H42" s="45">
        <f t="shared" si="6"/>
        <v>8149460908</v>
      </c>
      <c r="I42" s="45">
        <f t="shared" si="6"/>
        <v>8075363754</v>
      </c>
      <c r="J42" s="45">
        <f t="shared" si="6"/>
        <v>8075363754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8075363754</v>
      </c>
      <c r="X42" s="45">
        <f t="shared" si="6"/>
        <v>1092882000</v>
      </c>
      <c r="Y42" s="45">
        <f t="shared" si="6"/>
        <v>6982481754</v>
      </c>
      <c r="Z42" s="46">
        <f>+IF(X42&lt;&gt;0,+(Y42/X42)*100,0)</f>
        <v>638.9053670936112</v>
      </c>
      <c r="AA42" s="47">
        <f>+AA25-AA40</f>
        <v>4371528003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8048629308</v>
      </c>
      <c r="D45" s="18">
        <v>8048629308</v>
      </c>
      <c r="E45" s="19">
        <v>4333045510</v>
      </c>
      <c r="F45" s="20">
        <v>4333045510</v>
      </c>
      <c r="G45" s="20">
        <v>4422061829</v>
      </c>
      <c r="H45" s="20">
        <v>8122452207</v>
      </c>
      <c r="I45" s="20">
        <v>8048617965</v>
      </c>
      <c r="J45" s="20">
        <v>8048617965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8048617965</v>
      </c>
      <c r="X45" s="20">
        <v>1083261378</v>
      </c>
      <c r="Y45" s="20">
        <v>6965356587</v>
      </c>
      <c r="Z45" s="48">
        <v>643</v>
      </c>
      <c r="AA45" s="22">
        <v>4333045510</v>
      </c>
    </row>
    <row r="46" spans="1:27" ht="13.5">
      <c r="A46" s="23" t="s">
        <v>67</v>
      </c>
      <c r="B46" s="17"/>
      <c r="C46" s="18">
        <v>26745789</v>
      </c>
      <c r="D46" s="18">
        <v>26745789</v>
      </c>
      <c r="E46" s="19">
        <v>38482494</v>
      </c>
      <c r="F46" s="20">
        <v>38482494</v>
      </c>
      <c r="G46" s="20">
        <v>26717789</v>
      </c>
      <c r="H46" s="20">
        <v>27008701</v>
      </c>
      <c r="I46" s="20">
        <v>26745789</v>
      </c>
      <c r="J46" s="20">
        <v>26745789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26745789</v>
      </c>
      <c r="X46" s="20">
        <v>9620624</v>
      </c>
      <c r="Y46" s="20">
        <v>17125165</v>
      </c>
      <c r="Z46" s="48">
        <v>178</v>
      </c>
      <c r="AA46" s="22">
        <v>38482494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8075375097</v>
      </c>
      <c r="D48" s="51">
        <f>SUM(D45:D47)</f>
        <v>8075375097</v>
      </c>
      <c r="E48" s="52">
        <f t="shared" si="7"/>
        <v>4371528004</v>
      </c>
      <c r="F48" s="53">
        <f t="shared" si="7"/>
        <v>4371528004</v>
      </c>
      <c r="G48" s="53">
        <f t="shared" si="7"/>
        <v>4448779618</v>
      </c>
      <c r="H48" s="53">
        <f t="shared" si="7"/>
        <v>8149460908</v>
      </c>
      <c r="I48" s="53">
        <f t="shared" si="7"/>
        <v>8075363754</v>
      </c>
      <c r="J48" s="53">
        <f t="shared" si="7"/>
        <v>8075363754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8075363754</v>
      </c>
      <c r="X48" s="53">
        <f t="shared" si="7"/>
        <v>1092882002</v>
      </c>
      <c r="Y48" s="53">
        <f t="shared" si="7"/>
        <v>6982481752</v>
      </c>
      <c r="Z48" s="54">
        <f>+IF(X48&lt;&gt;0,+(Y48/X48)*100,0)</f>
        <v>638.9053657413968</v>
      </c>
      <c r="AA48" s="55">
        <f>SUM(AA45:AA47)</f>
        <v>4371528004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165224071</v>
      </c>
      <c r="F6" s="20">
        <v>165224071</v>
      </c>
      <c r="G6" s="20">
        <v>75903000</v>
      </c>
      <c r="H6" s="20">
        <v>196305000</v>
      </c>
      <c r="I6" s="20">
        <v>248440000</v>
      </c>
      <c r="J6" s="20">
        <v>248440000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248440000</v>
      </c>
      <c r="X6" s="20">
        <v>41306018</v>
      </c>
      <c r="Y6" s="20">
        <v>207133982</v>
      </c>
      <c r="Z6" s="21">
        <v>501.46</v>
      </c>
      <c r="AA6" s="22">
        <v>165224071</v>
      </c>
    </row>
    <row r="7" spans="1:27" ht="13.5">
      <c r="A7" s="23" t="s">
        <v>34</v>
      </c>
      <c r="B7" s="17"/>
      <c r="C7" s="18"/>
      <c r="D7" s="18"/>
      <c r="E7" s="19">
        <v>300000000</v>
      </c>
      <c r="F7" s="20">
        <v>300000000</v>
      </c>
      <c r="G7" s="20">
        <v>300000000</v>
      </c>
      <c r="H7" s="20">
        <v>240000000</v>
      </c>
      <c r="I7" s="20">
        <v>375000000</v>
      </c>
      <c r="J7" s="20">
        <v>375000000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375000000</v>
      </c>
      <c r="X7" s="20">
        <v>75000000</v>
      </c>
      <c r="Y7" s="20">
        <v>300000000</v>
      </c>
      <c r="Z7" s="21">
        <v>400</v>
      </c>
      <c r="AA7" s="22">
        <v>300000000</v>
      </c>
    </row>
    <row r="8" spans="1:27" ht="13.5">
      <c r="A8" s="23" t="s">
        <v>35</v>
      </c>
      <c r="B8" s="17"/>
      <c r="C8" s="18"/>
      <c r="D8" s="18"/>
      <c r="E8" s="19">
        <v>283122000</v>
      </c>
      <c r="F8" s="20">
        <v>283122000</v>
      </c>
      <c r="G8" s="20">
        <v>362838525</v>
      </c>
      <c r="H8" s="20">
        <v>278105419</v>
      </c>
      <c r="I8" s="20">
        <v>276696775</v>
      </c>
      <c r="J8" s="20">
        <v>276696775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276696775</v>
      </c>
      <c r="X8" s="20">
        <v>70780500</v>
      </c>
      <c r="Y8" s="20">
        <v>205916275</v>
      </c>
      <c r="Z8" s="21">
        <v>290.92</v>
      </c>
      <c r="AA8" s="22">
        <v>283122000</v>
      </c>
    </row>
    <row r="9" spans="1:27" ht="13.5">
      <c r="A9" s="23" t="s">
        <v>36</v>
      </c>
      <c r="B9" s="17"/>
      <c r="C9" s="18"/>
      <c r="D9" s="18"/>
      <c r="E9" s="19">
        <v>31902752</v>
      </c>
      <c r="F9" s="20">
        <v>31902752</v>
      </c>
      <c r="G9" s="20">
        <v>35970428</v>
      </c>
      <c r="H9" s="20">
        <v>30951108</v>
      </c>
      <c r="I9" s="20">
        <v>11224116</v>
      </c>
      <c r="J9" s="20">
        <v>11224116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11224116</v>
      </c>
      <c r="X9" s="20">
        <v>7975688</v>
      </c>
      <c r="Y9" s="20">
        <v>3248428</v>
      </c>
      <c r="Z9" s="21">
        <v>40.73</v>
      </c>
      <c r="AA9" s="22">
        <v>31902752</v>
      </c>
    </row>
    <row r="10" spans="1:27" ht="13.5">
      <c r="A10" s="23" t="s">
        <v>37</v>
      </c>
      <c r="B10" s="17"/>
      <c r="C10" s="18"/>
      <c r="D10" s="18"/>
      <c r="E10" s="19">
        <v>44965</v>
      </c>
      <c r="F10" s="20">
        <v>44965</v>
      </c>
      <c r="G10" s="24">
        <v>45578</v>
      </c>
      <c r="H10" s="24">
        <v>45842</v>
      </c>
      <c r="I10" s="24">
        <v>46381</v>
      </c>
      <c r="J10" s="20">
        <v>46381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46381</v>
      </c>
      <c r="X10" s="20">
        <v>11241</v>
      </c>
      <c r="Y10" s="24">
        <v>35140</v>
      </c>
      <c r="Z10" s="25">
        <v>312.61</v>
      </c>
      <c r="AA10" s="26">
        <v>44965</v>
      </c>
    </row>
    <row r="11" spans="1:27" ht="13.5">
      <c r="A11" s="23" t="s">
        <v>38</v>
      </c>
      <c r="B11" s="17"/>
      <c r="C11" s="18"/>
      <c r="D11" s="18"/>
      <c r="E11" s="19">
        <v>82485950</v>
      </c>
      <c r="F11" s="20">
        <v>82485950</v>
      </c>
      <c r="G11" s="20">
        <v>57822083</v>
      </c>
      <c r="H11" s="20">
        <v>57441289</v>
      </c>
      <c r="I11" s="20">
        <v>56896829</v>
      </c>
      <c r="J11" s="20">
        <v>56896829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56896829</v>
      </c>
      <c r="X11" s="20">
        <v>20621488</v>
      </c>
      <c r="Y11" s="20">
        <v>36275341</v>
      </c>
      <c r="Z11" s="21">
        <v>175.91</v>
      </c>
      <c r="AA11" s="22">
        <v>82485950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862779738</v>
      </c>
      <c r="F12" s="31">
        <f t="shared" si="0"/>
        <v>862779738</v>
      </c>
      <c r="G12" s="31">
        <f t="shared" si="0"/>
        <v>832579614</v>
      </c>
      <c r="H12" s="31">
        <f t="shared" si="0"/>
        <v>802848658</v>
      </c>
      <c r="I12" s="31">
        <f t="shared" si="0"/>
        <v>968304101</v>
      </c>
      <c r="J12" s="31">
        <f t="shared" si="0"/>
        <v>968304101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968304101</v>
      </c>
      <c r="X12" s="31">
        <f t="shared" si="0"/>
        <v>215694935</v>
      </c>
      <c r="Y12" s="31">
        <f t="shared" si="0"/>
        <v>752609166</v>
      </c>
      <c r="Z12" s="32">
        <f>+IF(X12&lt;&gt;0,+(Y12/X12)*100,0)</f>
        <v>348.9229665963181</v>
      </c>
      <c r="AA12" s="33">
        <f>SUM(AA6:AA11)</f>
        <v>862779738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90205</v>
      </c>
      <c r="F15" s="20">
        <v>90205</v>
      </c>
      <c r="G15" s="20">
        <v>65561</v>
      </c>
      <c r="H15" s="20">
        <v>61477</v>
      </c>
      <c r="I15" s="20">
        <v>57072</v>
      </c>
      <c r="J15" s="20">
        <v>57072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57072</v>
      </c>
      <c r="X15" s="20">
        <v>22551</v>
      </c>
      <c r="Y15" s="20">
        <v>34521</v>
      </c>
      <c r="Z15" s="21">
        <v>153.08</v>
      </c>
      <c r="AA15" s="22">
        <v>90205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124188700</v>
      </c>
      <c r="F17" s="20">
        <v>124188700</v>
      </c>
      <c r="G17" s="20">
        <v>125080556</v>
      </c>
      <c r="H17" s="20">
        <v>125035864</v>
      </c>
      <c r="I17" s="20">
        <v>124991173</v>
      </c>
      <c r="J17" s="20">
        <v>124991173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124991173</v>
      </c>
      <c r="X17" s="20">
        <v>31047175</v>
      </c>
      <c r="Y17" s="20">
        <v>93943998</v>
      </c>
      <c r="Z17" s="21">
        <v>302.58</v>
      </c>
      <c r="AA17" s="22">
        <v>124188700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5329789005</v>
      </c>
      <c r="F19" s="20">
        <v>5329789005</v>
      </c>
      <c r="G19" s="20">
        <v>4844340618</v>
      </c>
      <c r="H19" s="20">
        <v>4829617338</v>
      </c>
      <c r="I19" s="20">
        <v>4838594007</v>
      </c>
      <c r="J19" s="20">
        <v>4838594007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4838594007</v>
      </c>
      <c r="X19" s="20">
        <v>1332447251</v>
      </c>
      <c r="Y19" s="20">
        <v>3506146756</v>
      </c>
      <c r="Z19" s="21">
        <v>263.14</v>
      </c>
      <c r="AA19" s="22">
        <v>5329789005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17312200</v>
      </c>
      <c r="F22" s="20">
        <v>17312200</v>
      </c>
      <c r="G22" s="20">
        <v>6937567</v>
      </c>
      <c r="H22" s="20">
        <v>6743167</v>
      </c>
      <c r="I22" s="20">
        <v>6548767</v>
      </c>
      <c r="J22" s="20">
        <v>6548767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6548767</v>
      </c>
      <c r="X22" s="20">
        <v>4328050</v>
      </c>
      <c r="Y22" s="20">
        <v>2220717</v>
      </c>
      <c r="Z22" s="21">
        <v>51.31</v>
      </c>
      <c r="AA22" s="22">
        <v>17312200</v>
      </c>
    </row>
    <row r="23" spans="1:27" ht="13.5">
      <c r="A23" s="23" t="s">
        <v>49</v>
      </c>
      <c r="B23" s="17"/>
      <c r="C23" s="18"/>
      <c r="D23" s="18"/>
      <c r="E23" s="19">
        <v>2723696</v>
      </c>
      <c r="F23" s="20">
        <v>2723696</v>
      </c>
      <c r="G23" s="24"/>
      <c r="H23" s="24"/>
      <c r="I23" s="24">
        <v>2766993</v>
      </c>
      <c r="J23" s="20">
        <v>2766993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2766993</v>
      </c>
      <c r="X23" s="20">
        <v>680924</v>
      </c>
      <c r="Y23" s="24">
        <v>2086069</v>
      </c>
      <c r="Z23" s="25">
        <v>306.36</v>
      </c>
      <c r="AA23" s="26">
        <v>2723696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5474103806</v>
      </c>
      <c r="F24" s="37">
        <f t="shared" si="1"/>
        <v>5474103806</v>
      </c>
      <c r="G24" s="37">
        <f t="shared" si="1"/>
        <v>4976424302</v>
      </c>
      <c r="H24" s="37">
        <f t="shared" si="1"/>
        <v>4961457846</v>
      </c>
      <c r="I24" s="37">
        <f t="shared" si="1"/>
        <v>4972958012</v>
      </c>
      <c r="J24" s="37">
        <f t="shared" si="1"/>
        <v>4972958012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4972958012</v>
      </c>
      <c r="X24" s="37">
        <f t="shared" si="1"/>
        <v>1368525951</v>
      </c>
      <c r="Y24" s="37">
        <f t="shared" si="1"/>
        <v>3604432061</v>
      </c>
      <c r="Z24" s="38">
        <f>+IF(X24&lt;&gt;0,+(Y24/X24)*100,0)</f>
        <v>263.38061462160755</v>
      </c>
      <c r="AA24" s="39">
        <f>SUM(AA15:AA23)</f>
        <v>5474103806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6336883544</v>
      </c>
      <c r="F25" s="31">
        <f t="shared" si="2"/>
        <v>6336883544</v>
      </c>
      <c r="G25" s="31">
        <f t="shared" si="2"/>
        <v>5809003916</v>
      </c>
      <c r="H25" s="31">
        <f t="shared" si="2"/>
        <v>5764306504</v>
      </c>
      <c r="I25" s="31">
        <f t="shared" si="2"/>
        <v>5941262113</v>
      </c>
      <c r="J25" s="31">
        <f t="shared" si="2"/>
        <v>5941262113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5941262113</v>
      </c>
      <c r="X25" s="31">
        <f t="shared" si="2"/>
        <v>1584220886</v>
      </c>
      <c r="Y25" s="31">
        <f t="shared" si="2"/>
        <v>4357041227</v>
      </c>
      <c r="Z25" s="32">
        <f>+IF(X25&lt;&gt;0,+(Y25/X25)*100,0)</f>
        <v>275.027381945525</v>
      </c>
      <c r="AA25" s="33">
        <f>+AA12+AA24</f>
        <v>6336883544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162390000</v>
      </c>
      <c r="F30" s="20">
        <v>162390000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40597500</v>
      </c>
      <c r="Y30" s="20">
        <v>-40597500</v>
      </c>
      <c r="Z30" s="21">
        <v>-100</v>
      </c>
      <c r="AA30" s="22">
        <v>162390000</v>
      </c>
    </row>
    <row r="31" spans="1:27" ht="13.5">
      <c r="A31" s="23" t="s">
        <v>56</v>
      </c>
      <c r="B31" s="17"/>
      <c r="C31" s="18"/>
      <c r="D31" s="18"/>
      <c r="E31" s="19">
        <v>43796788</v>
      </c>
      <c r="F31" s="20">
        <v>43796788</v>
      </c>
      <c r="G31" s="20">
        <v>45976007</v>
      </c>
      <c r="H31" s="20">
        <v>51275403</v>
      </c>
      <c r="I31" s="20">
        <v>51946293</v>
      </c>
      <c r="J31" s="20">
        <v>51946293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51946293</v>
      </c>
      <c r="X31" s="20">
        <v>10949197</v>
      </c>
      <c r="Y31" s="20">
        <v>40997096</v>
      </c>
      <c r="Z31" s="21">
        <v>374.43</v>
      </c>
      <c r="AA31" s="22">
        <v>43796788</v>
      </c>
    </row>
    <row r="32" spans="1:27" ht="13.5">
      <c r="A32" s="23" t="s">
        <v>57</v>
      </c>
      <c r="B32" s="17"/>
      <c r="C32" s="18"/>
      <c r="D32" s="18"/>
      <c r="E32" s="19">
        <v>360600966</v>
      </c>
      <c r="F32" s="20">
        <v>360600966</v>
      </c>
      <c r="G32" s="20">
        <v>93956331</v>
      </c>
      <c r="H32" s="20">
        <v>235445970</v>
      </c>
      <c r="I32" s="20">
        <v>333604257</v>
      </c>
      <c r="J32" s="20">
        <v>333604257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333604257</v>
      </c>
      <c r="X32" s="20">
        <v>90150242</v>
      </c>
      <c r="Y32" s="20">
        <v>243454015</v>
      </c>
      <c r="Z32" s="21">
        <v>270.05</v>
      </c>
      <c r="AA32" s="22">
        <v>360600966</v>
      </c>
    </row>
    <row r="33" spans="1:27" ht="13.5">
      <c r="A33" s="23" t="s">
        <v>58</v>
      </c>
      <c r="B33" s="17"/>
      <c r="C33" s="18"/>
      <c r="D33" s="18"/>
      <c r="E33" s="19">
        <v>22522704</v>
      </c>
      <c r="F33" s="20">
        <v>22522704</v>
      </c>
      <c r="G33" s="20">
        <v>9580390</v>
      </c>
      <c r="H33" s="20">
        <v>9580390</v>
      </c>
      <c r="I33" s="20">
        <v>9580390</v>
      </c>
      <c r="J33" s="20">
        <v>9580390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9580390</v>
      </c>
      <c r="X33" s="20">
        <v>5630676</v>
      </c>
      <c r="Y33" s="20">
        <v>3949714</v>
      </c>
      <c r="Z33" s="21">
        <v>70.15</v>
      </c>
      <c r="AA33" s="22">
        <v>22522704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589310458</v>
      </c>
      <c r="F34" s="31">
        <f t="shared" si="3"/>
        <v>589310458</v>
      </c>
      <c r="G34" s="31">
        <f t="shared" si="3"/>
        <v>149512728</v>
      </c>
      <c r="H34" s="31">
        <f t="shared" si="3"/>
        <v>296301763</v>
      </c>
      <c r="I34" s="31">
        <f t="shared" si="3"/>
        <v>395130940</v>
      </c>
      <c r="J34" s="31">
        <f t="shared" si="3"/>
        <v>395130940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395130940</v>
      </c>
      <c r="X34" s="31">
        <f t="shared" si="3"/>
        <v>147327615</v>
      </c>
      <c r="Y34" s="31">
        <f t="shared" si="3"/>
        <v>247803325</v>
      </c>
      <c r="Z34" s="32">
        <f>+IF(X34&lt;&gt;0,+(Y34/X34)*100,0)</f>
        <v>168.1988302057289</v>
      </c>
      <c r="AA34" s="33">
        <f>SUM(AA29:AA33)</f>
        <v>589310458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540473257</v>
      </c>
      <c r="F37" s="20">
        <v>540473257</v>
      </c>
      <c r="G37" s="20">
        <v>470446046</v>
      </c>
      <c r="H37" s="20">
        <v>470257689</v>
      </c>
      <c r="I37" s="20">
        <v>467399246</v>
      </c>
      <c r="J37" s="20">
        <v>467399246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467399246</v>
      </c>
      <c r="X37" s="20">
        <v>135118314</v>
      </c>
      <c r="Y37" s="20">
        <v>332280932</v>
      </c>
      <c r="Z37" s="21">
        <v>245.92</v>
      </c>
      <c r="AA37" s="22">
        <v>540473257</v>
      </c>
    </row>
    <row r="38" spans="1:27" ht="13.5">
      <c r="A38" s="23" t="s">
        <v>58</v>
      </c>
      <c r="B38" s="17"/>
      <c r="C38" s="18"/>
      <c r="D38" s="18"/>
      <c r="E38" s="19">
        <v>293670118</v>
      </c>
      <c r="F38" s="20">
        <v>293670118</v>
      </c>
      <c r="G38" s="20">
        <v>341274601</v>
      </c>
      <c r="H38" s="20">
        <v>341274601</v>
      </c>
      <c r="I38" s="20">
        <v>341274601</v>
      </c>
      <c r="J38" s="20">
        <v>341274601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341274601</v>
      </c>
      <c r="X38" s="20">
        <v>73417530</v>
      </c>
      <c r="Y38" s="20">
        <v>267857071</v>
      </c>
      <c r="Z38" s="21">
        <v>364.84</v>
      </c>
      <c r="AA38" s="22">
        <v>293670118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834143375</v>
      </c>
      <c r="F39" s="37">
        <f t="shared" si="4"/>
        <v>834143375</v>
      </c>
      <c r="G39" s="37">
        <f t="shared" si="4"/>
        <v>811720647</v>
      </c>
      <c r="H39" s="37">
        <f t="shared" si="4"/>
        <v>811532290</v>
      </c>
      <c r="I39" s="37">
        <f t="shared" si="4"/>
        <v>808673847</v>
      </c>
      <c r="J39" s="37">
        <f t="shared" si="4"/>
        <v>808673847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808673847</v>
      </c>
      <c r="X39" s="37">
        <f t="shared" si="4"/>
        <v>208535844</v>
      </c>
      <c r="Y39" s="37">
        <f t="shared" si="4"/>
        <v>600138003</v>
      </c>
      <c r="Z39" s="38">
        <f>+IF(X39&lt;&gt;0,+(Y39/X39)*100,0)</f>
        <v>287.78649822905265</v>
      </c>
      <c r="AA39" s="39">
        <f>SUM(AA37:AA38)</f>
        <v>834143375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1423453833</v>
      </c>
      <c r="F40" s="31">
        <f t="shared" si="5"/>
        <v>1423453833</v>
      </c>
      <c r="G40" s="31">
        <f t="shared" si="5"/>
        <v>961233375</v>
      </c>
      <c r="H40" s="31">
        <f t="shared" si="5"/>
        <v>1107834053</v>
      </c>
      <c r="I40" s="31">
        <f t="shared" si="5"/>
        <v>1203804787</v>
      </c>
      <c r="J40" s="31">
        <f t="shared" si="5"/>
        <v>1203804787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1203804787</v>
      </c>
      <c r="X40" s="31">
        <f t="shared" si="5"/>
        <v>355863459</v>
      </c>
      <c r="Y40" s="31">
        <f t="shared" si="5"/>
        <v>847941328</v>
      </c>
      <c r="Z40" s="32">
        <f>+IF(X40&lt;&gt;0,+(Y40/X40)*100,0)</f>
        <v>238.2771556210833</v>
      </c>
      <c r="AA40" s="33">
        <f>+AA34+AA39</f>
        <v>1423453833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4913429711</v>
      </c>
      <c r="F42" s="45">
        <f t="shared" si="6"/>
        <v>4913429711</v>
      </c>
      <c r="G42" s="45">
        <f t="shared" si="6"/>
        <v>4847770541</v>
      </c>
      <c r="H42" s="45">
        <f t="shared" si="6"/>
        <v>4656472451</v>
      </c>
      <c r="I42" s="45">
        <f t="shared" si="6"/>
        <v>4737457326</v>
      </c>
      <c r="J42" s="45">
        <f t="shared" si="6"/>
        <v>4737457326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4737457326</v>
      </c>
      <c r="X42" s="45">
        <f t="shared" si="6"/>
        <v>1228357427</v>
      </c>
      <c r="Y42" s="45">
        <f t="shared" si="6"/>
        <v>3509099899</v>
      </c>
      <c r="Z42" s="46">
        <f>+IF(X42&lt;&gt;0,+(Y42/X42)*100,0)</f>
        <v>285.67417120359056</v>
      </c>
      <c r="AA42" s="47">
        <f>+AA25-AA40</f>
        <v>4913429711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4722370565</v>
      </c>
      <c r="F45" s="20">
        <v>4722370565</v>
      </c>
      <c r="G45" s="20">
        <v>4718182145</v>
      </c>
      <c r="H45" s="20">
        <v>4526884055</v>
      </c>
      <c r="I45" s="20">
        <v>4607868931</v>
      </c>
      <c r="J45" s="20">
        <v>4607868931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4607868931</v>
      </c>
      <c r="X45" s="20">
        <v>1180592641</v>
      </c>
      <c r="Y45" s="20">
        <v>3427276290</v>
      </c>
      <c r="Z45" s="48">
        <v>290.3</v>
      </c>
      <c r="AA45" s="22">
        <v>4722370565</v>
      </c>
    </row>
    <row r="46" spans="1:27" ht="13.5">
      <c r="A46" s="23" t="s">
        <v>67</v>
      </c>
      <c r="B46" s="17"/>
      <c r="C46" s="18"/>
      <c r="D46" s="18"/>
      <c r="E46" s="19">
        <v>191059146</v>
      </c>
      <c r="F46" s="20">
        <v>191059146</v>
      </c>
      <c r="G46" s="20">
        <v>129588396</v>
      </c>
      <c r="H46" s="20">
        <v>129588396</v>
      </c>
      <c r="I46" s="20">
        <v>129588395</v>
      </c>
      <c r="J46" s="20">
        <v>129588395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129588395</v>
      </c>
      <c r="X46" s="20">
        <v>47764787</v>
      </c>
      <c r="Y46" s="20">
        <v>81823608</v>
      </c>
      <c r="Z46" s="48">
        <v>171.31</v>
      </c>
      <c r="AA46" s="22">
        <v>191059146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4913429711</v>
      </c>
      <c r="F48" s="53">
        <f t="shared" si="7"/>
        <v>4913429711</v>
      </c>
      <c r="G48" s="53">
        <f t="shared" si="7"/>
        <v>4847770541</v>
      </c>
      <c r="H48" s="53">
        <f t="shared" si="7"/>
        <v>4656472451</v>
      </c>
      <c r="I48" s="53">
        <f t="shared" si="7"/>
        <v>4737457326</v>
      </c>
      <c r="J48" s="53">
        <f t="shared" si="7"/>
        <v>4737457326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4737457326</v>
      </c>
      <c r="X48" s="53">
        <f t="shared" si="7"/>
        <v>1228357428</v>
      </c>
      <c r="Y48" s="53">
        <f t="shared" si="7"/>
        <v>3509099898</v>
      </c>
      <c r="Z48" s="54">
        <f>+IF(X48&lt;&gt;0,+(Y48/X48)*100,0)</f>
        <v>285.674170889615</v>
      </c>
      <c r="AA48" s="55">
        <f>SUM(AA45:AA47)</f>
        <v>4913429711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86328672</v>
      </c>
      <c r="D6" s="18">
        <v>86328672</v>
      </c>
      <c r="E6" s="19">
        <v>34700350</v>
      </c>
      <c r="F6" s="20">
        <v>34700350</v>
      </c>
      <c r="G6" s="20">
        <v>84670083</v>
      </c>
      <c r="H6" s="20">
        <v>232765867</v>
      </c>
      <c r="I6" s="20">
        <v>176938747</v>
      </c>
      <c r="J6" s="20">
        <v>176938747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176938747</v>
      </c>
      <c r="X6" s="20">
        <v>8675088</v>
      </c>
      <c r="Y6" s="20">
        <v>168263659</v>
      </c>
      <c r="Z6" s="21">
        <v>1939.62</v>
      </c>
      <c r="AA6" s="22">
        <v>34700350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1749000</v>
      </c>
      <c r="H7" s="20">
        <v>1749000</v>
      </c>
      <c r="I7" s="20">
        <v>105250000</v>
      </c>
      <c r="J7" s="20">
        <v>105250000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105250000</v>
      </c>
      <c r="X7" s="20"/>
      <c r="Y7" s="20">
        <v>105250000</v>
      </c>
      <c r="Z7" s="21"/>
      <c r="AA7" s="22"/>
    </row>
    <row r="8" spans="1:27" ht="13.5">
      <c r="A8" s="23" t="s">
        <v>35</v>
      </c>
      <c r="B8" s="17"/>
      <c r="C8" s="18">
        <v>436599301</v>
      </c>
      <c r="D8" s="18">
        <v>436599301</v>
      </c>
      <c r="E8" s="19">
        <v>364198069</v>
      </c>
      <c r="F8" s="20">
        <v>364198069</v>
      </c>
      <c r="G8" s="20">
        <v>451523152</v>
      </c>
      <c r="H8" s="20">
        <v>493228374</v>
      </c>
      <c r="I8" s="20">
        <v>497594203</v>
      </c>
      <c r="J8" s="20">
        <v>497594203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497594203</v>
      </c>
      <c r="X8" s="20">
        <v>91049517</v>
      </c>
      <c r="Y8" s="20">
        <v>406544686</v>
      </c>
      <c r="Z8" s="21">
        <v>446.51</v>
      </c>
      <c r="AA8" s="22">
        <v>364198069</v>
      </c>
    </row>
    <row r="9" spans="1:27" ht="13.5">
      <c r="A9" s="23" t="s">
        <v>36</v>
      </c>
      <c r="B9" s="17"/>
      <c r="C9" s="18">
        <v>27593625</v>
      </c>
      <c r="D9" s="18">
        <v>27593625</v>
      </c>
      <c r="E9" s="19">
        <v>40000000</v>
      </c>
      <c r="F9" s="20">
        <v>40000000</v>
      </c>
      <c r="G9" s="20">
        <v>34014959</v>
      </c>
      <c r="H9" s="20">
        <v>16099950</v>
      </c>
      <c r="I9" s="20">
        <v>19638663</v>
      </c>
      <c r="J9" s="20">
        <v>19638663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19638663</v>
      </c>
      <c r="X9" s="20">
        <v>10000000</v>
      </c>
      <c r="Y9" s="20">
        <v>9638663</v>
      </c>
      <c r="Z9" s="21">
        <v>96.39</v>
      </c>
      <c r="AA9" s="22">
        <v>40000000</v>
      </c>
    </row>
    <row r="10" spans="1:27" ht="13.5">
      <c r="A10" s="23" t="s">
        <v>37</v>
      </c>
      <c r="B10" s="17"/>
      <c r="C10" s="18">
        <v>5466104</v>
      </c>
      <c r="D10" s="18">
        <v>5466104</v>
      </c>
      <c r="E10" s="19">
        <v>24044095</v>
      </c>
      <c r="F10" s="20">
        <v>24044095</v>
      </c>
      <c r="G10" s="24"/>
      <c r="H10" s="24">
        <v>163306</v>
      </c>
      <c r="I10" s="24">
        <v>163042</v>
      </c>
      <c r="J10" s="20">
        <v>163042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163042</v>
      </c>
      <c r="X10" s="20">
        <v>6011024</v>
      </c>
      <c r="Y10" s="24">
        <v>-5847982</v>
      </c>
      <c r="Z10" s="25">
        <v>-97.29</v>
      </c>
      <c r="AA10" s="26">
        <v>24044095</v>
      </c>
    </row>
    <row r="11" spans="1:27" ht="13.5">
      <c r="A11" s="23" t="s">
        <v>38</v>
      </c>
      <c r="B11" s="17"/>
      <c r="C11" s="18">
        <v>40022938</v>
      </c>
      <c r="D11" s="18">
        <v>40022938</v>
      </c>
      <c r="E11" s="19">
        <v>36214714</v>
      </c>
      <c r="F11" s="20">
        <v>36214714</v>
      </c>
      <c r="G11" s="20">
        <v>34348219</v>
      </c>
      <c r="H11" s="20">
        <v>46239460</v>
      </c>
      <c r="I11" s="20">
        <v>49499292</v>
      </c>
      <c r="J11" s="20">
        <v>49499292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49499292</v>
      </c>
      <c r="X11" s="20">
        <v>9053679</v>
      </c>
      <c r="Y11" s="20">
        <v>40445613</v>
      </c>
      <c r="Z11" s="21">
        <v>446.73</v>
      </c>
      <c r="AA11" s="22">
        <v>36214714</v>
      </c>
    </row>
    <row r="12" spans="1:27" ht="13.5">
      <c r="A12" s="27" t="s">
        <v>39</v>
      </c>
      <c r="B12" s="28"/>
      <c r="C12" s="29">
        <f aca="true" t="shared" si="0" ref="C12:Y12">SUM(C6:C11)</f>
        <v>596010640</v>
      </c>
      <c r="D12" s="29">
        <f>SUM(D6:D11)</f>
        <v>596010640</v>
      </c>
      <c r="E12" s="30">
        <f t="shared" si="0"/>
        <v>499157228</v>
      </c>
      <c r="F12" s="31">
        <f t="shared" si="0"/>
        <v>499157228</v>
      </c>
      <c r="G12" s="31">
        <f t="shared" si="0"/>
        <v>606305413</v>
      </c>
      <c r="H12" s="31">
        <f t="shared" si="0"/>
        <v>790245957</v>
      </c>
      <c r="I12" s="31">
        <f t="shared" si="0"/>
        <v>849083947</v>
      </c>
      <c r="J12" s="31">
        <f t="shared" si="0"/>
        <v>849083947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849083947</v>
      </c>
      <c r="X12" s="31">
        <f t="shared" si="0"/>
        <v>124789308</v>
      </c>
      <c r="Y12" s="31">
        <f t="shared" si="0"/>
        <v>724294639</v>
      </c>
      <c r="Z12" s="32">
        <f>+IF(X12&lt;&gt;0,+(Y12/X12)*100,0)</f>
        <v>580.4140199254891</v>
      </c>
      <c r="AA12" s="33">
        <f>SUM(AA6:AA11)</f>
        <v>499157228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210173</v>
      </c>
      <c r="D15" s="18">
        <v>210173</v>
      </c>
      <c r="E15" s="19">
        <v>375671</v>
      </c>
      <c r="F15" s="20">
        <v>375671</v>
      </c>
      <c r="G15" s="20">
        <v>5512333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93918</v>
      </c>
      <c r="Y15" s="20">
        <v>-93918</v>
      </c>
      <c r="Z15" s="21">
        <v>-100</v>
      </c>
      <c r="AA15" s="22">
        <v>375671</v>
      </c>
    </row>
    <row r="16" spans="1:27" ht="13.5">
      <c r="A16" s="23" t="s">
        <v>42</v>
      </c>
      <c r="B16" s="17"/>
      <c r="C16" s="18"/>
      <c r="D16" s="18"/>
      <c r="E16" s="19">
        <v>74000800</v>
      </c>
      <c r="F16" s="20">
        <v>74000800</v>
      </c>
      <c r="G16" s="24">
        <v>59000800</v>
      </c>
      <c r="H16" s="24">
        <v>62500800</v>
      </c>
      <c r="I16" s="24">
        <v>59000800</v>
      </c>
      <c r="J16" s="20">
        <v>59000800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59000800</v>
      </c>
      <c r="X16" s="20">
        <v>18500200</v>
      </c>
      <c r="Y16" s="24">
        <v>40500600</v>
      </c>
      <c r="Z16" s="25">
        <v>218.92</v>
      </c>
      <c r="AA16" s="26">
        <v>74000800</v>
      </c>
    </row>
    <row r="17" spans="1:27" ht="13.5">
      <c r="A17" s="23" t="s">
        <v>43</v>
      </c>
      <c r="B17" s="17"/>
      <c r="C17" s="18">
        <v>658489238</v>
      </c>
      <c r="D17" s="18">
        <v>658489238</v>
      </c>
      <c r="E17" s="19">
        <v>617158459</v>
      </c>
      <c r="F17" s="20">
        <v>617158459</v>
      </c>
      <c r="G17" s="20">
        <v>617158459</v>
      </c>
      <c r="H17" s="20">
        <v>658489234</v>
      </c>
      <c r="I17" s="20">
        <v>658489234</v>
      </c>
      <c r="J17" s="20">
        <v>658489234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658489234</v>
      </c>
      <c r="X17" s="20">
        <v>154289615</v>
      </c>
      <c r="Y17" s="20">
        <v>504199619</v>
      </c>
      <c r="Z17" s="21">
        <v>326.79</v>
      </c>
      <c r="AA17" s="22">
        <v>617158459</v>
      </c>
    </row>
    <row r="18" spans="1:27" ht="13.5">
      <c r="A18" s="23" t="s">
        <v>44</v>
      </c>
      <c r="B18" s="17"/>
      <c r="C18" s="18">
        <v>59000800</v>
      </c>
      <c r="D18" s="18">
        <v>59000800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8676110930</v>
      </c>
      <c r="D19" s="18">
        <v>8676110930</v>
      </c>
      <c r="E19" s="19">
        <v>9514054066</v>
      </c>
      <c r="F19" s="20">
        <v>9514054066</v>
      </c>
      <c r="G19" s="20">
        <v>8614692383</v>
      </c>
      <c r="H19" s="20">
        <v>8711259964</v>
      </c>
      <c r="I19" s="20">
        <v>8763931191</v>
      </c>
      <c r="J19" s="20">
        <v>8763931191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8763931191</v>
      </c>
      <c r="X19" s="20">
        <v>2378513517</v>
      </c>
      <c r="Y19" s="20">
        <v>6385417674</v>
      </c>
      <c r="Z19" s="21">
        <v>268.46</v>
      </c>
      <c r="AA19" s="22">
        <v>9514054066</v>
      </c>
    </row>
    <row r="20" spans="1:27" ht="13.5">
      <c r="A20" s="23" t="s">
        <v>46</v>
      </c>
      <c r="B20" s="17"/>
      <c r="C20" s="18">
        <v>15609153</v>
      </c>
      <c r="D20" s="18">
        <v>15609153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8087721</v>
      </c>
      <c r="D21" s="18">
        <v>8087721</v>
      </c>
      <c r="E21" s="19">
        <v>14277750</v>
      </c>
      <c r="F21" s="20">
        <v>14277750</v>
      </c>
      <c r="G21" s="20">
        <v>14277750</v>
      </c>
      <c r="H21" s="20">
        <v>8087721</v>
      </c>
      <c r="I21" s="20">
        <v>8087721</v>
      </c>
      <c r="J21" s="20">
        <v>8087721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8087721</v>
      </c>
      <c r="X21" s="20">
        <v>3569438</v>
      </c>
      <c r="Y21" s="20">
        <v>4518283</v>
      </c>
      <c r="Z21" s="21">
        <v>126.58</v>
      </c>
      <c r="AA21" s="22">
        <v>14277750</v>
      </c>
    </row>
    <row r="22" spans="1:27" ht="13.5">
      <c r="A22" s="23" t="s">
        <v>48</v>
      </c>
      <c r="B22" s="17"/>
      <c r="C22" s="18">
        <v>2073968</v>
      </c>
      <c r="D22" s="18">
        <v>2073968</v>
      </c>
      <c r="E22" s="19">
        <v>2507661</v>
      </c>
      <c r="F22" s="20">
        <v>2507661</v>
      </c>
      <c r="G22" s="20">
        <v>11574990</v>
      </c>
      <c r="H22" s="20">
        <v>2073968</v>
      </c>
      <c r="I22" s="20">
        <v>2073968</v>
      </c>
      <c r="J22" s="20">
        <v>2073968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2073968</v>
      </c>
      <c r="X22" s="20">
        <v>626915</v>
      </c>
      <c r="Y22" s="20">
        <v>1447053</v>
      </c>
      <c r="Z22" s="21">
        <v>230.82</v>
      </c>
      <c r="AA22" s="22">
        <v>2507661</v>
      </c>
    </row>
    <row r="23" spans="1:27" ht="13.5">
      <c r="A23" s="23" t="s">
        <v>49</v>
      </c>
      <c r="B23" s="17"/>
      <c r="C23" s="18"/>
      <c r="D23" s="18"/>
      <c r="E23" s="19">
        <v>4588129</v>
      </c>
      <c r="F23" s="20">
        <v>4588129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1147032</v>
      </c>
      <c r="Y23" s="24">
        <v>-1147032</v>
      </c>
      <c r="Z23" s="25">
        <v>-100</v>
      </c>
      <c r="AA23" s="26">
        <v>4588129</v>
      </c>
    </row>
    <row r="24" spans="1:27" ht="13.5">
      <c r="A24" s="27" t="s">
        <v>50</v>
      </c>
      <c r="B24" s="35"/>
      <c r="C24" s="29">
        <f aca="true" t="shared" si="1" ref="C24:Y24">SUM(C15:C23)</f>
        <v>9419581983</v>
      </c>
      <c r="D24" s="29">
        <f>SUM(D15:D23)</f>
        <v>9419581983</v>
      </c>
      <c r="E24" s="36">
        <f t="shared" si="1"/>
        <v>10226962536</v>
      </c>
      <c r="F24" s="37">
        <f t="shared" si="1"/>
        <v>10226962536</v>
      </c>
      <c r="G24" s="37">
        <f t="shared" si="1"/>
        <v>9322216715</v>
      </c>
      <c r="H24" s="37">
        <f t="shared" si="1"/>
        <v>9442411687</v>
      </c>
      <c r="I24" s="37">
        <f t="shared" si="1"/>
        <v>9491582914</v>
      </c>
      <c r="J24" s="37">
        <f t="shared" si="1"/>
        <v>9491582914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9491582914</v>
      </c>
      <c r="X24" s="37">
        <f t="shared" si="1"/>
        <v>2556740635</v>
      </c>
      <c r="Y24" s="37">
        <f t="shared" si="1"/>
        <v>6934842279</v>
      </c>
      <c r="Z24" s="38">
        <f>+IF(X24&lt;&gt;0,+(Y24/X24)*100,0)</f>
        <v>271.2376133920991</v>
      </c>
      <c r="AA24" s="39">
        <f>SUM(AA15:AA23)</f>
        <v>10226962536</v>
      </c>
    </row>
    <row r="25" spans="1:27" ht="13.5">
      <c r="A25" s="27" t="s">
        <v>51</v>
      </c>
      <c r="B25" s="28"/>
      <c r="C25" s="29">
        <f aca="true" t="shared" si="2" ref="C25:Y25">+C12+C24</f>
        <v>10015592623</v>
      </c>
      <c r="D25" s="29">
        <f>+D12+D24</f>
        <v>10015592623</v>
      </c>
      <c r="E25" s="30">
        <f t="shared" si="2"/>
        <v>10726119764</v>
      </c>
      <c r="F25" s="31">
        <f t="shared" si="2"/>
        <v>10726119764</v>
      </c>
      <c r="G25" s="31">
        <f t="shared" si="2"/>
        <v>9928522128</v>
      </c>
      <c r="H25" s="31">
        <f t="shared" si="2"/>
        <v>10232657644</v>
      </c>
      <c r="I25" s="31">
        <f t="shared" si="2"/>
        <v>10340666861</v>
      </c>
      <c r="J25" s="31">
        <f t="shared" si="2"/>
        <v>10340666861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10340666861</v>
      </c>
      <c r="X25" s="31">
        <f t="shared" si="2"/>
        <v>2681529943</v>
      </c>
      <c r="Y25" s="31">
        <f t="shared" si="2"/>
        <v>7659136918</v>
      </c>
      <c r="Z25" s="32">
        <f>+IF(X25&lt;&gt;0,+(Y25/X25)*100,0)</f>
        <v>285.6256346491224</v>
      </c>
      <c r="AA25" s="33">
        <f>+AA12+AA24</f>
        <v>10726119764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65065521</v>
      </c>
      <c r="D30" s="18">
        <v>65065521</v>
      </c>
      <c r="E30" s="19">
        <v>102498679</v>
      </c>
      <c r="F30" s="20">
        <v>102498679</v>
      </c>
      <c r="G30" s="20">
        <v>71792266</v>
      </c>
      <c r="H30" s="20">
        <v>71792266</v>
      </c>
      <c r="I30" s="20">
        <v>71792266</v>
      </c>
      <c r="J30" s="20">
        <v>71792266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71792266</v>
      </c>
      <c r="X30" s="20">
        <v>25624670</v>
      </c>
      <c r="Y30" s="20">
        <v>46167596</v>
      </c>
      <c r="Z30" s="21">
        <v>180.17</v>
      </c>
      <c r="AA30" s="22">
        <v>102498679</v>
      </c>
    </row>
    <row r="31" spans="1:27" ht="13.5">
      <c r="A31" s="23" t="s">
        <v>56</v>
      </c>
      <c r="B31" s="17"/>
      <c r="C31" s="18">
        <v>68863503</v>
      </c>
      <c r="D31" s="18">
        <v>68863503</v>
      </c>
      <c r="E31" s="19">
        <v>67612258</v>
      </c>
      <c r="F31" s="20">
        <v>67612258</v>
      </c>
      <c r="G31" s="20">
        <v>69175998</v>
      </c>
      <c r="H31" s="20">
        <v>69417438</v>
      </c>
      <c r="I31" s="20">
        <v>69638626</v>
      </c>
      <c r="J31" s="20">
        <v>69638626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69638626</v>
      </c>
      <c r="X31" s="20">
        <v>16903065</v>
      </c>
      <c r="Y31" s="20">
        <v>52735561</v>
      </c>
      <c r="Z31" s="21">
        <v>311.99</v>
      </c>
      <c r="AA31" s="22">
        <v>67612258</v>
      </c>
    </row>
    <row r="32" spans="1:27" ht="13.5">
      <c r="A32" s="23" t="s">
        <v>57</v>
      </c>
      <c r="B32" s="17"/>
      <c r="C32" s="18">
        <v>381992664</v>
      </c>
      <c r="D32" s="18">
        <v>381992664</v>
      </c>
      <c r="E32" s="19">
        <v>404823350</v>
      </c>
      <c r="F32" s="20">
        <v>404823350</v>
      </c>
      <c r="G32" s="20">
        <v>377436454</v>
      </c>
      <c r="H32" s="20">
        <v>642825198</v>
      </c>
      <c r="I32" s="20">
        <v>667789871</v>
      </c>
      <c r="J32" s="20">
        <v>667789871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667789871</v>
      </c>
      <c r="X32" s="20">
        <v>101205838</v>
      </c>
      <c r="Y32" s="20">
        <v>566584033</v>
      </c>
      <c r="Z32" s="21">
        <v>559.83</v>
      </c>
      <c r="AA32" s="22">
        <v>404823350</v>
      </c>
    </row>
    <row r="33" spans="1:27" ht="13.5">
      <c r="A33" s="23" t="s">
        <v>58</v>
      </c>
      <c r="B33" s="17"/>
      <c r="C33" s="18">
        <v>57980175</v>
      </c>
      <c r="D33" s="18">
        <v>57980175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573901863</v>
      </c>
      <c r="D34" s="29">
        <f>SUM(D29:D33)</f>
        <v>573901863</v>
      </c>
      <c r="E34" s="30">
        <f t="shared" si="3"/>
        <v>574934287</v>
      </c>
      <c r="F34" s="31">
        <f t="shared" si="3"/>
        <v>574934287</v>
      </c>
      <c r="G34" s="31">
        <f t="shared" si="3"/>
        <v>518404718</v>
      </c>
      <c r="H34" s="31">
        <f t="shared" si="3"/>
        <v>784034902</v>
      </c>
      <c r="I34" s="31">
        <f t="shared" si="3"/>
        <v>809220763</v>
      </c>
      <c r="J34" s="31">
        <f t="shared" si="3"/>
        <v>809220763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809220763</v>
      </c>
      <c r="X34" s="31">
        <f t="shared" si="3"/>
        <v>143733573</v>
      </c>
      <c r="Y34" s="31">
        <f t="shared" si="3"/>
        <v>665487190</v>
      </c>
      <c r="Z34" s="32">
        <f>+IF(X34&lt;&gt;0,+(Y34/X34)*100,0)</f>
        <v>463.00051971852116</v>
      </c>
      <c r="AA34" s="33">
        <f>SUM(AA29:AA33)</f>
        <v>574934287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165622038</v>
      </c>
      <c r="D37" s="18">
        <v>165622038</v>
      </c>
      <c r="E37" s="19">
        <v>355622000</v>
      </c>
      <c r="F37" s="20">
        <v>355622000</v>
      </c>
      <c r="G37" s="20">
        <v>223243464</v>
      </c>
      <c r="H37" s="20">
        <v>210081980</v>
      </c>
      <c r="I37" s="20">
        <v>200081977</v>
      </c>
      <c r="J37" s="20">
        <v>200081977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200081977</v>
      </c>
      <c r="X37" s="20">
        <v>88905500</v>
      </c>
      <c r="Y37" s="20">
        <v>111176477</v>
      </c>
      <c r="Z37" s="21">
        <v>125.05</v>
      </c>
      <c r="AA37" s="22">
        <v>355622000</v>
      </c>
    </row>
    <row r="38" spans="1:27" ht="13.5">
      <c r="A38" s="23" t="s">
        <v>58</v>
      </c>
      <c r="B38" s="17"/>
      <c r="C38" s="18">
        <v>293027564</v>
      </c>
      <c r="D38" s="18">
        <v>293027564</v>
      </c>
      <c r="E38" s="19">
        <v>241611000</v>
      </c>
      <c r="F38" s="20">
        <v>241611000</v>
      </c>
      <c r="G38" s="20">
        <v>293347350</v>
      </c>
      <c r="H38" s="20">
        <v>264084655</v>
      </c>
      <c r="I38" s="20">
        <v>264084655</v>
      </c>
      <c r="J38" s="20">
        <v>264084655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264084655</v>
      </c>
      <c r="X38" s="20">
        <v>60402750</v>
      </c>
      <c r="Y38" s="20">
        <v>203681905</v>
      </c>
      <c r="Z38" s="21">
        <v>337.21</v>
      </c>
      <c r="AA38" s="22">
        <v>241611000</v>
      </c>
    </row>
    <row r="39" spans="1:27" ht="13.5">
      <c r="A39" s="27" t="s">
        <v>61</v>
      </c>
      <c r="B39" s="35"/>
      <c r="C39" s="29">
        <f aca="true" t="shared" si="4" ref="C39:Y39">SUM(C37:C38)</f>
        <v>458649602</v>
      </c>
      <c r="D39" s="29">
        <f>SUM(D37:D38)</f>
        <v>458649602</v>
      </c>
      <c r="E39" s="36">
        <f t="shared" si="4"/>
        <v>597233000</v>
      </c>
      <c r="F39" s="37">
        <f t="shared" si="4"/>
        <v>597233000</v>
      </c>
      <c r="G39" s="37">
        <f t="shared" si="4"/>
        <v>516590814</v>
      </c>
      <c r="H39" s="37">
        <f t="shared" si="4"/>
        <v>474166635</v>
      </c>
      <c r="I39" s="37">
        <f t="shared" si="4"/>
        <v>464166632</v>
      </c>
      <c r="J39" s="37">
        <f t="shared" si="4"/>
        <v>464166632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464166632</v>
      </c>
      <c r="X39" s="37">
        <f t="shared" si="4"/>
        <v>149308250</v>
      </c>
      <c r="Y39" s="37">
        <f t="shared" si="4"/>
        <v>314858382</v>
      </c>
      <c r="Z39" s="38">
        <f>+IF(X39&lt;&gt;0,+(Y39/X39)*100,0)</f>
        <v>210.87808744660794</v>
      </c>
      <c r="AA39" s="39">
        <f>SUM(AA37:AA38)</f>
        <v>597233000</v>
      </c>
    </row>
    <row r="40" spans="1:27" ht="13.5">
      <c r="A40" s="27" t="s">
        <v>62</v>
      </c>
      <c r="B40" s="28"/>
      <c r="C40" s="29">
        <f aca="true" t="shared" si="5" ref="C40:Y40">+C34+C39</f>
        <v>1032551465</v>
      </c>
      <c r="D40" s="29">
        <f>+D34+D39</f>
        <v>1032551465</v>
      </c>
      <c r="E40" s="30">
        <f t="shared" si="5"/>
        <v>1172167287</v>
      </c>
      <c r="F40" s="31">
        <f t="shared" si="5"/>
        <v>1172167287</v>
      </c>
      <c r="G40" s="31">
        <f t="shared" si="5"/>
        <v>1034995532</v>
      </c>
      <c r="H40" s="31">
        <f t="shared" si="5"/>
        <v>1258201537</v>
      </c>
      <c r="I40" s="31">
        <f t="shared" si="5"/>
        <v>1273387395</v>
      </c>
      <c r="J40" s="31">
        <f t="shared" si="5"/>
        <v>1273387395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1273387395</v>
      </c>
      <c r="X40" s="31">
        <f t="shared" si="5"/>
        <v>293041823</v>
      </c>
      <c r="Y40" s="31">
        <f t="shared" si="5"/>
        <v>980345572</v>
      </c>
      <c r="Z40" s="32">
        <f>+IF(X40&lt;&gt;0,+(Y40/X40)*100,0)</f>
        <v>334.541179809682</v>
      </c>
      <c r="AA40" s="33">
        <f>+AA34+AA39</f>
        <v>1172167287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8983041158</v>
      </c>
      <c r="D42" s="43">
        <f>+D25-D40</f>
        <v>8983041158</v>
      </c>
      <c r="E42" s="44">
        <f t="shared" si="6"/>
        <v>9553952477</v>
      </c>
      <c r="F42" s="45">
        <f t="shared" si="6"/>
        <v>9553952477</v>
      </c>
      <c r="G42" s="45">
        <f t="shared" si="6"/>
        <v>8893526596</v>
      </c>
      <c r="H42" s="45">
        <f t="shared" si="6"/>
        <v>8974456107</v>
      </c>
      <c r="I42" s="45">
        <f t="shared" si="6"/>
        <v>9067279466</v>
      </c>
      <c r="J42" s="45">
        <f t="shared" si="6"/>
        <v>9067279466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9067279466</v>
      </c>
      <c r="X42" s="45">
        <f t="shared" si="6"/>
        <v>2388488120</v>
      </c>
      <c r="Y42" s="45">
        <f t="shared" si="6"/>
        <v>6678791346</v>
      </c>
      <c r="Z42" s="46">
        <f>+IF(X42&lt;&gt;0,+(Y42/X42)*100,0)</f>
        <v>279.62422295824524</v>
      </c>
      <c r="AA42" s="47">
        <f>+AA25-AA40</f>
        <v>9553952477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5574521957</v>
      </c>
      <c r="D45" s="18">
        <v>5574521957</v>
      </c>
      <c r="E45" s="19">
        <v>6159820640</v>
      </c>
      <c r="F45" s="20">
        <v>6159820640</v>
      </c>
      <c r="G45" s="20">
        <v>5499373488</v>
      </c>
      <c r="H45" s="20">
        <v>5566835288</v>
      </c>
      <c r="I45" s="20">
        <v>5658760265</v>
      </c>
      <c r="J45" s="20">
        <v>5658760265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5658760265</v>
      </c>
      <c r="X45" s="20">
        <v>1539955160</v>
      </c>
      <c r="Y45" s="20">
        <v>4118805105</v>
      </c>
      <c r="Z45" s="48">
        <v>267.46</v>
      </c>
      <c r="AA45" s="22">
        <v>6159820640</v>
      </c>
    </row>
    <row r="46" spans="1:27" ht="13.5">
      <c r="A46" s="23" t="s">
        <v>67</v>
      </c>
      <c r="B46" s="17"/>
      <c r="C46" s="18">
        <v>3408519201</v>
      </c>
      <c r="D46" s="18">
        <v>3408519201</v>
      </c>
      <c r="E46" s="19">
        <v>3394131838</v>
      </c>
      <c r="F46" s="20">
        <v>3394131838</v>
      </c>
      <c r="G46" s="20">
        <v>3394153108</v>
      </c>
      <c r="H46" s="20">
        <v>3407620819</v>
      </c>
      <c r="I46" s="20">
        <v>3408519201</v>
      </c>
      <c r="J46" s="20">
        <v>3408519201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3408519201</v>
      </c>
      <c r="X46" s="20">
        <v>848532960</v>
      </c>
      <c r="Y46" s="20">
        <v>2559986241</v>
      </c>
      <c r="Z46" s="48">
        <v>301.7</v>
      </c>
      <c r="AA46" s="22">
        <v>3394131838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8983041158</v>
      </c>
      <c r="D48" s="51">
        <f>SUM(D45:D47)</f>
        <v>8983041158</v>
      </c>
      <c r="E48" s="52">
        <f t="shared" si="7"/>
        <v>9553952478</v>
      </c>
      <c r="F48" s="53">
        <f t="shared" si="7"/>
        <v>9553952478</v>
      </c>
      <c r="G48" s="53">
        <f t="shared" si="7"/>
        <v>8893526596</v>
      </c>
      <c r="H48" s="53">
        <f t="shared" si="7"/>
        <v>8974456107</v>
      </c>
      <c r="I48" s="53">
        <f t="shared" si="7"/>
        <v>9067279466</v>
      </c>
      <c r="J48" s="53">
        <f t="shared" si="7"/>
        <v>9067279466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9067279466</v>
      </c>
      <c r="X48" s="53">
        <f t="shared" si="7"/>
        <v>2388488120</v>
      </c>
      <c r="Y48" s="53">
        <f t="shared" si="7"/>
        <v>6678791346</v>
      </c>
      <c r="Z48" s="54">
        <f>+IF(X48&lt;&gt;0,+(Y48/X48)*100,0)</f>
        <v>279.62422295824524</v>
      </c>
      <c r="AA48" s="55">
        <f>SUM(AA45:AA47)</f>
        <v>9553952478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14990227</v>
      </c>
      <c r="D6" s="18">
        <v>14990227</v>
      </c>
      <c r="E6" s="19">
        <v>107911000</v>
      </c>
      <c r="F6" s="20">
        <v>107911000</v>
      </c>
      <c r="G6" s="20"/>
      <c r="H6" s="20">
        <v>27141058</v>
      </c>
      <c r="I6" s="20">
        <v>34911375</v>
      </c>
      <c r="J6" s="20">
        <v>34911375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34911375</v>
      </c>
      <c r="X6" s="20">
        <v>26977750</v>
      </c>
      <c r="Y6" s="20">
        <v>7933625</v>
      </c>
      <c r="Z6" s="21">
        <v>29.41</v>
      </c>
      <c r="AA6" s="22">
        <v>107911000</v>
      </c>
    </row>
    <row r="7" spans="1:27" ht="13.5">
      <c r="A7" s="23" t="s">
        <v>34</v>
      </c>
      <c r="B7" s="17"/>
      <c r="C7" s="18"/>
      <c r="D7" s="18"/>
      <c r="E7" s="19">
        <v>10600000</v>
      </c>
      <c r="F7" s="20">
        <v>10600000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2650000</v>
      </c>
      <c r="Y7" s="20">
        <v>-2650000</v>
      </c>
      <c r="Z7" s="21">
        <v>-100</v>
      </c>
      <c r="AA7" s="22">
        <v>10600000</v>
      </c>
    </row>
    <row r="8" spans="1:27" ht="13.5">
      <c r="A8" s="23" t="s">
        <v>35</v>
      </c>
      <c r="B8" s="17"/>
      <c r="C8" s="18">
        <v>174409867</v>
      </c>
      <c r="D8" s="18">
        <v>174409867</v>
      </c>
      <c r="E8" s="19">
        <v>175237611</v>
      </c>
      <c r="F8" s="20">
        <v>175237611</v>
      </c>
      <c r="G8" s="20"/>
      <c r="H8" s="20">
        <v>-228998074</v>
      </c>
      <c r="I8" s="20">
        <v>163748474</v>
      </c>
      <c r="J8" s="20">
        <v>163748474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163748474</v>
      </c>
      <c r="X8" s="20">
        <v>43809403</v>
      </c>
      <c r="Y8" s="20">
        <v>119939071</v>
      </c>
      <c r="Z8" s="21">
        <v>273.77</v>
      </c>
      <c r="AA8" s="22">
        <v>175237611</v>
      </c>
    </row>
    <row r="9" spans="1:27" ht="13.5">
      <c r="A9" s="23" t="s">
        <v>36</v>
      </c>
      <c r="B9" s="17"/>
      <c r="C9" s="18">
        <v>53517211</v>
      </c>
      <c r="D9" s="18">
        <v>53517211</v>
      </c>
      <c r="E9" s="19">
        <v>5676696</v>
      </c>
      <c r="F9" s="20">
        <v>5676696</v>
      </c>
      <c r="G9" s="20"/>
      <c r="H9" s="20">
        <v>500130069</v>
      </c>
      <c r="I9" s="20">
        <v>242289684</v>
      </c>
      <c r="J9" s="20">
        <v>242289684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242289684</v>
      </c>
      <c r="X9" s="20">
        <v>1419174</v>
      </c>
      <c r="Y9" s="20">
        <v>240870510</v>
      </c>
      <c r="Z9" s="21">
        <v>16972.58</v>
      </c>
      <c r="AA9" s="22">
        <v>5676696</v>
      </c>
    </row>
    <row r="10" spans="1:27" ht="13.5">
      <c r="A10" s="23" t="s">
        <v>37</v>
      </c>
      <c r="B10" s="17"/>
      <c r="C10" s="18"/>
      <c r="D10" s="18"/>
      <c r="E10" s="19">
        <v>25923652</v>
      </c>
      <c r="F10" s="20">
        <v>25923652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6480913</v>
      </c>
      <c r="Y10" s="24">
        <v>-6480913</v>
      </c>
      <c r="Z10" s="25">
        <v>-100</v>
      </c>
      <c r="AA10" s="26">
        <v>25923652</v>
      </c>
    </row>
    <row r="11" spans="1:27" ht="13.5">
      <c r="A11" s="23" t="s">
        <v>38</v>
      </c>
      <c r="B11" s="17"/>
      <c r="C11" s="18">
        <v>9897552</v>
      </c>
      <c r="D11" s="18">
        <v>9897552</v>
      </c>
      <c r="E11" s="19">
        <v>13331620</v>
      </c>
      <c r="F11" s="20">
        <v>13331620</v>
      </c>
      <c r="G11" s="20"/>
      <c r="H11" s="20">
        <v>-937952</v>
      </c>
      <c r="I11" s="20">
        <v>8478922</v>
      </c>
      <c r="J11" s="20">
        <v>8478922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8478922</v>
      </c>
      <c r="X11" s="20">
        <v>3332905</v>
      </c>
      <c r="Y11" s="20">
        <v>5146017</v>
      </c>
      <c r="Z11" s="21">
        <v>154.4</v>
      </c>
      <c r="AA11" s="22">
        <v>13331620</v>
      </c>
    </row>
    <row r="12" spans="1:27" ht="13.5">
      <c r="A12" s="27" t="s">
        <v>39</v>
      </c>
      <c r="B12" s="28"/>
      <c r="C12" s="29">
        <f aca="true" t="shared" si="0" ref="C12:Y12">SUM(C6:C11)</f>
        <v>252814857</v>
      </c>
      <c r="D12" s="29">
        <f>SUM(D6:D11)</f>
        <v>252814857</v>
      </c>
      <c r="E12" s="30">
        <f t="shared" si="0"/>
        <v>338680579</v>
      </c>
      <c r="F12" s="31">
        <f t="shared" si="0"/>
        <v>338680579</v>
      </c>
      <c r="G12" s="31">
        <f t="shared" si="0"/>
        <v>0</v>
      </c>
      <c r="H12" s="31">
        <f t="shared" si="0"/>
        <v>297335101</v>
      </c>
      <c r="I12" s="31">
        <f t="shared" si="0"/>
        <v>449428455</v>
      </c>
      <c r="J12" s="31">
        <f t="shared" si="0"/>
        <v>449428455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449428455</v>
      </c>
      <c r="X12" s="31">
        <f t="shared" si="0"/>
        <v>84670145</v>
      </c>
      <c r="Y12" s="31">
        <f t="shared" si="0"/>
        <v>364758310</v>
      </c>
      <c r="Z12" s="32">
        <f>+IF(X12&lt;&gt;0,+(Y12/X12)*100,0)</f>
        <v>430.79920319021545</v>
      </c>
      <c r="AA12" s="33">
        <f>SUM(AA6:AA11)</f>
        <v>338680579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98425000</v>
      </c>
      <c r="F15" s="20">
        <v>98425000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24606250</v>
      </c>
      <c r="Y15" s="20">
        <v>-24606250</v>
      </c>
      <c r="Z15" s="21">
        <v>-100</v>
      </c>
      <c r="AA15" s="22">
        <v>98425000</v>
      </c>
    </row>
    <row r="16" spans="1:27" ht="13.5">
      <c r="A16" s="23" t="s">
        <v>42</v>
      </c>
      <c r="B16" s="17"/>
      <c r="C16" s="18">
        <v>10419663</v>
      </c>
      <c r="D16" s="18">
        <v>10419663</v>
      </c>
      <c r="E16" s="19">
        <v>15486000</v>
      </c>
      <c r="F16" s="20">
        <v>15486000</v>
      </c>
      <c r="G16" s="24"/>
      <c r="H16" s="24">
        <v>109043</v>
      </c>
      <c r="I16" s="24">
        <v>10479352</v>
      </c>
      <c r="J16" s="20">
        <v>10479352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10479352</v>
      </c>
      <c r="X16" s="20">
        <v>3871500</v>
      </c>
      <c r="Y16" s="24">
        <v>6607852</v>
      </c>
      <c r="Z16" s="25">
        <v>170.68</v>
      </c>
      <c r="AA16" s="26">
        <v>15486000</v>
      </c>
    </row>
    <row r="17" spans="1:27" ht="13.5">
      <c r="A17" s="23" t="s">
        <v>43</v>
      </c>
      <c r="B17" s="17"/>
      <c r="C17" s="18">
        <v>1260861000</v>
      </c>
      <c r="D17" s="18">
        <v>1260861000</v>
      </c>
      <c r="E17" s="19">
        <v>1425166000</v>
      </c>
      <c r="F17" s="20">
        <v>1425166000</v>
      </c>
      <c r="G17" s="20"/>
      <c r="H17" s="20"/>
      <c r="I17" s="20">
        <v>1260861000</v>
      </c>
      <c r="J17" s="20">
        <v>1260861000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1260861000</v>
      </c>
      <c r="X17" s="20">
        <v>356291500</v>
      </c>
      <c r="Y17" s="20">
        <v>904569500</v>
      </c>
      <c r="Z17" s="21">
        <v>253.88</v>
      </c>
      <c r="AA17" s="22">
        <v>1425166000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2130135940</v>
      </c>
      <c r="D19" s="18">
        <v>2130135940</v>
      </c>
      <c r="E19" s="19">
        <v>1993297285</v>
      </c>
      <c r="F19" s="20">
        <v>1993297285</v>
      </c>
      <c r="G19" s="20"/>
      <c r="H19" s="20">
        <v>2462342</v>
      </c>
      <c r="I19" s="20">
        <v>2093712084</v>
      </c>
      <c r="J19" s="20">
        <v>2093712084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2093712084</v>
      </c>
      <c r="X19" s="20">
        <v>498324321</v>
      </c>
      <c r="Y19" s="20">
        <v>1595387763</v>
      </c>
      <c r="Z19" s="21">
        <v>320.15</v>
      </c>
      <c r="AA19" s="22">
        <v>1993297285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2218742</v>
      </c>
      <c r="D22" s="18">
        <v>2218742</v>
      </c>
      <c r="E22" s="19">
        <v>911000</v>
      </c>
      <c r="F22" s="20">
        <v>911000</v>
      </c>
      <c r="G22" s="20"/>
      <c r="H22" s="20"/>
      <c r="I22" s="20">
        <v>2218742</v>
      </c>
      <c r="J22" s="20">
        <v>2218742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2218742</v>
      </c>
      <c r="X22" s="20">
        <v>227750</v>
      </c>
      <c r="Y22" s="20">
        <v>1990992</v>
      </c>
      <c r="Z22" s="21">
        <v>874.2</v>
      </c>
      <c r="AA22" s="22">
        <v>911000</v>
      </c>
    </row>
    <row r="23" spans="1:27" ht="13.5">
      <c r="A23" s="23" t="s">
        <v>49</v>
      </c>
      <c r="B23" s="17"/>
      <c r="C23" s="18">
        <v>60496930</v>
      </c>
      <c r="D23" s="18">
        <v>60496930</v>
      </c>
      <c r="E23" s="19">
        <v>4745000</v>
      </c>
      <c r="F23" s="20">
        <v>4745000</v>
      </c>
      <c r="G23" s="24"/>
      <c r="H23" s="24">
        <v>-32151245</v>
      </c>
      <c r="I23" s="24">
        <v>28259348</v>
      </c>
      <c r="J23" s="20">
        <v>28259348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28259348</v>
      </c>
      <c r="X23" s="20">
        <v>1186250</v>
      </c>
      <c r="Y23" s="24">
        <v>27073098</v>
      </c>
      <c r="Z23" s="25">
        <v>2282.24</v>
      </c>
      <c r="AA23" s="26">
        <v>4745000</v>
      </c>
    </row>
    <row r="24" spans="1:27" ht="13.5">
      <c r="A24" s="27" t="s">
        <v>50</v>
      </c>
      <c r="B24" s="35"/>
      <c r="C24" s="29">
        <f aca="true" t="shared" si="1" ref="C24:Y24">SUM(C15:C23)</f>
        <v>3464132275</v>
      </c>
      <c r="D24" s="29">
        <f>SUM(D15:D23)</f>
        <v>3464132275</v>
      </c>
      <c r="E24" s="36">
        <f t="shared" si="1"/>
        <v>3538030285</v>
      </c>
      <c r="F24" s="37">
        <f t="shared" si="1"/>
        <v>3538030285</v>
      </c>
      <c r="G24" s="37">
        <f t="shared" si="1"/>
        <v>0</v>
      </c>
      <c r="H24" s="37">
        <f t="shared" si="1"/>
        <v>-29579860</v>
      </c>
      <c r="I24" s="37">
        <f t="shared" si="1"/>
        <v>3395530526</v>
      </c>
      <c r="J24" s="37">
        <f t="shared" si="1"/>
        <v>3395530526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3395530526</v>
      </c>
      <c r="X24" s="37">
        <f t="shared" si="1"/>
        <v>884507571</v>
      </c>
      <c r="Y24" s="37">
        <f t="shared" si="1"/>
        <v>2511022955</v>
      </c>
      <c r="Z24" s="38">
        <f>+IF(X24&lt;&gt;0,+(Y24/X24)*100,0)</f>
        <v>283.88936820078385</v>
      </c>
      <c r="AA24" s="39">
        <f>SUM(AA15:AA23)</f>
        <v>3538030285</v>
      </c>
    </row>
    <row r="25" spans="1:27" ht="13.5">
      <c r="A25" s="27" t="s">
        <v>51</v>
      </c>
      <c r="B25" s="28"/>
      <c r="C25" s="29">
        <f aca="true" t="shared" si="2" ref="C25:Y25">+C12+C24</f>
        <v>3716947132</v>
      </c>
      <c r="D25" s="29">
        <f>+D12+D24</f>
        <v>3716947132</v>
      </c>
      <c r="E25" s="30">
        <f t="shared" si="2"/>
        <v>3876710864</v>
      </c>
      <c r="F25" s="31">
        <f t="shared" si="2"/>
        <v>3876710864</v>
      </c>
      <c r="G25" s="31">
        <f t="shared" si="2"/>
        <v>0</v>
      </c>
      <c r="H25" s="31">
        <f t="shared" si="2"/>
        <v>267755241</v>
      </c>
      <c r="I25" s="31">
        <f t="shared" si="2"/>
        <v>3844958981</v>
      </c>
      <c r="J25" s="31">
        <f t="shared" si="2"/>
        <v>3844958981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3844958981</v>
      </c>
      <c r="X25" s="31">
        <f t="shared" si="2"/>
        <v>969177716</v>
      </c>
      <c r="Y25" s="31">
        <f t="shared" si="2"/>
        <v>2875781265</v>
      </c>
      <c r="Z25" s="32">
        <f>+IF(X25&lt;&gt;0,+(Y25/X25)*100,0)</f>
        <v>296.7238327423533</v>
      </c>
      <c r="AA25" s="33">
        <f>+AA12+AA24</f>
        <v>3876710864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3843257</v>
      </c>
      <c r="D30" s="18">
        <v>3843257</v>
      </c>
      <c r="E30" s="19">
        <v>1770576</v>
      </c>
      <c r="F30" s="20">
        <v>1770576</v>
      </c>
      <c r="G30" s="20"/>
      <c r="H30" s="20"/>
      <c r="I30" s="20">
        <v>3843257</v>
      </c>
      <c r="J30" s="20">
        <v>3843257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3843257</v>
      </c>
      <c r="X30" s="20">
        <v>442644</v>
      </c>
      <c r="Y30" s="20">
        <v>3400613</v>
      </c>
      <c r="Z30" s="21">
        <v>768.25</v>
      </c>
      <c r="AA30" s="22">
        <v>1770576</v>
      </c>
    </row>
    <row r="31" spans="1:27" ht="13.5">
      <c r="A31" s="23" t="s">
        <v>56</v>
      </c>
      <c r="B31" s="17"/>
      <c r="C31" s="18">
        <v>22651297</v>
      </c>
      <c r="D31" s="18">
        <v>22651297</v>
      </c>
      <c r="E31" s="19"/>
      <c r="F31" s="20"/>
      <c r="G31" s="20"/>
      <c r="H31" s="20">
        <v>89819</v>
      </c>
      <c r="I31" s="20">
        <v>22694592</v>
      </c>
      <c r="J31" s="20">
        <v>22694592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22694592</v>
      </c>
      <c r="X31" s="20"/>
      <c r="Y31" s="20">
        <v>22694592</v>
      </c>
      <c r="Z31" s="21"/>
      <c r="AA31" s="22"/>
    </row>
    <row r="32" spans="1:27" ht="13.5">
      <c r="A32" s="23" t="s">
        <v>57</v>
      </c>
      <c r="B32" s="17"/>
      <c r="C32" s="18">
        <v>725089510</v>
      </c>
      <c r="D32" s="18">
        <v>725089510</v>
      </c>
      <c r="E32" s="19">
        <v>339463853</v>
      </c>
      <c r="F32" s="20">
        <v>339463853</v>
      </c>
      <c r="G32" s="20"/>
      <c r="H32" s="20">
        <v>209179165</v>
      </c>
      <c r="I32" s="20">
        <v>934334201</v>
      </c>
      <c r="J32" s="20">
        <v>934334201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934334201</v>
      </c>
      <c r="X32" s="20">
        <v>84865963</v>
      </c>
      <c r="Y32" s="20">
        <v>849468238</v>
      </c>
      <c r="Z32" s="21">
        <v>1000.95</v>
      </c>
      <c r="AA32" s="22">
        <v>339463853</v>
      </c>
    </row>
    <row r="33" spans="1:27" ht="13.5">
      <c r="A33" s="23" t="s">
        <v>58</v>
      </c>
      <c r="B33" s="17"/>
      <c r="C33" s="18">
        <v>5162095</v>
      </c>
      <c r="D33" s="18">
        <v>5162095</v>
      </c>
      <c r="E33" s="19">
        <v>5897000</v>
      </c>
      <c r="F33" s="20">
        <v>5897000</v>
      </c>
      <c r="G33" s="20"/>
      <c r="H33" s="20"/>
      <c r="I33" s="20">
        <v>5162095</v>
      </c>
      <c r="J33" s="20">
        <v>5162095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5162095</v>
      </c>
      <c r="X33" s="20">
        <v>1474250</v>
      </c>
      <c r="Y33" s="20">
        <v>3687845</v>
      </c>
      <c r="Z33" s="21">
        <v>250.15</v>
      </c>
      <c r="AA33" s="22">
        <v>5897000</v>
      </c>
    </row>
    <row r="34" spans="1:27" ht="13.5">
      <c r="A34" s="27" t="s">
        <v>59</v>
      </c>
      <c r="B34" s="28"/>
      <c r="C34" s="29">
        <f aca="true" t="shared" si="3" ref="C34:Y34">SUM(C29:C33)</f>
        <v>756746159</v>
      </c>
      <c r="D34" s="29">
        <f>SUM(D29:D33)</f>
        <v>756746159</v>
      </c>
      <c r="E34" s="30">
        <f t="shared" si="3"/>
        <v>347131429</v>
      </c>
      <c r="F34" s="31">
        <f t="shared" si="3"/>
        <v>347131429</v>
      </c>
      <c r="G34" s="31">
        <f t="shared" si="3"/>
        <v>0</v>
      </c>
      <c r="H34" s="31">
        <f t="shared" si="3"/>
        <v>209268984</v>
      </c>
      <c r="I34" s="31">
        <f t="shared" si="3"/>
        <v>966034145</v>
      </c>
      <c r="J34" s="31">
        <f t="shared" si="3"/>
        <v>966034145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966034145</v>
      </c>
      <c r="X34" s="31">
        <f t="shared" si="3"/>
        <v>86782857</v>
      </c>
      <c r="Y34" s="31">
        <f t="shared" si="3"/>
        <v>879251288</v>
      </c>
      <c r="Z34" s="32">
        <f>+IF(X34&lt;&gt;0,+(Y34/X34)*100,0)</f>
        <v>1013.1624129406111</v>
      </c>
      <c r="AA34" s="33">
        <f>SUM(AA29:AA33)</f>
        <v>347131429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31627494</v>
      </c>
      <c r="D37" s="18">
        <v>31627494</v>
      </c>
      <c r="E37" s="19">
        <v>7673012</v>
      </c>
      <c r="F37" s="20">
        <v>7673012</v>
      </c>
      <c r="G37" s="20"/>
      <c r="H37" s="20">
        <v>72751</v>
      </c>
      <c r="I37" s="20">
        <v>8438757</v>
      </c>
      <c r="J37" s="20">
        <v>8438757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8438757</v>
      </c>
      <c r="X37" s="20">
        <v>1918253</v>
      </c>
      <c r="Y37" s="20">
        <v>6520504</v>
      </c>
      <c r="Z37" s="21">
        <v>339.92</v>
      </c>
      <c r="AA37" s="22">
        <v>7673012</v>
      </c>
    </row>
    <row r="38" spans="1:27" ht="13.5">
      <c r="A38" s="23" t="s">
        <v>58</v>
      </c>
      <c r="B38" s="17"/>
      <c r="C38" s="18">
        <v>138699015</v>
      </c>
      <c r="D38" s="18">
        <v>138699015</v>
      </c>
      <c r="E38" s="19">
        <v>159132305</v>
      </c>
      <c r="F38" s="20">
        <v>159132305</v>
      </c>
      <c r="G38" s="20"/>
      <c r="H38" s="20"/>
      <c r="I38" s="20">
        <v>160991015</v>
      </c>
      <c r="J38" s="20">
        <v>160991015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160991015</v>
      </c>
      <c r="X38" s="20">
        <v>39783076</v>
      </c>
      <c r="Y38" s="20">
        <v>121207939</v>
      </c>
      <c r="Z38" s="21">
        <v>304.67</v>
      </c>
      <c r="AA38" s="22">
        <v>159132305</v>
      </c>
    </row>
    <row r="39" spans="1:27" ht="13.5">
      <c r="A39" s="27" t="s">
        <v>61</v>
      </c>
      <c r="B39" s="35"/>
      <c r="C39" s="29">
        <f aca="true" t="shared" si="4" ref="C39:Y39">SUM(C37:C38)</f>
        <v>170326509</v>
      </c>
      <c r="D39" s="29">
        <f>SUM(D37:D38)</f>
        <v>170326509</v>
      </c>
      <c r="E39" s="36">
        <f t="shared" si="4"/>
        <v>166805317</v>
      </c>
      <c r="F39" s="37">
        <f t="shared" si="4"/>
        <v>166805317</v>
      </c>
      <c r="G39" s="37">
        <f t="shared" si="4"/>
        <v>0</v>
      </c>
      <c r="H39" s="37">
        <f t="shared" si="4"/>
        <v>72751</v>
      </c>
      <c r="I39" s="37">
        <f t="shared" si="4"/>
        <v>169429772</v>
      </c>
      <c r="J39" s="37">
        <f t="shared" si="4"/>
        <v>169429772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169429772</v>
      </c>
      <c r="X39" s="37">
        <f t="shared" si="4"/>
        <v>41701329</v>
      </c>
      <c r="Y39" s="37">
        <f t="shared" si="4"/>
        <v>127728443</v>
      </c>
      <c r="Z39" s="38">
        <f>+IF(X39&lt;&gt;0,+(Y39/X39)*100,0)</f>
        <v>306.29345889671765</v>
      </c>
      <c r="AA39" s="39">
        <f>SUM(AA37:AA38)</f>
        <v>166805317</v>
      </c>
    </row>
    <row r="40" spans="1:27" ht="13.5">
      <c r="A40" s="27" t="s">
        <v>62</v>
      </c>
      <c r="B40" s="28"/>
      <c r="C40" s="29">
        <f aca="true" t="shared" si="5" ref="C40:Y40">+C34+C39</f>
        <v>927072668</v>
      </c>
      <c r="D40" s="29">
        <f>+D34+D39</f>
        <v>927072668</v>
      </c>
      <c r="E40" s="30">
        <f t="shared" si="5"/>
        <v>513936746</v>
      </c>
      <c r="F40" s="31">
        <f t="shared" si="5"/>
        <v>513936746</v>
      </c>
      <c r="G40" s="31">
        <f t="shared" si="5"/>
        <v>0</v>
      </c>
      <c r="H40" s="31">
        <f t="shared" si="5"/>
        <v>209341735</v>
      </c>
      <c r="I40" s="31">
        <f t="shared" si="5"/>
        <v>1135463917</v>
      </c>
      <c r="J40" s="31">
        <f t="shared" si="5"/>
        <v>1135463917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1135463917</v>
      </c>
      <c r="X40" s="31">
        <f t="shared" si="5"/>
        <v>128484186</v>
      </c>
      <c r="Y40" s="31">
        <f t="shared" si="5"/>
        <v>1006979731</v>
      </c>
      <c r="Z40" s="32">
        <f>+IF(X40&lt;&gt;0,+(Y40/X40)*100,0)</f>
        <v>783.738265657067</v>
      </c>
      <c r="AA40" s="33">
        <f>+AA34+AA39</f>
        <v>513936746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2789874464</v>
      </c>
      <c r="D42" s="43">
        <f>+D25-D40</f>
        <v>2789874464</v>
      </c>
      <c r="E42" s="44">
        <f t="shared" si="6"/>
        <v>3362774118</v>
      </c>
      <c r="F42" s="45">
        <f t="shared" si="6"/>
        <v>3362774118</v>
      </c>
      <c r="G42" s="45">
        <f t="shared" si="6"/>
        <v>0</v>
      </c>
      <c r="H42" s="45">
        <f t="shared" si="6"/>
        <v>58413506</v>
      </c>
      <c r="I42" s="45">
        <f t="shared" si="6"/>
        <v>2709495064</v>
      </c>
      <c r="J42" s="45">
        <f t="shared" si="6"/>
        <v>2709495064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2709495064</v>
      </c>
      <c r="X42" s="45">
        <f t="shared" si="6"/>
        <v>840693530</v>
      </c>
      <c r="Y42" s="45">
        <f t="shared" si="6"/>
        <v>1868801534</v>
      </c>
      <c r="Z42" s="46">
        <f>+IF(X42&lt;&gt;0,+(Y42/X42)*100,0)</f>
        <v>222.2928412450135</v>
      </c>
      <c r="AA42" s="47">
        <f>+AA25-AA40</f>
        <v>3362774118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2789874464</v>
      </c>
      <c r="D45" s="18">
        <v>2789874464</v>
      </c>
      <c r="E45" s="19">
        <v>3362774119</v>
      </c>
      <c r="F45" s="20">
        <v>3362774119</v>
      </c>
      <c r="G45" s="20"/>
      <c r="H45" s="20">
        <v>58413506</v>
      </c>
      <c r="I45" s="20">
        <v>2709495064</v>
      </c>
      <c r="J45" s="20">
        <v>2709495064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2709495064</v>
      </c>
      <c r="X45" s="20">
        <v>840693530</v>
      </c>
      <c r="Y45" s="20">
        <v>1868801534</v>
      </c>
      <c r="Z45" s="48">
        <v>222.29</v>
      </c>
      <c r="AA45" s="22">
        <v>3362774119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2789874464</v>
      </c>
      <c r="D48" s="51">
        <f>SUM(D45:D47)</f>
        <v>2789874464</v>
      </c>
      <c r="E48" s="52">
        <f t="shared" si="7"/>
        <v>3362774119</v>
      </c>
      <c r="F48" s="53">
        <f t="shared" si="7"/>
        <v>3362774119</v>
      </c>
      <c r="G48" s="53">
        <f t="shared" si="7"/>
        <v>0</v>
      </c>
      <c r="H48" s="53">
        <f t="shared" si="7"/>
        <v>58413506</v>
      </c>
      <c r="I48" s="53">
        <f t="shared" si="7"/>
        <v>2709495064</v>
      </c>
      <c r="J48" s="53">
        <f t="shared" si="7"/>
        <v>2709495064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2709495064</v>
      </c>
      <c r="X48" s="53">
        <f t="shared" si="7"/>
        <v>840693530</v>
      </c>
      <c r="Y48" s="53">
        <f t="shared" si="7"/>
        <v>1868801534</v>
      </c>
      <c r="Z48" s="54">
        <f>+IF(X48&lt;&gt;0,+(Y48/X48)*100,0)</f>
        <v>222.2928412450135</v>
      </c>
      <c r="AA48" s="55">
        <f>SUM(AA45:AA47)</f>
        <v>3362774119</v>
      </c>
    </row>
    <row r="49" spans="1:27" ht="13.5">
      <c r="A49" s="56" t="s">
        <v>87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dcterms:created xsi:type="dcterms:W3CDTF">2016-11-04T09:25:05Z</dcterms:created>
  <dcterms:modified xsi:type="dcterms:W3CDTF">2016-11-04T09:26:05Z</dcterms:modified>
  <cp:category/>
  <cp:version/>
  <cp:contentType/>
  <cp:contentStatus/>
</cp:coreProperties>
</file>