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'BUF'!$A$1:$AA$43</definedName>
    <definedName name="_xlnm.Print_Area" localSheetId="10">'DC10'!$A$1:$AA$43</definedName>
    <definedName name="_xlnm.Print_Area" localSheetId="17">'DC12'!$A$1:$AA$43</definedName>
    <definedName name="_xlnm.Print_Area" localSheetId="24">'DC13'!$A$1:$AA$43</definedName>
    <definedName name="_xlnm.Print_Area" localSheetId="28">'DC14'!$A$1:$AA$43</definedName>
    <definedName name="_xlnm.Print_Area" localSheetId="34">'DC15'!$A$1:$AA$43</definedName>
    <definedName name="_xlnm.Print_Area" localSheetId="39">'DC44'!$A$1:$AA$43</definedName>
    <definedName name="_xlnm.Print_Area" localSheetId="3">'EC101'!$A$1:$AA$43</definedName>
    <definedName name="_xlnm.Print_Area" localSheetId="4">'EC102'!$A$1:$AA$43</definedName>
    <definedName name="_xlnm.Print_Area" localSheetId="5">'EC104'!$A$1:$AA$43</definedName>
    <definedName name="_xlnm.Print_Area" localSheetId="6">'EC105'!$A$1:$AA$43</definedName>
    <definedName name="_xlnm.Print_Area" localSheetId="7">'EC106'!$A$1:$AA$43</definedName>
    <definedName name="_xlnm.Print_Area" localSheetId="8">'EC108'!$A$1:$AA$43</definedName>
    <definedName name="_xlnm.Print_Area" localSheetId="9">'EC109'!$A$1:$AA$43</definedName>
    <definedName name="_xlnm.Print_Area" localSheetId="11">'EC121'!$A$1:$AA$43</definedName>
    <definedName name="_xlnm.Print_Area" localSheetId="12">'EC122'!$A$1:$AA$43</definedName>
    <definedName name="_xlnm.Print_Area" localSheetId="13">'EC123'!$A$1:$AA$43</definedName>
    <definedName name="_xlnm.Print_Area" localSheetId="14">'EC124'!$A$1:$AA$43</definedName>
    <definedName name="_xlnm.Print_Area" localSheetId="15">'EC126'!$A$1:$AA$43</definedName>
    <definedName name="_xlnm.Print_Area" localSheetId="16">'EC129'!$A$1:$AA$43</definedName>
    <definedName name="_xlnm.Print_Area" localSheetId="18">'EC131'!$A$1:$AA$43</definedName>
    <definedName name="_xlnm.Print_Area" localSheetId="19">'EC135'!$A$1:$AA$43</definedName>
    <definedName name="_xlnm.Print_Area" localSheetId="20">'EC136'!$A$1:$AA$43</definedName>
    <definedName name="_xlnm.Print_Area" localSheetId="21">'EC137'!$A$1:$AA$43</definedName>
    <definedName name="_xlnm.Print_Area" localSheetId="22">'EC138'!$A$1:$AA$43</definedName>
    <definedName name="_xlnm.Print_Area" localSheetId="23">'EC139'!$A$1:$AA$43</definedName>
    <definedName name="_xlnm.Print_Area" localSheetId="25">'EC141'!$A$1:$AA$43</definedName>
    <definedName name="_xlnm.Print_Area" localSheetId="26">'EC142'!$A$1:$AA$43</definedName>
    <definedName name="_xlnm.Print_Area" localSheetId="27">'EC145'!$A$1:$AA$43</definedName>
    <definedName name="_xlnm.Print_Area" localSheetId="29">'EC153'!$A$1:$AA$43</definedName>
    <definedName name="_xlnm.Print_Area" localSheetId="30">'EC154'!$A$1:$AA$43</definedName>
    <definedName name="_xlnm.Print_Area" localSheetId="31">'EC155'!$A$1:$AA$43</definedName>
    <definedName name="_xlnm.Print_Area" localSheetId="32">'EC156'!$A$1:$AA$43</definedName>
    <definedName name="_xlnm.Print_Area" localSheetId="33">'EC157'!$A$1:$AA$43</definedName>
    <definedName name="_xlnm.Print_Area" localSheetId="35">'EC441'!$A$1:$AA$43</definedName>
    <definedName name="_xlnm.Print_Area" localSheetId="36">'EC442'!$A$1:$AA$43</definedName>
    <definedName name="_xlnm.Print_Area" localSheetId="37">'EC443'!$A$1:$AA$43</definedName>
    <definedName name="_xlnm.Print_Area" localSheetId="38">'EC444'!$A$1:$AA$43</definedName>
    <definedName name="_xlnm.Print_Area" localSheetId="2">'NMA'!$A$1:$AA$43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<sst xmlns="http://schemas.openxmlformats.org/spreadsheetml/2006/main" count="2760" uniqueCount="103">
  <si>
    <t>Eastern Cape: Buffalo City(BUF) - Table C7 Quarterly Budget Statement - Cash Flows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</si>
  <si>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</si>
  <si>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</si>
  <si>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</si>
  <si>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</si>
  <si>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</si>
  <si>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</si>
  <si>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</si>
  <si>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</si>
  <si>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</si>
  <si>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</si>
  <si>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</si>
  <si>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</si>
  <si>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</si>
  <si>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</si>
  <si>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</si>
  <si>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</si>
  <si>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</si>
  <si>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</si>
  <si>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</si>
  <si>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</si>
  <si>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</si>
  <si>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</si>
  <si>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</si>
  <si>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</si>
  <si>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</si>
  <si>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</si>
  <si>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</si>
  <si>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</si>
  <si>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</si>
  <si>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</si>
  <si>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</si>
  <si>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</si>
  <si>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</si>
  <si>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</si>
  <si>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</si>
  <si>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</si>
  <si>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</si>
  <si>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</si>
  <si>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</si>
  <si>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</si>
  <si>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</si>
  <si>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</si>
  <si>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</si>
  <si>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</si>
  <si>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</si>
  <si>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</si>
  <si>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</si>
  <si>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</si>
  <si>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</si>
  <si>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</si>
  <si>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</si>
  <si>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</si>
  <si>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</si>
  <si>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</si>
  <si>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</si>
  <si>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</si>
  <si>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</si>
  <si>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</si>
  <si>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</si>
  <si>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</si>
  <si>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C7 Quarterly Budget Statement - Cash Flows for 1st Quarter ended 30 September 2016 (Figures Finalised as at 2016/11/02)</t>
  </si>
  <si>
    <t>Eastern Cape: Dr Beyers Naude(EC101) - Table C7 Quarterly Budget Statement - Cash Flows for 1st Quarter ended 30 September 2016 (Figures Finalised as at 2016/11/02)</t>
  </si>
  <si>
    <t>Eastern Cape: Blue Crane Route(EC102) - Table C7 Quarterly Budget Statement - Cash Flows for 1st Quarter ended 30 September 2016 (Figures Finalised as at 2016/11/02)</t>
  </si>
  <si>
    <t>Eastern Cape: Makana(EC104) - Table C7 Quarterly Budget Statement - Cash Flows for 1st Quarter ended 30 September 2016 (Figures Finalised as at 2016/11/02)</t>
  </si>
  <si>
    <t>Eastern Cape: Ndlambe(EC105) - Table C7 Quarterly Budget Statement - Cash Flows for 1st Quarter ended 30 September 2016 (Figures Finalised as at 2016/11/02)</t>
  </si>
  <si>
    <t>Eastern Cape: Sundays River Valley(EC106) - Table C7 Quarterly Budget Statement - Cash Flows for 1st Quarter ended 30 September 2016 (Figures Finalised as at 2016/11/02)</t>
  </si>
  <si>
    <t>Eastern Cape: Kouga(EC108) - Table C7 Quarterly Budget Statement - Cash Flows for 1st Quarter ended 30 September 2016 (Figures Finalised as at 2016/11/02)</t>
  </si>
  <si>
    <t>Eastern Cape: Kou-Kamma(EC109) - Table C7 Quarterly Budget Statement - Cash Flows for 1st Quarter ended 30 September 2016 (Figures Finalised as at 2016/11/02)</t>
  </si>
  <si>
    <t>Eastern Cape: Sarah Baartman(DC10) - Table C7 Quarterly Budget Statement - Cash Flows for 1st Quarter ended 30 September 2016 (Figures Finalised as at 2016/11/02)</t>
  </si>
  <si>
    <t>Eastern Cape: Mbhashe(EC121) - Table C7 Quarterly Budget Statement - Cash Flows for 1st Quarter ended 30 September 2016 (Figures Finalised as at 2016/11/02)</t>
  </si>
  <si>
    <t>Eastern Cape: Mnquma(EC122) - Table C7 Quarterly Budget Statement - Cash Flows for 1st Quarter ended 30 September 2016 (Figures Finalised as at 2016/11/02)</t>
  </si>
  <si>
    <t>Eastern Cape: Great Kei(EC123) - Table C7 Quarterly Budget Statement - Cash Flows for 1st Quarter ended 30 September 2016 (Figures Finalised as at 2016/11/02)</t>
  </si>
  <si>
    <t>Eastern Cape: Amahlathi(EC124) - Table C7 Quarterly Budget Statement - Cash Flows for 1st Quarter ended 30 September 2016 (Figures Finalised as at 2016/11/02)</t>
  </si>
  <si>
    <t>Eastern Cape: Ngqushwa(EC126) - Table C7 Quarterly Budget Statement - Cash Flows for 1st Quarter ended 30 September 2016 (Figures Finalised as at 2016/11/02)</t>
  </si>
  <si>
    <t>Eastern Cape: Raymond Mhlaba(EC129) - Table C7 Quarterly Budget Statement - Cash Flows for 1st Quarter ended 30 September 2016 (Figures Finalised as at 2016/11/02)</t>
  </si>
  <si>
    <t>Eastern Cape: Amathole(DC12) - Table C7 Quarterly Budget Statement - Cash Flows for 1st Quarter ended 30 September 2016 (Figures Finalised as at 2016/11/02)</t>
  </si>
  <si>
    <t>Eastern Cape: Inxuba Yethemba(EC131) - Table C7 Quarterly Budget Statement - Cash Flows for 1st Quarter ended 30 September 2016 (Figures Finalised as at 2016/11/02)</t>
  </si>
  <si>
    <t>Eastern Cape: Intsika Yethu(EC135) - Table C7 Quarterly Budget Statement - Cash Flows for 1st Quarter ended 30 September 2016 (Figures Finalised as at 2016/11/02)</t>
  </si>
  <si>
    <t>Eastern Cape: Emalahleni (Ec)(EC136) - Table C7 Quarterly Budget Statement - Cash Flows for 1st Quarter ended 30 September 2016 (Figures Finalised as at 2016/11/02)</t>
  </si>
  <si>
    <t>Eastern Cape: Engcobo(EC137) - Table C7 Quarterly Budget Statement - Cash Flows for 1st Quarter ended 30 September 2016 (Figures Finalised as at 2016/11/02)</t>
  </si>
  <si>
    <t>Eastern Cape: Sakhisizwe(EC138) - Table C7 Quarterly Budget Statement - Cash Flows for 1st Quarter ended 30 September 2016 (Figures Finalised as at 2016/11/02)</t>
  </si>
  <si>
    <t>Eastern Cape: Enoch Mgijima(EC139) - Table C7 Quarterly Budget Statement - Cash Flows for 1st Quarter ended 30 September 2016 (Figures Finalised as at 2016/11/02)</t>
  </si>
  <si>
    <t>Eastern Cape: Chris Hani(DC13) - Table C7 Quarterly Budget Statement - Cash Flows for 1st Quarter ended 30 September 2016 (Figures Finalised as at 2016/11/02)</t>
  </si>
  <si>
    <t>Eastern Cape: Elundini(EC141) - Table C7 Quarterly Budget Statement - Cash Flows for 1st Quarter ended 30 September 2016 (Figures Finalised as at 2016/11/02)</t>
  </si>
  <si>
    <t>Eastern Cape: Senqu(EC142) - Table C7 Quarterly Budget Statement - Cash Flows for 1st Quarter ended 30 September 2016 (Figures Finalised as at 2016/11/02)</t>
  </si>
  <si>
    <t>Eastern Cape: Walter Sisulu(EC145) - Table C7 Quarterly Budget Statement - Cash Flows for 1st Quarter ended 30 September 2016 (Figures Finalised as at 2016/11/02)</t>
  </si>
  <si>
    <t>Eastern Cape: Joe Gqabi(DC14) - Table C7 Quarterly Budget Statement - Cash Flows for 1st Quarter ended 30 September 2016 (Figures Finalised as at 2016/11/02)</t>
  </si>
  <si>
    <t>Eastern Cape: Ngquza Hills(EC153) - Table C7 Quarterly Budget Statement - Cash Flows for 1st Quarter ended 30 September 2016 (Figures Finalised as at 2016/11/02)</t>
  </si>
  <si>
    <t>Eastern Cape: Port St Johns(EC154) - Table C7 Quarterly Budget Statement - Cash Flows for 1st Quarter ended 30 September 2016 (Figures Finalised as at 2016/11/02)</t>
  </si>
  <si>
    <t>Eastern Cape: Nyandeni(EC155) - Table C7 Quarterly Budget Statement - Cash Flows for 1st Quarter ended 30 September 2016 (Figures Finalised as at 2016/11/02)</t>
  </si>
  <si>
    <t>Eastern Cape: Mhlontlo(EC156) - Table C7 Quarterly Budget Statement - Cash Flows for 1st Quarter ended 30 September 2016 (Figures Finalised as at 2016/11/02)</t>
  </si>
  <si>
    <t>Eastern Cape: King Sabata Dalindyebo(EC157) - Table C7 Quarterly Budget Statement - Cash Flows for 1st Quarter ended 30 September 2016 (Figures Finalised as at 2016/11/02)</t>
  </si>
  <si>
    <t>Eastern Cape: O .R. Tambo(DC15) - Table C7 Quarterly Budget Statement - Cash Flows for 1st Quarter ended 30 September 2016 (Figures Finalised as at 2016/11/02)</t>
  </si>
  <si>
    <t>Eastern Cape: Matatiele(EC441) - Table C7 Quarterly Budget Statement - Cash Flows for 1st Quarter ended 30 September 2016 (Figures Finalised as at 2016/11/02)</t>
  </si>
  <si>
    <t>Eastern Cape: Umzimvubu(EC442) - Table C7 Quarterly Budget Statement - Cash Flows for 1st Quarter ended 30 September 2016 (Figures Finalised as at 2016/11/02)</t>
  </si>
  <si>
    <t>Eastern Cape: Mbizana(EC443) - Table C7 Quarterly Budget Statement - Cash Flows for 1st Quarter ended 30 September 2016 (Figures Finalised as at 2016/11/02)</t>
  </si>
  <si>
    <t>Eastern Cape: Ntabankulu(EC444) - Table C7 Quarterly Budget Statement - Cash Flows for 1st Quarter ended 30 September 2016 (Figures Finalised as at 2016/11/02)</t>
  </si>
  <si>
    <t>Eastern Cape: Alfred Nzo(DC44) - Table C7 Quarterly Budget Statement - Cash Flows for 1st Quarter ended 30 September 2016 (Figures Finalised as at 2016/11/02)</t>
  </si>
  <si>
    <t>Summary - Table C7 Quarterly Budget Statement - Cash Flows for 1st Quarter ended 30 September 2016 (Figures Finalised as at 2016/11/02)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</si>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</sst>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2561686719</v>
      </c>
      <c r="D6" s="17"/>
      <c r="E6" s="18">
        <v>3425586853</v>
      </c>
      <c r="F6" s="19">
        <v>3425586853</v>
      </c>
      <c r="G6" s="19">
        <v>390558326</v>
      </c>
      <c r="H6" s="19">
        <v>351764454</v>
      </c>
      <c r="I6" s="19">
        <v>295669649</v>
      </c>
      <c r="J6" s="19">
        <v>1037992429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1037992429</v>
      </c>
      <c r="X6" s="19">
        <v>851979899</v>
      </c>
      <c r="Y6" s="19">
        <v>186012530</v>
      </c>
      <c r="Z6" s="20">
        <v>21.83</v>
      </c>
      <c r="AA6" s="21">
        <v>3425586853</v>
      </c>
    </row>
    <row r="7" spans="1:27" ht="13.5">
      <c r="A7" s="22" t="s">
        <v>34</v>
      </c>
      <c r="B7" s="16"/>
      <c r="C7" s="17">
        <v>8293660229</v>
      </c>
      <c r="D7" s="17"/>
      <c r="E7" s="18">
        <v>9625507020</v>
      </c>
      <c r="F7" s="19">
        <v>9625507020</v>
      </c>
      <c r="G7" s="19">
        <v>654898933</v>
      </c>
      <c r="H7" s="19">
        <v>727097957</v>
      </c>
      <c r="I7" s="19">
        <v>858766073</v>
      </c>
      <c r="J7" s="19">
        <v>2240762963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2240762963</v>
      </c>
      <c r="X7" s="19">
        <v>2343662739</v>
      </c>
      <c r="Y7" s="19">
        <v>-102899776</v>
      </c>
      <c r="Z7" s="20">
        <v>-4.39</v>
      </c>
      <c r="AA7" s="21">
        <v>9625507020</v>
      </c>
    </row>
    <row r="8" spans="1:27" ht="13.5">
      <c r="A8" s="22" t="s">
        <v>35</v>
      </c>
      <c r="B8" s="16"/>
      <c r="C8" s="17">
        <v>3136284197</v>
      </c>
      <c r="D8" s="17"/>
      <c r="E8" s="18">
        <v>2563283611</v>
      </c>
      <c r="F8" s="19">
        <v>2563283611</v>
      </c>
      <c r="G8" s="19">
        <v>487546568</v>
      </c>
      <c r="H8" s="19">
        <v>446838981</v>
      </c>
      <c r="I8" s="19">
        <v>341901150</v>
      </c>
      <c r="J8" s="19">
        <v>1276286699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1276286699</v>
      </c>
      <c r="X8" s="19">
        <v>860964138</v>
      </c>
      <c r="Y8" s="19">
        <v>415322561</v>
      </c>
      <c r="Z8" s="20">
        <v>48.24</v>
      </c>
      <c r="AA8" s="21">
        <v>2563283611</v>
      </c>
    </row>
    <row r="9" spans="1:27" ht="13.5">
      <c r="A9" s="22" t="s">
        <v>36</v>
      </c>
      <c r="B9" s="16"/>
      <c r="C9" s="17">
        <v>7472030167</v>
      </c>
      <c r="D9" s="17"/>
      <c r="E9" s="18">
        <v>9582875800</v>
      </c>
      <c r="F9" s="19">
        <v>9581244510</v>
      </c>
      <c r="G9" s="19">
        <v>2474451994</v>
      </c>
      <c r="H9" s="19">
        <v>380793168</v>
      </c>
      <c r="I9" s="19">
        <v>108654067</v>
      </c>
      <c r="J9" s="19">
        <v>2963899229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2963899229</v>
      </c>
      <c r="X9" s="19">
        <v>2985901545</v>
      </c>
      <c r="Y9" s="19">
        <v>-22002316</v>
      </c>
      <c r="Z9" s="20">
        <v>-0.74</v>
      </c>
      <c r="AA9" s="21">
        <v>9581244510</v>
      </c>
    </row>
    <row r="10" spans="1:27" ht="13.5">
      <c r="A10" s="22" t="s">
        <v>37</v>
      </c>
      <c r="B10" s="16"/>
      <c r="C10" s="17">
        <v>3924698491</v>
      </c>
      <c r="D10" s="17"/>
      <c r="E10" s="18">
        <v>6441469155</v>
      </c>
      <c r="F10" s="19">
        <v>6441469155</v>
      </c>
      <c r="G10" s="19">
        <v>1123084512</v>
      </c>
      <c r="H10" s="19">
        <v>391493700</v>
      </c>
      <c r="I10" s="19">
        <v>220158651</v>
      </c>
      <c r="J10" s="19">
        <v>1734736863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1734736863</v>
      </c>
      <c r="X10" s="19">
        <v>2004458552</v>
      </c>
      <c r="Y10" s="19">
        <v>-269721689</v>
      </c>
      <c r="Z10" s="20">
        <v>-13.46</v>
      </c>
      <c r="AA10" s="21">
        <v>6441469155</v>
      </c>
    </row>
    <row r="11" spans="1:27" ht="13.5">
      <c r="A11" s="22" t="s">
        <v>38</v>
      </c>
      <c r="B11" s="16"/>
      <c r="C11" s="17">
        <v>745454241</v>
      </c>
      <c r="D11" s="17"/>
      <c r="E11" s="18">
        <v>566574421</v>
      </c>
      <c r="F11" s="19">
        <v>566574421</v>
      </c>
      <c r="G11" s="19">
        <v>45559378</v>
      </c>
      <c r="H11" s="19">
        <v>55850443</v>
      </c>
      <c r="I11" s="19">
        <v>62612394</v>
      </c>
      <c r="J11" s="19">
        <v>164022215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164022215</v>
      </c>
      <c r="X11" s="19">
        <v>147570073</v>
      </c>
      <c r="Y11" s="19">
        <v>16452142</v>
      </c>
      <c r="Z11" s="20">
        <v>11.15</v>
      </c>
      <c r="AA11" s="21">
        <v>566574421</v>
      </c>
    </row>
    <row r="12" spans="1:27" ht="13.5">
      <c r="A12" s="22" t="s">
        <v>39</v>
      </c>
      <c r="B12" s="16"/>
      <c r="C12" s="17">
        <v>76695</v>
      </c>
      <c r="D12" s="17"/>
      <c r="E12" s="18">
        <v>5600001</v>
      </c>
      <c r="F12" s="19">
        <v>5600001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1018182</v>
      </c>
      <c r="Y12" s="19">
        <v>-1018182</v>
      </c>
      <c r="Z12" s="20">
        <v>-100</v>
      </c>
      <c r="AA12" s="21">
        <v>5600001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-18358128771</v>
      </c>
      <c r="D14" s="17"/>
      <c r="E14" s="18">
        <v>-22729174004</v>
      </c>
      <c r="F14" s="19">
        <v>-22727542714</v>
      </c>
      <c r="G14" s="19">
        <v>-3605850512</v>
      </c>
      <c r="H14" s="19">
        <v>-1988574017</v>
      </c>
      <c r="I14" s="19">
        <v>-2053778464</v>
      </c>
      <c r="J14" s="19">
        <v>-7648202993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-7648202993</v>
      </c>
      <c r="X14" s="19">
        <v>-5852396552</v>
      </c>
      <c r="Y14" s="19">
        <v>-1795806441</v>
      </c>
      <c r="Z14" s="20">
        <v>30.68</v>
      </c>
      <c r="AA14" s="21">
        <v>-22727542714</v>
      </c>
    </row>
    <row r="15" spans="1:27" ht="13.5">
      <c r="A15" s="22" t="s">
        <v>42</v>
      </c>
      <c r="B15" s="16"/>
      <c r="C15" s="17">
        <v>-302587251</v>
      </c>
      <c r="D15" s="17"/>
      <c r="E15" s="18">
        <v>-391077931</v>
      </c>
      <c r="F15" s="19">
        <v>-391077931</v>
      </c>
      <c r="G15" s="19">
        <v>-8827721</v>
      </c>
      <c r="H15" s="19">
        <v>-40515330</v>
      </c>
      <c r="I15" s="19">
        <v>-30567115</v>
      </c>
      <c r="J15" s="19">
        <v>-79910166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-79910166</v>
      </c>
      <c r="X15" s="19">
        <v>-114982389</v>
      </c>
      <c r="Y15" s="19">
        <v>35072223</v>
      </c>
      <c r="Z15" s="20">
        <v>-30.5</v>
      </c>
      <c r="AA15" s="21">
        <v>-391077931</v>
      </c>
    </row>
    <row r="16" spans="1:27" ht="13.5">
      <c r="A16" s="22" t="s">
        <v>43</v>
      </c>
      <c r="B16" s="16"/>
      <c r="C16" s="17">
        <v>-648937022</v>
      </c>
      <c r="D16" s="17"/>
      <c r="E16" s="18">
        <v>-657450594</v>
      </c>
      <c r="F16" s="19">
        <v>-657450594</v>
      </c>
      <c r="G16" s="19">
        <v>-24687560</v>
      </c>
      <c r="H16" s="19">
        <v>-28801961</v>
      </c>
      <c r="I16" s="19">
        <v>-56204609</v>
      </c>
      <c r="J16" s="19">
        <v>-109694130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-109694130</v>
      </c>
      <c r="X16" s="19">
        <v>-156535475</v>
      </c>
      <c r="Y16" s="19">
        <v>46841345</v>
      </c>
      <c r="Z16" s="20">
        <v>-29.92</v>
      </c>
      <c r="AA16" s="21">
        <v>-657450594</v>
      </c>
    </row>
    <row r="17" spans="1:27" ht="13.5">
      <c r="A17" s="23" t="s">
        <v>44</v>
      </c>
      <c r="B17" s="24"/>
      <c r="C17" s="25">
        <f aca="true" t="shared" si="0" ref="C17:Y17">SUM(C6:C16)</f>
        <v>6824237695</v>
      </c>
      <c r="D17" s="25">
        <f>SUM(D6:D16)</f>
        <v>0</v>
      </c>
      <c r="E17" s="26">
        <f t="shared" si="0"/>
        <v>8433194332</v>
      </c>
      <c r="F17" s="27">
        <f t="shared" si="0"/>
        <v>8433194332</v>
      </c>
      <c r="G17" s="27">
        <f t="shared" si="0"/>
        <v>1536733918</v>
      </c>
      <c r="H17" s="27">
        <f t="shared" si="0"/>
        <v>295947395</v>
      </c>
      <c r="I17" s="27">
        <f t="shared" si="0"/>
        <v>-252788204</v>
      </c>
      <c r="J17" s="27">
        <f t="shared" si="0"/>
        <v>1579893109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1579893109</v>
      </c>
      <c r="X17" s="27">
        <f t="shared" si="0"/>
        <v>3071640712</v>
      </c>
      <c r="Y17" s="27">
        <f t="shared" si="0"/>
        <v>-1491747603</v>
      </c>
      <c r="Z17" s="28">
        <f>+IF(X17&lt;&gt;0,+(Y17/X17)*100,0)</f>
        <v>-48.565172260290055</v>
      </c>
      <c r="AA17" s="29">
        <f>SUM(AA6:AA16)</f>
        <v>8433194332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-802718597</v>
      </c>
      <c r="D21" s="17"/>
      <c r="E21" s="18">
        <v>171658656</v>
      </c>
      <c r="F21" s="19">
        <v>171658656</v>
      </c>
      <c r="G21" s="36">
        <v>61560</v>
      </c>
      <c r="H21" s="36">
        <v>300853</v>
      </c>
      <c r="I21" s="36"/>
      <c r="J21" s="19">
        <v>362413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362413</v>
      </c>
      <c r="X21" s="19">
        <v>46054191</v>
      </c>
      <c r="Y21" s="36">
        <v>-45691778</v>
      </c>
      <c r="Z21" s="37">
        <v>-99.21</v>
      </c>
      <c r="AA21" s="38">
        <v>171658656</v>
      </c>
    </row>
    <row r="22" spans="1:27" ht="13.5">
      <c r="A22" s="22" t="s">
        <v>47</v>
      </c>
      <c r="B22" s="16"/>
      <c r="C22" s="17">
        <v>2943</v>
      </c>
      <c r="D22" s="17"/>
      <c r="E22" s="39">
        <v>5812644</v>
      </c>
      <c r="F22" s="36">
        <v>5812644</v>
      </c>
      <c r="G22" s="19">
        <v>15964</v>
      </c>
      <c r="H22" s="19">
        <v>923148</v>
      </c>
      <c r="I22" s="19">
        <v>12823</v>
      </c>
      <c r="J22" s="19">
        <v>951935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951935</v>
      </c>
      <c r="X22" s="19">
        <v>1453161</v>
      </c>
      <c r="Y22" s="19">
        <v>-501226</v>
      </c>
      <c r="Z22" s="20">
        <v>-34.49</v>
      </c>
      <c r="AA22" s="21">
        <v>5812644</v>
      </c>
    </row>
    <row r="23" spans="1:27" ht="13.5">
      <c r="A23" s="22" t="s">
        <v>48</v>
      </c>
      <c r="B23" s="16"/>
      <c r="C23" s="40">
        <v>158820809</v>
      </c>
      <c r="D23" s="40"/>
      <c r="E23" s="18">
        <v>-2000000</v>
      </c>
      <c r="F23" s="19">
        <v>-2000000</v>
      </c>
      <c r="G23" s="36">
        <v>324939945</v>
      </c>
      <c r="H23" s="36">
        <v>-595699</v>
      </c>
      <c r="I23" s="36">
        <v>-501332</v>
      </c>
      <c r="J23" s="19">
        <v>323842914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323842914</v>
      </c>
      <c r="X23" s="19">
        <v>-480000</v>
      </c>
      <c r="Y23" s="36">
        <v>324322914</v>
      </c>
      <c r="Z23" s="37">
        <v>-67567.27</v>
      </c>
      <c r="AA23" s="38">
        <v>-2000000</v>
      </c>
    </row>
    <row r="24" spans="1:27" ht="13.5">
      <c r="A24" s="22" t="s">
        <v>49</v>
      </c>
      <c r="B24" s="16"/>
      <c r="C24" s="17">
        <v>149945159</v>
      </c>
      <c r="D24" s="17"/>
      <c r="E24" s="18">
        <v>21800000</v>
      </c>
      <c r="F24" s="19">
        <v>21800000</v>
      </c>
      <c r="G24" s="19">
        <v>-76841202</v>
      </c>
      <c r="H24" s="19">
        <v>-1986197</v>
      </c>
      <c r="I24" s="19">
        <v>25447140</v>
      </c>
      <c r="J24" s="19">
        <v>-53380259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-53380259</v>
      </c>
      <c r="X24" s="19"/>
      <c r="Y24" s="19">
        <v>-53380259</v>
      </c>
      <c r="Z24" s="20"/>
      <c r="AA24" s="21">
        <v>21800000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-4772439054</v>
      </c>
      <c r="D26" s="17"/>
      <c r="E26" s="18">
        <v>-8988675438</v>
      </c>
      <c r="F26" s="19">
        <v>-8988675438</v>
      </c>
      <c r="G26" s="19">
        <v>-335535913</v>
      </c>
      <c r="H26" s="19">
        <v>-281412563</v>
      </c>
      <c r="I26" s="19">
        <v>-549131960</v>
      </c>
      <c r="J26" s="19">
        <v>-1166080436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-1166080436</v>
      </c>
      <c r="X26" s="19">
        <v>-2043019314</v>
      </c>
      <c r="Y26" s="19">
        <v>876938878</v>
      </c>
      <c r="Z26" s="20">
        <v>-42.92</v>
      </c>
      <c r="AA26" s="21">
        <v>-8988675438</v>
      </c>
    </row>
    <row r="27" spans="1:27" ht="13.5">
      <c r="A27" s="23" t="s">
        <v>51</v>
      </c>
      <c r="B27" s="24"/>
      <c r="C27" s="25">
        <f aca="true" t="shared" si="1" ref="C27:Y27">SUM(C21:C26)</f>
        <v>-5266388740</v>
      </c>
      <c r="D27" s="25">
        <f>SUM(D21:D26)</f>
        <v>0</v>
      </c>
      <c r="E27" s="26">
        <f t="shared" si="1"/>
        <v>-8791404138</v>
      </c>
      <c r="F27" s="27">
        <f t="shared" si="1"/>
        <v>-8791404138</v>
      </c>
      <c r="G27" s="27">
        <f t="shared" si="1"/>
        <v>-87359646</v>
      </c>
      <c r="H27" s="27">
        <f t="shared" si="1"/>
        <v>-282770458</v>
      </c>
      <c r="I27" s="27">
        <f t="shared" si="1"/>
        <v>-524173329</v>
      </c>
      <c r="J27" s="27">
        <f t="shared" si="1"/>
        <v>-894303433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-894303433</v>
      </c>
      <c r="X27" s="27">
        <f t="shared" si="1"/>
        <v>-1995991962</v>
      </c>
      <c r="Y27" s="27">
        <f t="shared" si="1"/>
        <v>1101688529</v>
      </c>
      <c r="Z27" s="28">
        <f>+IF(X27&lt;&gt;0,+(Y27/X27)*100,0)</f>
        <v>-55.19503835557029</v>
      </c>
      <c r="AA27" s="29">
        <f>SUM(AA21:AA26)</f>
        <v>-8791404138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24631910</v>
      </c>
      <c r="D31" s="17"/>
      <c r="E31" s="18">
        <v>6000000</v>
      </c>
      <c r="F31" s="19">
        <v>6000000</v>
      </c>
      <c r="G31" s="19">
        <v>6000000</v>
      </c>
      <c r="H31" s="19"/>
      <c r="I31" s="19"/>
      <c r="J31" s="19">
        <v>6000000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6000000</v>
      </c>
      <c r="X31" s="19">
        <v>6000000</v>
      </c>
      <c r="Y31" s="19"/>
      <c r="Z31" s="20"/>
      <c r="AA31" s="21">
        <v>6000000</v>
      </c>
    </row>
    <row r="32" spans="1:27" ht="13.5">
      <c r="A32" s="22" t="s">
        <v>54</v>
      </c>
      <c r="B32" s="16"/>
      <c r="C32" s="17">
        <v>-154894064</v>
      </c>
      <c r="D32" s="17"/>
      <c r="E32" s="18">
        <v>1082977996</v>
      </c>
      <c r="F32" s="19">
        <v>1082977996</v>
      </c>
      <c r="G32" s="19">
        <v>40490917</v>
      </c>
      <c r="H32" s="19">
        <v>90917</v>
      </c>
      <c r="I32" s="19"/>
      <c r="J32" s="19">
        <v>40581834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40581834</v>
      </c>
      <c r="X32" s="19">
        <v>262577920</v>
      </c>
      <c r="Y32" s="19">
        <v>-221996086</v>
      </c>
      <c r="Z32" s="20">
        <v>-84.54</v>
      </c>
      <c r="AA32" s="21">
        <v>1082977996</v>
      </c>
    </row>
    <row r="33" spans="1:27" ht="13.5">
      <c r="A33" s="22" t="s">
        <v>55</v>
      </c>
      <c r="B33" s="16"/>
      <c r="C33" s="17">
        <v>55763738</v>
      </c>
      <c r="D33" s="17"/>
      <c r="E33" s="18">
        <v>4182644</v>
      </c>
      <c r="F33" s="19">
        <v>4182644</v>
      </c>
      <c r="G33" s="19">
        <v>11570172</v>
      </c>
      <c r="H33" s="36">
        <v>-11115490</v>
      </c>
      <c r="I33" s="36">
        <v>452993</v>
      </c>
      <c r="J33" s="36">
        <v>907675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907675</v>
      </c>
      <c r="X33" s="36">
        <v>1025661</v>
      </c>
      <c r="Y33" s="19">
        <v>-117986</v>
      </c>
      <c r="Z33" s="20">
        <v>-11.5</v>
      </c>
      <c r="AA33" s="21">
        <v>4182644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-193650028</v>
      </c>
      <c r="D35" s="17"/>
      <c r="E35" s="18">
        <v>-265057956</v>
      </c>
      <c r="F35" s="19">
        <v>-265057956</v>
      </c>
      <c r="G35" s="19">
        <v>-44210537</v>
      </c>
      <c r="H35" s="19">
        <v>-15144658</v>
      </c>
      <c r="I35" s="19">
        <v>-37582253</v>
      </c>
      <c r="J35" s="19">
        <v>-96937448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-96937448</v>
      </c>
      <c r="X35" s="19">
        <v>-60600358</v>
      </c>
      <c r="Y35" s="19">
        <v>-36337090</v>
      </c>
      <c r="Z35" s="20">
        <v>59.96</v>
      </c>
      <c r="AA35" s="21">
        <v>-265057956</v>
      </c>
    </row>
    <row r="36" spans="1:27" ht="13.5">
      <c r="A36" s="23" t="s">
        <v>57</v>
      </c>
      <c r="B36" s="24"/>
      <c r="C36" s="25">
        <f aca="true" t="shared" si="2" ref="C36:Y36">SUM(C31:C35)</f>
        <v>-268148444</v>
      </c>
      <c r="D36" s="25">
        <f>SUM(D31:D35)</f>
        <v>0</v>
      </c>
      <c r="E36" s="26">
        <f t="shared" si="2"/>
        <v>828102684</v>
      </c>
      <c r="F36" s="27">
        <f t="shared" si="2"/>
        <v>828102684</v>
      </c>
      <c r="G36" s="27">
        <f t="shared" si="2"/>
        <v>13850552</v>
      </c>
      <c r="H36" s="27">
        <f t="shared" si="2"/>
        <v>-26169231</v>
      </c>
      <c r="I36" s="27">
        <f t="shared" si="2"/>
        <v>-37129260</v>
      </c>
      <c r="J36" s="27">
        <f t="shared" si="2"/>
        <v>-49447939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-49447939</v>
      </c>
      <c r="X36" s="27">
        <f t="shared" si="2"/>
        <v>209003223</v>
      </c>
      <c r="Y36" s="27">
        <f t="shared" si="2"/>
        <v>-258451162</v>
      </c>
      <c r="Z36" s="28">
        <f>+IF(X36&lt;&gt;0,+(Y36/X36)*100,0)</f>
        <v>-123.65893611123882</v>
      </c>
      <c r="AA36" s="29">
        <f>SUM(AA31:AA35)</f>
        <v>828102684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1289700511</v>
      </c>
      <c r="D38" s="31">
        <f>+D17+D27+D36</f>
        <v>0</v>
      </c>
      <c r="E38" s="32">
        <f t="shared" si="3"/>
        <v>469892878</v>
      </c>
      <c r="F38" s="33">
        <f t="shared" si="3"/>
        <v>469892878</v>
      </c>
      <c r="G38" s="33">
        <f t="shared" si="3"/>
        <v>1463224824</v>
      </c>
      <c r="H38" s="33">
        <f t="shared" si="3"/>
        <v>-12992294</v>
      </c>
      <c r="I38" s="33">
        <f t="shared" si="3"/>
        <v>-814090793</v>
      </c>
      <c r="J38" s="33">
        <f t="shared" si="3"/>
        <v>636141737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636141737</v>
      </c>
      <c r="X38" s="33">
        <f t="shared" si="3"/>
        <v>1284651973</v>
      </c>
      <c r="Y38" s="33">
        <f t="shared" si="3"/>
        <v>-648510236</v>
      </c>
      <c r="Z38" s="34">
        <f>+IF(X38&lt;&gt;0,+(Y38/X38)*100,0)</f>
        <v>-50.48139493263364</v>
      </c>
      <c r="AA38" s="35">
        <f>+AA17+AA27+AA36</f>
        <v>469892878</v>
      </c>
    </row>
    <row r="39" spans="1:27" ht="13.5">
      <c r="A39" s="22" t="s">
        <v>59</v>
      </c>
      <c r="B39" s="16"/>
      <c r="C39" s="31">
        <v>5253202525</v>
      </c>
      <c r="D39" s="31"/>
      <c r="E39" s="32">
        <v>5600194940</v>
      </c>
      <c r="F39" s="33">
        <v>5600194940</v>
      </c>
      <c r="G39" s="33">
        <v>5489069047</v>
      </c>
      <c r="H39" s="33">
        <v>6952151616</v>
      </c>
      <c r="I39" s="33">
        <v>6857801321</v>
      </c>
      <c r="J39" s="33">
        <v>5489069047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5489069047</v>
      </c>
      <c r="X39" s="33">
        <v>5600194940</v>
      </c>
      <c r="Y39" s="33">
        <v>-111125893</v>
      </c>
      <c r="Z39" s="34">
        <v>-1.98</v>
      </c>
      <c r="AA39" s="35">
        <v>5600194940</v>
      </c>
    </row>
    <row r="40" spans="1:27" ht="13.5">
      <c r="A40" s="41" t="s">
        <v>60</v>
      </c>
      <c r="B40" s="42"/>
      <c r="C40" s="43">
        <v>6542903036</v>
      </c>
      <c r="D40" s="43"/>
      <c r="E40" s="44">
        <v>6070087815</v>
      </c>
      <c r="F40" s="45">
        <v>6070087815</v>
      </c>
      <c r="G40" s="45">
        <v>6952293871</v>
      </c>
      <c r="H40" s="45">
        <v>6939159322</v>
      </c>
      <c r="I40" s="45">
        <v>6043710528</v>
      </c>
      <c r="J40" s="45">
        <v>6126893860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6126893860</v>
      </c>
      <c r="X40" s="45">
        <v>6884846910</v>
      </c>
      <c r="Y40" s="45">
        <v>-757953050</v>
      </c>
      <c r="Z40" s="46">
        <v>-11.01</v>
      </c>
      <c r="AA40" s="47">
        <v>6070087815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16036635</v>
      </c>
      <c r="D6" s="17"/>
      <c r="E6" s="18">
        <v>11680416</v>
      </c>
      <c r="F6" s="19">
        <v>11680416</v>
      </c>
      <c r="G6" s="19">
        <v>472114</v>
      </c>
      <c r="H6" s="19">
        <v>312688</v>
      </c>
      <c r="I6" s="19">
        <v>1027124</v>
      </c>
      <c r="J6" s="19">
        <v>1811926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1811926</v>
      </c>
      <c r="X6" s="19">
        <v>2920104</v>
      </c>
      <c r="Y6" s="19">
        <v>-1108178</v>
      </c>
      <c r="Z6" s="20">
        <v>-37.95</v>
      </c>
      <c r="AA6" s="21">
        <v>11680416</v>
      </c>
    </row>
    <row r="7" spans="1:27" ht="13.5">
      <c r="A7" s="22" t="s">
        <v>34</v>
      </c>
      <c r="B7" s="16"/>
      <c r="C7" s="17">
        <v>25768486</v>
      </c>
      <c r="D7" s="17"/>
      <c r="E7" s="18">
        <v>3786228</v>
      </c>
      <c r="F7" s="19">
        <v>3786228</v>
      </c>
      <c r="G7" s="19">
        <v>428022</v>
      </c>
      <c r="H7" s="19">
        <v>297206</v>
      </c>
      <c r="I7" s="19">
        <v>628224</v>
      </c>
      <c r="J7" s="19">
        <v>1353452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1353452</v>
      </c>
      <c r="X7" s="19">
        <v>946557</v>
      </c>
      <c r="Y7" s="19">
        <v>406895</v>
      </c>
      <c r="Z7" s="20">
        <v>42.99</v>
      </c>
      <c r="AA7" s="21">
        <v>3786228</v>
      </c>
    </row>
    <row r="8" spans="1:27" ht="13.5">
      <c r="A8" s="22" t="s">
        <v>35</v>
      </c>
      <c r="B8" s="16"/>
      <c r="C8" s="17">
        <v>7383478</v>
      </c>
      <c r="D8" s="17"/>
      <c r="E8" s="18">
        <v>28731420</v>
      </c>
      <c r="F8" s="19">
        <v>28731420</v>
      </c>
      <c r="G8" s="19">
        <v>662467</v>
      </c>
      <c r="H8" s="19">
        <v>1049853</v>
      </c>
      <c r="I8" s="19">
        <v>816464</v>
      </c>
      <c r="J8" s="19">
        <v>2528784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2528784</v>
      </c>
      <c r="X8" s="19">
        <v>7182855</v>
      </c>
      <c r="Y8" s="19">
        <v>-4654071</v>
      </c>
      <c r="Z8" s="20">
        <v>-64.79</v>
      </c>
      <c r="AA8" s="21">
        <v>28731420</v>
      </c>
    </row>
    <row r="9" spans="1:27" ht="13.5">
      <c r="A9" s="22" t="s">
        <v>36</v>
      </c>
      <c r="B9" s="16"/>
      <c r="C9" s="17">
        <v>45172920</v>
      </c>
      <c r="D9" s="17"/>
      <c r="E9" s="18">
        <v>45214632</v>
      </c>
      <c r="F9" s="19">
        <v>45214632</v>
      </c>
      <c r="G9" s="19">
        <v>16573018</v>
      </c>
      <c r="H9" s="19">
        <v>2075000</v>
      </c>
      <c r="I9" s="19"/>
      <c r="J9" s="19">
        <v>18648018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18648018</v>
      </c>
      <c r="X9" s="19">
        <v>11303658</v>
      </c>
      <c r="Y9" s="19">
        <v>7344360</v>
      </c>
      <c r="Z9" s="20">
        <v>64.97</v>
      </c>
      <c r="AA9" s="21">
        <v>45214632</v>
      </c>
    </row>
    <row r="10" spans="1:27" ht="13.5">
      <c r="A10" s="22" t="s">
        <v>37</v>
      </c>
      <c r="B10" s="16"/>
      <c r="C10" s="17">
        <v>21219810</v>
      </c>
      <c r="D10" s="17"/>
      <c r="E10" s="18">
        <v>18604297</v>
      </c>
      <c r="F10" s="19">
        <v>18604297</v>
      </c>
      <c r="G10" s="19">
        <v>2530817</v>
      </c>
      <c r="H10" s="19">
        <v>127611</v>
      </c>
      <c r="I10" s="19">
        <v>34302</v>
      </c>
      <c r="J10" s="19">
        <v>2692730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2692730</v>
      </c>
      <c r="X10" s="19">
        <v>5427266</v>
      </c>
      <c r="Y10" s="19">
        <v>-2734536</v>
      </c>
      <c r="Z10" s="20">
        <v>-50.39</v>
      </c>
      <c r="AA10" s="21">
        <v>18604297</v>
      </c>
    </row>
    <row r="11" spans="1:27" ht="13.5">
      <c r="A11" s="22" t="s">
        <v>38</v>
      </c>
      <c r="B11" s="16"/>
      <c r="C11" s="17">
        <v>7647389</v>
      </c>
      <c r="D11" s="17"/>
      <c r="E11" s="18">
        <v>3021936</v>
      </c>
      <c r="F11" s="19">
        <v>3021936</v>
      </c>
      <c r="G11" s="19">
        <v>1350</v>
      </c>
      <c r="H11" s="19">
        <v>10000</v>
      </c>
      <c r="I11" s="19">
        <v>6</v>
      </c>
      <c r="J11" s="19">
        <v>11356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11356</v>
      </c>
      <c r="X11" s="19">
        <v>755484</v>
      </c>
      <c r="Y11" s="19">
        <v>-744128</v>
      </c>
      <c r="Z11" s="20">
        <v>-98.5</v>
      </c>
      <c r="AA11" s="21">
        <v>3021936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-92347878</v>
      </c>
      <c r="D14" s="17"/>
      <c r="E14" s="18">
        <v>-79322356</v>
      </c>
      <c r="F14" s="19">
        <v>-79322356</v>
      </c>
      <c r="G14" s="19">
        <v>-22246649</v>
      </c>
      <c r="H14" s="19">
        <v>-5795001</v>
      </c>
      <c r="I14" s="19">
        <v>-5294365</v>
      </c>
      <c r="J14" s="19">
        <v>-33336015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-33336015</v>
      </c>
      <c r="X14" s="19">
        <v>-19843710</v>
      </c>
      <c r="Y14" s="19">
        <v>-13492305</v>
      </c>
      <c r="Z14" s="20">
        <v>67.99</v>
      </c>
      <c r="AA14" s="21">
        <v>-79322356</v>
      </c>
    </row>
    <row r="15" spans="1:27" ht="13.5">
      <c r="A15" s="22" t="s">
        <v>42</v>
      </c>
      <c r="B15" s="16"/>
      <c r="C15" s="17">
        <v>-322023</v>
      </c>
      <c r="D15" s="17"/>
      <c r="E15" s="18">
        <v>-422244</v>
      </c>
      <c r="F15" s="19">
        <v>-422244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-105561</v>
      </c>
      <c r="Y15" s="19">
        <v>105561</v>
      </c>
      <c r="Z15" s="20">
        <v>-100</v>
      </c>
      <c r="AA15" s="21">
        <v>-422244</v>
      </c>
    </row>
    <row r="16" spans="1:27" ht="13.5">
      <c r="A16" s="22" t="s">
        <v>43</v>
      </c>
      <c r="B16" s="16"/>
      <c r="C16" s="17">
        <v>-15368648</v>
      </c>
      <c r="D16" s="17"/>
      <c r="E16" s="18">
        <v>-18041772</v>
      </c>
      <c r="F16" s="19">
        <v>-18041772</v>
      </c>
      <c r="G16" s="19">
        <v>-34524</v>
      </c>
      <c r="H16" s="19">
        <v>-19860</v>
      </c>
      <c r="I16" s="19">
        <v>-273578</v>
      </c>
      <c r="J16" s="19">
        <v>-327962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-327962</v>
      </c>
      <c r="X16" s="19">
        <v>-4510443</v>
      </c>
      <c r="Y16" s="19">
        <v>4182481</v>
      </c>
      <c r="Z16" s="20">
        <v>-92.73</v>
      </c>
      <c r="AA16" s="21">
        <v>-18041772</v>
      </c>
    </row>
    <row r="17" spans="1:27" ht="13.5">
      <c r="A17" s="23" t="s">
        <v>44</v>
      </c>
      <c r="B17" s="24"/>
      <c r="C17" s="25">
        <f aca="true" t="shared" si="0" ref="C17:Y17">SUM(C6:C16)</f>
        <v>15190169</v>
      </c>
      <c r="D17" s="25">
        <f>SUM(D6:D16)</f>
        <v>0</v>
      </c>
      <c r="E17" s="26">
        <f t="shared" si="0"/>
        <v>13252557</v>
      </c>
      <c r="F17" s="27">
        <f t="shared" si="0"/>
        <v>13252557</v>
      </c>
      <c r="G17" s="27">
        <f t="shared" si="0"/>
        <v>-1613385</v>
      </c>
      <c r="H17" s="27">
        <f t="shared" si="0"/>
        <v>-1942503</v>
      </c>
      <c r="I17" s="27">
        <f t="shared" si="0"/>
        <v>-3061823</v>
      </c>
      <c r="J17" s="27">
        <f t="shared" si="0"/>
        <v>-6617711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-6617711</v>
      </c>
      <c r="X17" s="27">
        <f t="shared" si="0"/>
        <v>4076210</v>
      </c>
      <c r="Y17" s="27">
        <f t="shared" si="0"/>
        <v>-10693921</v>
      </c>
      <c r="Z17" s="28">
        <f>+IF(X17&lt;&gt;0,+(Y17/X17)*100,0)</f>
        <v>-262.3496090731341</v>
      </c>
      <c r="AA17" s="29">
        <f>SUM(AA6:AA16)</f>
        <v>13252557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>
        <v>63158</v>
      </c>
      <c r="I21" s="36"/>
      <c r="J21" s="19">
        <v>63158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63158</v>
      </c>
      <c r="X21" s="19"/>
      <c r="Y21" s="36">
        <v>63158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5812644</v>
      </c>
      <c r="F22" s="36">
        <v>5812644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1453161</v>
      </c>
      <c r="Y22" s="19">
        <v>-1453161</v>
      </c>
      <c r="Z22" s="20">
        <v>-100</v>
      </c>
      <c r="AA22" s="21">
        <v>5812644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1282861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-17541365</v>
      </c>
      <c r="D26" s="17"/>
      <c r="E26" s="18">
        <v>-19197209</v>
      </c>
      <c r="F26" s="19">
        <v>-19197209</v>
      </c>
      <c r="G26" s="19"/>
      <c r="H26" s="19">
        <v>-154252</v>
      </c>
      <c r="I26" s="19">
        <v>-639773</v>
      </c>
      <c r="J26" s="19">
        <v>-794025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-794025</v>
      </c>
      <c r="X26" s="19">
        <v>-5427266</v>
      </c>
      <c r="Y26" s="19">
        <v>4633241</v>
      </c>
      <c r="Z26" s="20">
        <v>-85.37</v>
      </c>
      <c r="AA26" s="21">
        <v>-19197209</v>
      </c>
    </row>
    <row r="27" spans="1:27" ht="13.5">
      <c r="A27" s="23" t="s">
        <v>51</v>
      </c>
      <c r="B27" s="24"/>
      <c r="C27" s="25">
        <f aca="true" t="shared" si="1" ref="C27:Y27">SUM(C21:C26)</f>
        <v>-16258504</v>
      </c>
      <c r="D27" s="25">
        <f>SUM(D21:D26)</f>
        <v>0</v>
      </c>
      <c r="E27" s="26">
        <f t="shared" si="1"/>
        <v>-13384565</v>
      </c>
      <c r="F27" s="27">
        <f t="shared" si="1"/>
        <v>-13384565</v>
      </c>
      <c r="G27" s="27">
        <f t="shared" si="1"/>
        <v>0</v>
      </c>
      <c r="H27" s="27">
        <f t="shared" si="1"/>
        <v>-91094</v>
      </c>
      <c r="I27" s="27">
        <f t="shared" si="1"/>
        <v>-639773</v>
      </c>
      <c r="J27" s="27">
        <f t="shared" si="1"/>
        <v>-730867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-730867</v>
      </c>
      <c r="X27" s="27">
        <f t="shared" si="1"/>
        <v>-3974105</v>
      </c>
      <c r="Y27" s="27">
        <f t="shared" si="1"/>
        <v>3243238</v>
      </c>
      <c r="Z27" s="28">
        <f>+IF(X27&lt;&gt;0,+(Y27/X27)*100,0)</f>
        <v>-81.60926799870663</v>
      </c>
      <c r="AA27" s="29">
        <f>SUM(AA21:AA26)</f>
        <v>-13384565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1900000</v>
      </c>
      <c r="D31" s="17"/>
      <c r="E31" s="18">
        <v>6000000</v>
      </c>
      <c r="F31" s="19">
        <v>6000000</v>
      </c>
      <c r="G31" s="19">
        <v>6000000</v>
      </c>
      <c r="H31" s="19"/>
      <c r="I31" s="19"/>
      <c r="J31" s="19">
        <v>6000000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6000000</v>
      </c>
      <c r="X31" s="19">
        <v>6000000</v>
      </c>
      <c r="Y31" s="19"/>
      <c r="Z31" s="20"/>
      <c r="AA31" s="21">
        <v>6000000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-6000000</v>
      </c>
      <c r="F35" s="19">
        <v>-6000000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-6000000</v>
      </c>
    </row>
    <row r="36" spans="1:27" ht="13.5">
      <c r="A36" s="23" t="s">
        <v>57</v>
      </c>
      <c r="B36" s="24"/>
      <c r="C36" s="25">
        <f aca="true" t="shared" si="2" ref="C36:Y36">SUM(C31:C35)</f>
        <v>1900000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6000000</v>
      </c>
      <c r="H36" s="27">
        <f t="shared" si="2"/>
        <v>0</v>
      </c>
      <c r="I36" s="27">
        <f t="shared" si="2"/>
        <v>0</v>
      </c>
      <c r="J36" s="27">
        <f t="shared" si="2"/>
        <v>6000000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6000000</v>
      </c>
      <c r="X36" s="27">
        <f t="shared" si="2"/>
        <v>6000000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831665</v>
      </c>
      <c r="D38" s="31">
        <f>+D17+D27+D36</f>
        <v>0</v>
      </c>
      <c r="E38" s="32">
        <f t="shared" si="3"/>
        <v>-132008</v>
      </c>
      <c r="F38" s="33">
        <f t="shared" si="3"/>
        <v>-132008</v>
      </c>
      <c r="G38" s="33">
        <f t="shared" si="3"/>
        <v>4386615</v>
      </c>
      <c r="H38" s="33">
        <f t="shared" si="3"/>
        <v>-2033597</v>
      </c>
      <c r="I38" s="33">
        <f t="shared" si="3"/>
        <v>-3701596</v>
      </c>
      <c r="J38" s="33">
        <f t="shared" si="3"/>
        <v>-1348578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-1348578</v>
      </c>
      <c r="X38" s="33">
        <f t="shared" si="3"/>
        <v>6102105</v>
      </c>
      <c r="Y38" s="33">
        <f t="shared" si="3"/>
        <v>-7450683</v>
      </c>
      <c r="Z38" s="34">
        <f>+IF(X38&lt;&gt;0,+(Y38/X38)*100,0)</f>
        <v>-122.10020968174098</v>
      </c>
      <c r="AA38" s="35">
        <f>+AA17+AA27+AA36</f>
        <v>-132008</v>
      </c>
    </row>
    <row r="39" spans="1:27" ht="13.5">
      <c r="A39" s="22" t="s">
        <v>59</v>
      </c>
      <c r="B39" s="16"/>
      <c r="C39" s="31">
        <v>165861</v>
      </c>
      <c r="D39" s="31"/>
      <c r="E39" s="32">
        <v>132000</v>
      </c>
      <c r="F39" s="33">
        <v>132000</v>
      </c>
      <c r="G39" s="33">
        <v>112669</v>
      </c>
      <c r="H39" s="33">
        <v>4499284</v>
      </c>
      <c r="I39" s="33">
        <v>2465687</v>
      </c>
      <c r="J39" s="33">
        <v>112669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112669</v>
      </c>
      <c r="X39" s="33">
        <v>132000</v>
      </c>
      <c r="Y39" s="33">
        <v>-19331</v>
      </c>
      <c r="Z39" s="34">
        <v>-14.64</v>
      </c>
      <c r="AA39" s="35">
        <v>132000</v>
      </c>
    </row>
    <row r="40" spans="1:27" ht="13.5">
      <c r="A40" s="41" t="s">
        <v>60</v>
      </c>
      <c r="B40" s="42"/>
      <c r="C40" s="43">
        <v>997526</v>
      </c>
      <c r="D40" s="43"/>
      <c r="E40" s="44">
        <v>-7</v>
      </c>
      <c r="F40" s="45">
        <v>-7</v>
      </c>
      <c r="G40" s="45">
        <v>4499284</v>
      </c>
      <c r="H40" s="45">
        <v>2465687</v>
      </c>
      <c r="I40" s="45">
        <v>-1235909</v>
      </c>
      <c r="J40" s="45">
        <v>-1235909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-1235909</v>
      </c>
      <c r="X40" s="45">
        <v>6234106</v>
      </c>
      <c r="Y40" s="45">
        <v>-7470015</v>
      </c>
      <c r="Z40" s="46">
        <v>-119.82</v>
      </c>
      <c r="AA40" s="47">
        <v>-7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6670884</v>
      </c>
      <c r="D8" s="17"/>
      <c r="E8" s="18">
        <v>42223296</v>
      </c>
      <c r="F8" s="19">
        <v>42223296</v>
      </c>
      <c r="G8" s="19">
        <v>124747</v>
      </c>
      <c r="H8" s="19">
        <v>119456</v>
      </c>
      <c r="I8" s="19">
        <v>139726</v>
      </c>
      <c r="J8" s="19">
        <v>383929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383929</v>
      </c>
      <c r="X8" s="19">
        <v>22723099</v>
      </c>
      <c r="Y8" s="19">
        <v>-22339170</v>
      </c>
      <c r="Z8" s="20">
        <v>-98.31</v>
      </c>
      <c r="AA8" s="21">
        <v>42223296</v>
      </c>
    </row>
    <row r="9" spans="1:27" ht="13.5">
      <c r="A9" s="22" t="s">
        <v>36</v>
      </c>
      <c r="B9" s="16"/>
      <c r="C9" s="17">
        <v>86418521</v>
      </c>
      <c r="D9" s="17"/>
      <c r="E9" s="18">
        <v>86525000</v>
      </c>
      <c r="F9" s="19">
        <v>86525000</v>
      </c>
      <c r="G9" s="19">
        <v>34172</v>
      </c>
      <c r="H9" s="19">
        <v>38532</v>
      </c>
      <c r="I9" s="19">
        <v>44406</v>
      </c>
      <c r="J9" s="19">
        <v>117110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117110</v>
      </c>
      <c r="X9" s="19">
        <v>36717000</v>
      </c>
      <c r="Y9" s="19">
        <v>-36599890</v>
      </c>
      <c r="Z9" s="20">
        <v>-99.68</v>
      </c>
      <c r="AA9" s="21">
        <v>86525000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18276686</v>
      </c>
      <c r="D11" s="17"/>
      <c r="E11" s="18">
        <v>14000004</v>
      </c>
      <c r="F11" s="19">
        <v>14000004</v>
      </c>
      <c r="G11" s="19">
        <v>189062</v>
      </c>
      <c r="H11" s="19">
        <v>763728</v>
      </c>
      <c r="I11" s="19">
        <v>2678817</v>
      </c>
      <c r="J11" s="19">
        <v>3631607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3631607</v>
      </c>
      <c r="X11" s="19">
        <v>3500001</v>
      </c>
      <c r="Y11" s="19">
        <v>131606</v>
      </c>
      <c r="Z11" s="20">
        <v>3.76</v>
      </c>
      <c r="AA11" s="21">
        <v>14000004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-103974450</v>
      </c>
      <c r="D14" s="17"/>
      <c r="E14" s="18">
        <v>-114057300</v>
      </c>
      <c r="F14" s="19">
        <v>-114057300</v>
      </c>
      <c r="G14" s="19">
        <v>-5111639</v>
      </c>
      <c r="H14" s="19">
        <v>-5881123</v>
      </c>
      <c r="I14" s="19">
        <v>-6448272</v>
      </c>
      <c r="J14" s="19">
        <v>-17441034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-17441034</v>
      </c>
      <c r="X14" s="19">
        <v>-29239275</v>
      </c>
      <c r="Y14" s="19">
        <v>11798241</v>
      </c>
      <c r="Z14" s="20">
        <v>-40.35</v>
      </c>
      <c r="AA14" s="21">
        <v>-114057300</v>
      </c>
    </row>
    <row r="15" spans="1:27" ht="13.5">
      <c r="A15" s="22" t="s">
        <v>42</v>
      </c>
      <c r="B15" s="16"/>
      <c r="C15" s="17">
        <v>-433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-25033214</v>
      </c>
      <c r="D16" s="17"/>
      <c r="E16" s="18">
        <v>-27011000</v>
      </c>
      <c r="F16" s="19">
        <v>-27011000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-10125000</v>
      </c>
      <c r="Y16" s="19">
        <v>10125000</v>
      </c>
      <c r="Z16" s="20">
        <v>-100</v>
      </c>
      <c r="AA16" s="21">
        <v>-27011000</v>
      </c>
    </row>
    <row r="17" spans="1:27" ht="13.5">
      <c r="A17" s="23" t="s">
        <v>44</v>
      </c>
      <c r="B17" s="24"/>
      <c r="C17" s="25">
        <f aca="true" t="shared" si="0" ref="C17:Y17">SUM(C6:C16)</f>
        <v>-17642006</v>
      </c>
      <c r="D17" s="25">
        <f>SUM(D6:D16)</f>
        <v>0</v>
      </c>
      <c r="E17" s="26">
        <f t="shared" si="0"/>
        <v>1680000</v>
      </c>
      <c r="F17" s="27">
        <f t="shared" si="0"/>
        <v>1680000</v>
      </c>
      <c r="G17" s="27">
        <f t="shared" si="0"/>
        <v>-4763658</v>
      </c>
      <c r="H17" s="27">
        <f t="shared" si="0"/>
        <v>-4959407</v>
      </c>
      <c r="I17" s="27">
        <f t="shared" si="0"/>
        <v>-3585323</v>
      </c>
      <c r="J17" s="27">
        <f t="shared" si="0"/>
        <v>-13308388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-13308388</v>
      </c>
      <c r="X17" s="27">
        <f t="shared" si="0"/>
        <v>23575825</v>
      </c>
      <c r="Y17" s="27">
        <f t="shared" si="0"/>
        <v>-36884213</v>
      </c>
      <c r="Z17" s="28">
        <f>+IF(X17&lt;&gt;0,+(Y17/X17)*100,0)</f>
        <v>-156.44929922918922</v>
      </c>
      <c r="AA17" s="29">
        <f>SUM(AA6:AA16)</f>
        <v>1680000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205323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-5102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-1403299</v>
      </c>
      <c r="D26" s="17"/>
      <c r="E26" s="18">
        <v>-3862500</v>
      </c>
      <c r="F26" s="19">
        <v>-3862500</v>
      </c>
      <c r="G26" s="19"/>
      <c r="H26" s="19"/>
      <c r="I26" s="19">
        <v>-4501</v>
      </c>
      <c r="J26" s="19">
        <v>-4501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-4501</v>
      </c>
      <c r="X26" s="19">
        <v>-2862500</v>
      </c>
      <c r="Y26" s="19">
        <v>2857999</v>
      </c>
      <c r="Z26" s="20">
        <v>-99.84</v>
      </c>
      <c r="AA26" s="21">
        <v>-3862500</v>
      </c>
    </row>
    <row r="27" spans="1:27" ht="13.5">
      <c r="A27" s="23" t="s">
        <v>51</v>
      </c>
      <c r="B27" s="24"/>
      <c r="C27" s="25">
        <f aca="true" t="shared" si="1" ref="C27:Y27">SUM(C21:C26)</f>
        <v>-1203078</v>
      </c>
      <c r="D27" s="25">
        <f>SUM(D21:D26)</f>
        <v>0</v>
      </c>
      <c r="E27" s="26">
        <f t="shared" si="1"/>
        <v>-3862500</v>
      </c>
      <c r="F27" s="27">
        <f t="shared" si="1"/>
        <v>-3862500</v>
      </c>
      <c r="G27" s="27">
        <f t="shared" si="1"/>
        <v>0</v>
      </c>
      <c r="H27" s="27">
        <f t="shared" si="1"/>
        <v>0</v>
      </c>
      <c r="I27" s="27">
        <f t="shared" si="1"/>
        <v>-4501</v>
      </c>
      <c r="J27" s="27">
        <f t="shared" si="1"/>
        <v>-4501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-4501</v>
      </c>
      <c r="X27" s="27">
        <f t="shared" si="1"/>
        <v>-2862500</v>
      </c>
      <c r="Y27" s="27">
        <f t="shared" si="1"/>
        <v>2857999</v>
      </c>
      <c r="Z27" s="28">
        <f>+IF(X27&lt;&gt;0,+(Y27/X27)*100,0)</f>
        <v>-99.8427598253275</v>
      </c>
      <c r="AA27" s="29">
        <f>SUM(AA21:AA26)</f>
        <v>-3862500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837153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32005569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32842722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13997638</v>
      </c>
      <c r="D38" s="31">
        <f>+D17+D27+D36</f>
        <v>0</v>
      </c>
      <c r="E38" s="32">
        <f t="shared" si="3"/>
        <v>-2182500</v>
      </c>
      <c r="F38" s="33">
        <f t="shared" si="3"/>
        <v>-2182500</v>
      </c>
      <c r="G38" s="33">
        <f t="shared" si="3"/>
        <v>-4763658</v>
      </c>
      <c r="H38" s="33">
        <f t="shared" si="3"/>
        <v>-4959407</v>
      </c>
      <c r="I38" s="33">
        <f t="shared" si="3"/>
        <v>-3589824</v>
      </c>
      <c r="J38" s="33">
        <f t="shared" si="3"/>
        <v>-13312889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-13312889</v>
      </c>
      <c r="X38" s="33">
        <f t="shared" si="3"/>
        <v>20713325</v>
      </c>
      <c r="Y38" s="33">
        <f t="shared" si="3"/>
        <v>-34026214</v>
      </c>
      <c r="Z38" s="34">
        <f>+IF(X38&lt;&gt;0,+(Y38/X38)*100,0)</f>
        <v>-164.2721002060268</v>
      </c>
      <c r="AA38" s="35">
        <f>+AA17+AA27+AA36</f>
        <v>-2182500</v>
      </c>
    </row>
    <row r="39" spans="1:27" ht="13.5">
      <c r="A39" s="22" t="s">
        <v>59</v>
      </c>
      <c r="B39" s="16"/>
      <c r="C39" s="31">
        <v>85303098</v>
      </c>
      <c r="D39" s="31"/>
      <c r="E39" s="32"/>
      <c r="F39" s="33"/>
      <c r="G39" s="33">
        <v>99300736</v>
      </c>
      <c r="H39" s="33">
        <v>94537078</v>
      </c>
      <c r="I39" s="33">
        <v>89577671</v>
      </c>
      <c r="J39" s="33">
        <v>99300736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99300736</v>
      </c>
      <c r="X39" s="33"/>
      <c r="Y39" s="33">
        <v>99300736</v>
      </c>
      <c r="Z39" s="34"/>
      <c r="AA39" s="35"/>
    </row>
    <row r="40" spans="1:27" ht="13.5">
      <c r="A40" s="41" t="s">
        <v>60</v>
      </c>
      <c r="B40" s="42"/>
      <c r="C40" s="43">
        <v>99300736</v>
      </c>
      <c r="D40" s="43"/>
      <c r="E40" s="44">
        <v>-2182500</v>
      </c>
      <c r="F40" s="45">
        <v>-2182500</v>
      </c>
      <c r="G40" s="45">
        <v>94537078</v>
      </c>
      <c r="H40" s="45">
        <v>89577671</v>
      </c>
      <c r="I40" s="45">
        <v>85987847</v>
      </c>
      <c r="J40" s="45">
        <v>85987847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85987847</v>
      </c>
      <c r="X40" s="45">
        <v>20713325</v>
      </c>
      <c r="Y40" s="45">
        <v>65274522</v>
      </c>
      <c r="Z40" s="46">
        <v>315.13</v>
      </c>
      <c r="AA40" s="47">
        <v>-2182500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-23236144</v>
      </c>
      <c r="D6" s="17"/>
      <c r="E6" s="18">
        <v>3621026</v>
      </c>
      <c r="F6" s="19">
        <v>3621026</v>
      </c>
      <c r="G6" s="19"/>
      <c r="H6" s="19">
        <v>569770</v>
      </c>
      <c r="I6" s="19">
        <v>1008855</v>
      </c>
      <c r="J6" s="19">
        <v>1578625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1578625</v>
      </c>
      <c r="X6" s="19">
        <v>905256</v>
      </c>
      <c r="Y6" s="19">
        <v>673369</v>
      </c>
      <c r="Z6" s="20">
        <v>74.38</v>
      </c>
      <c r="AA6" s="21">
        <v>3621026</v>
      </c>
    </row>
    <row r="7" spans="1:27" ht="13.5">
      <c r="A7" s="22" t="s">
        <v>34</v>
      </c>
      <c r="B7" s="16"/>
      <c r="C7" s="17">
        <v>-917113</v>
      </c>
      <c r="D7" s="17"/>
      <c r="E7" s="18">
        <v>1200000</v>
      </c>
      <c r="F7" s="19">
        <v>1200000</v>
      </c>
      <c r="G7" s="19"/>
      <c r="H7" s="19">
        <v>1602968</v>
      </c>
      <c r="I7" s="19">
        <v>280527</v>
      </c>
      <c r="J7" s="19">
        <v>1883495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1883495</v>
      </c>
      <c r="X7" s="19">
        <v>300000</v>
      </c>
      <c r="Y7" s="19">
        <v>1583495</v>
      </c>
      <c r="Z7" s="20">
        <v>527.83</v>
      </c>
      <c r="AA7" s="21">
        <v>1200000</v>
      </c>
    </row>
    <row r="8" spans="1:27" ht="13.5">
      <c r="A8" s="22" t="s">
        <v>35</v>
      </c>
      <c r="B8" s="16"/>
      <c r="C8" s="17">
        <v>37150265</v>
      </c>
      <c r="D8" s="17"/>
      <c r="E8" s="18">
        <v>84115856</v>
      </c>
      <c r="F8" s="19">
        <v>84115856</v>
      </c>
      <c r="G8" s="19"/>
      <c r="H8" s="19">
        <v>609997</v>
      </c>
      <c r="I8" s="19">
        <v>1296190</v>
      </c>
      <c r="J8" s="19">
        <v>1906187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1906187</v>
      </c>
      <c r="X8" s="19">
        <v>21028959</v>
      </c>
      <c r="Y8" s="19">
        <v>-19122772</v>
      </c>
      <c r="Z8" s="20">
        <v>-90.94</v>
      </c>
      <c r="AA8" s="21">
        <v>84115856</v>
      </c>
    </row>
    <row r="9" spans="1:27" ht="13.5">
      <c r="A9" s="22" t="s">
        <v>36</v>
      </c>
      <c r="B9" s="16"/>
      <c r="C9" s="17">
        <v>198685874</v>
      </c>
      <c r="D9" s="17"/>
      <c r="E9" s="18">
        <v>216389981</v>
      </c>
      <c r="F9" s="19">
        <v>216389981</v>
      </c>
      <c r="G9" s="19"/>
      <c r="H9" s="19">
        <v>89342280</v>
      </c>
      <c r="I9" s="19"/>
      <c r="J9" s="19">
        <v>89342280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89342280</v>
      </c>
      <c r="X9" s="19">
        <v>54097494</v>
      </c>
      <c r="Y9" s="19">
        <v>35244786</v>
      </c>
      <c r="Z9" s="20">
        <v>65.15</v>
      </c>
      <c r="AA9" s="21">
        <v>216389981</v>
      </c>
    </row>
    <row r="10" spans="1:27" ht="13.5">
      <c r="A10" s="22" t="s">
        <v>37</v>
      </c>
      <c r="B10" s="16"/>
      <c r="C10" s="17">
        <v>76333000</v>
      </c>
      <c r="D10" s="17"/>
      <c r="E10" s="18">
        <v>69534019</v>
      </c>
      <c r="F10" s="19">
        <v>69534019</v>
      </c>
      <c r="G10" s="19"/>
      <c r="H10" s="19">
        <v>8724000</v>
      </c>
      <c r="I10" s="19">
        <v>5000000</v>
      </c>
      <c r="J10" s="19">
        <v>13724000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13724000</v>
      </c>
      <c r="X10" s="19">
        <v>17383503</v>
      </c>
      <c r="Y10" s="19">
        <v>-3659503</v>
      </c>
      <c r="Z10" s="20">
        <v>-21.05</v>
      </c>
      <c r="AA10" s="21">
        <v>69534019</v>
      </c>
    </row>
    <row r="11" spans="1:27" ht="13.5">
      <c r="A11" s="22" t="s">
        <v>38</v>
      </c>
      <c r="B11" s="16"/>
      <c r="C11" s="17">
        <v>9228740</v>
      </c>
      <c r="D11" s="17"/>
      <c r="E11" s="18">
        <v>10478662</v>
      </c>
      <c r="F11" s="19">
        <v>10478662</v>
      </c>
      <c r="G11" s="19"/>
      <c r="H11" s="19">
        <v>317052</v>
      </c>
      <c r="I11" s="19">
        <v>1541727</v>
      </c>
      <c r="J11" s="19">
        <v>1858779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1858779</v>
      </c>
      <c r="X11" s="19">
        <v>2619663</v>
      </c>
      <c r="Y11" s="19">
        <v>-760884</v>
      </c>
      <c r="Z11" s="20">
        <v>-29.05</v>
      </c>
      <c r="AA11" s="21">
        <v>10478662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-199770117</v>
      </c>
      <c r="D14" s="17"/>
      <c r="E14" s="18">
        <v>-227128131</v>
      </c>
      <c r="F14" s="19">
        <v>-227128131</v>
      </c>
      <c r="G14" s="19">
        <v>-16822746</v>
      </c>
      <c r="H14" s="19">
        <v>-14036824</v>
      </c>
      <c r="I14" s="19">
        <v>-15760757</v>
      </c>
      <c r="J14" s="19">
        <v>-46620327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-46620327</v>
      </c>
      <c r="X14" s="19">
        <v>-56782023</v>
      </c>
      <c r="Y14" s="19">
        <v>10161696</v>
      </c>
      <c r="Z14" s="20">
        <v>-17.9</v>
      </c>
      <c r="AA14" s="21">
        <v>-227128131</v>
      </c>
    </row>
    <row r="15" spans="1:27" ht="13.5">
      <c r="A15" s="22" t="s">
        <v>42</v>
      </c>
      <c r="B15" s="16"/>
      <c r="C15" s="17">
        <v>-149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97474356</v>
      </c>
      <c r="D17" s="25">
        <f>SUM(D6:D16)</f>
        <v>0</v>
      </c>
      <c r="E17" s="26">
        <f t="shared" si="0"/>
        <v>158211413</v>
      </c>
      <c r="F17" s="27">
        <f t="shared" si="0"/>
        <v>158211413</v>
      </c>
      <c r="G17" s="27">
        <f t="shared" si="0"/>
        <v>-16822746</v>
      </c>
      <c r="H17" s="27">
        <f t="shared" si="0"/>
        <v>87129243</v>
      </c>
      <c r="I17" s="27">
        <f t="shared" si="0"/>
        <v>-6633458</v>
      </c>
      <c r="J17" s="27">
        <f t="shared" si="0"/>
        <v>63673039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63673039</v>
      </c>
      <c r="X17" s="27">
        <f t="shared" si="0"/>
        <v>39552852</v>
      </c>
      <c r="Y17" s="27">
        <f t="shared" si="0"/>
        <v>24120187</v>
      </c>
      <c r="Z17" s="28">
        <f>+IF(X17&lt;&gt;0,+(Y17/X17)*100,0)</f>
        <v>60.982168871160034</v>
      </c>
      <c r="AA17" s="29">
        <f>SUM(AA6:AA16)</f>
        <v>158211413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40109754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-160737269</v>
      </c>
      <c r="D26" s="17"/>
      <c r="E26" s="18">
        <v>-158211413</v>
      </c>
      <c r="F26" s="19">
        <v>-158211413</v>
      </c>
      <c r="G26" s="19">
        <v>-12775212</v>
      </c>
      <c r="H26" s="19">
        <v>-8166367</v>
      </c>
      <c r="I26" s="19">
        <v>-7618255</v>
      </c>
      <c r="J26" s="19">
        <v>-28559834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-28559834</v>
      </c>
      <c r="X26" s="19">
        <v>-39552852</v>
      </c>
      <c r="Y26" s="19">
        <v>10993018</v>
      </c>
      <c r="Z26" s="20">
        <v>-27.79</v>
      </c>
      <c r="AA26" s="21">
        <v>-158211413</v>
      </c>
    </row>
    <row r="27" spans="1:27" ht="13.5">
      <c r="A27" s="23" t="s">
        <v>51</v>
      </c>
      <c r="B27" s="24"/>
      <c r="C27" s="25">
        <f aca="true" t="shared" si="1" ref="C27:Y27">SUM(C21:C26)</f>
        <v>-120627515</v>
      </c>
      <c r="D27" s="25">
        <f>SUM(D21:D26)</f>
        <v>0</v>
      </c>
      <c r="E27" s="26">
        <f t="shared" si="1"/>
        <v>-158211413</v>
      </c>
      <c r="F27" s="27">
        <f t="shared" si="1"/>
        <v>-158211413</v>
      </c>
      <c r="G27" s="27">
        <f t="shared" si="1"/>
        <v>-12775212</v>
      </c>
      <c r="H27" s="27">
        <f t="shared" si="1"/>
        <v>-8166367</v>
      </c>
      <c r="I27" s="27">
        <f t="shared" si="1"/>
        <v>-7618255</v>
      </c>
      <c r="J27" s="27">
        <f t="shared" si="1"/>
        <v>-28559834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-28559834</v>
      </c>
      <c r="X27" s="27">
        <f t="shared" si="1"/>
        <v>-39552852</v>
      </c>
      <c r="Y27" s="27">
        <f t="shared" si="1"/>
        <v>10993018</v>
      </c>
      <c r="Z27" s="28">
        <f>+IF(X27&lt;&gt;0,+(Y27/X27)*100,0)</f>
        <v>-27.793237261373722</v>
      </c>
      <c r="AA27" s="29">
        <f>SUM(AA21:AA26)</f>
        <v>-158211413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-18265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-18265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-23171424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-29597958</v>
      </c>
      <c r="H38" s="33">
        <f t="shared" si="3"/>
        <v>78962876</v>
      </c>
      <c r="I38" s="33">
        <f t="shared" si="3"/>
        <v>-14251713</v>
      </c>
      <c r="J38" s="33">
        <f t="shared" si="3"/>
        <v>35113205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35113205</v>
      </c>
      <c r="X38" s="33">
        <f t="shared" si="3"/>
        <v>0</v>
      </c>
      <c r="Y38" s="33">
        <f t="shared" si="3"/>
        <v>35113205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>
        <v>143292631</v>
      </c>
      <c r="D39" s="31"/>
      <c r="E39" s="32"/>
      <c r="F39" s="33"/>
      <c r="G39" s="33"/>
      <c r="H39" s="33">
        <v>-29597958</v>
      </c>
      <c r="I39" s="33">
        <v>49364918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120121207</v>
      </c>
      <c r="D40" s="43"/>
      <c r="E40" s="44"/>
      <c r="F40" s="45"/>
      <c r="G40" s="45">
        <v>-29597958</v>
      </c>
      <c r="H40" s="45">
        <v>49364918</v>
      </c>
      <c r="I40" s="45">
        <v>35113205</v>
      </c>
      <c r="J40" s="45">
        <v>35113205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35113205</v>
      </c>
      <c r="X40" s="45"/>
      <c r="Y40" s="45">
        <v>35113205</v>
      </c>
      <c r="Z40" s="46"/>
      <c r="AA40" s="47"/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19902156</v>
      </c>
      <c r="D6" s="17"/>
      <c r="E6" s="18">
        <v>19472100</v>
      </c>
      <c r="F6" s="19">
        <v>19472100</v>
      </c>
      <c r="G6" s="19">
        <v>1331122</v>
      </c>
      <c r="H6" s="19">
        <v>5721000</v>
      </c>
      <c r="I6" s="19">
        <v>1427866</v>
      </c>
      <c r="J6" s="19">
        <v>8479988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8479988</v>
      </c>
      <c r="X6" s="19">
        <v>4868025</v>
      </c>
      <c r="Y6" s="19">
        <v>3611963</v>
      </c>
      <c r="Z6" s="20">
        <v>74.2</v>
      </c>
      <c r="AA6" s="21">
        <v>19472100</v>
      </c>
    </row>
    <row r="7" spans="1:27" ht="13.5">
      <c r="A7" s="22" t="s">
        <v>34</v>
      </c>
      <c r="B7" s="16"/>
      <c r="C7" s="17">
        <v>3624737</v>
      </c>
      <c r="D7" s="17"/>
      <c r="E7" s="18">
        <v>4099872</v>
      </c>
      <c r="F7" s="19">
        <v>4099872</v>
      </c>
      <c r="G7" s="19">
        <v>178606</v>
      </c>
      <c r="H7" s="19">
        <v>694000</v>
      </c>
      <c r="I7" s="19">
        <v>447592</v>
      </c>
      <c r="J7" s="19">
        <v>1320198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1320198</v>
      </c>
      <c r="X7" s="19">
        <v>1024968</v>
      </c>
      <c r="Y7" s="19">
        <v>295230</v>
      </c>
      <c r="Z7" s="20">
        <v>28.8</v>
      </c>
      <c r="AA7" s="21">
        <v>4099872</v>
      </c>
    </row>
    <row r="8" spans="1:27" ht="13.5">
      <c r="A8" s="22" t="s">
        <v>35</v>
      </c>
      <c r="B8" s="16"/>
      <c r="C8" s="17">
        <v>10318720</v>
      </c>
      <c r="D8" s="17"/>
      <c r="E8" s="18">
        <v>14921940</v>
      </c>
      <c r="F8" s="19">
        <v>14921940</v>
      </c>
      <c r="G8" s="19">
        <v>735242</v>
      </c>
      <c r="H8" s="19">
        <v>909377</v>
      </c>
      <c r="I8" s="19">
        <v>540245</v>
      </c>
      <c r="J8" s="19">
        <v>2184864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2184864</v>
      </c>
      <c r="X8" s="19">
        <v>3730485</v>
      </c>
      <c r="Y8" s="19">
        <v>-1545621</v>
      </c>
      <c r="Z8" s="20">
        <v>-41.43</v>
      </c>
      <c r="AA8" s="21">
        <v>14921940</v>
      </c>
    </row>
    <row r="9" spans="1:27" ht="13.5">
      <c r="A9" s="22" t="s">
        <v>36</v>
      </c>
      <c r="B9" s="16"/>
      <c r="C9" s="17">
        <v>239408966</v>
      </c>
      <c r="D9" s="17"/>
      <c r="E9" s="18">
        <v>217033296</v>
      </c>
      <c r="F9" s="19">
        <v>217033296</v>
      </c>
      <c r="G9" s="19">
        <v>92460000</v>
      </c>
      <c r="H9" s="19">
        <v>1875000</v>
      </c>
      <c r="I9" s="19"/>
      <c r="J9" s="19">
        <v>94335000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94335000</v>
      </c>
      <c r="X9" s="19">
        <v>54258324</v>
      </c>
      <c r="Y9" s="19">
        <v>40076676</v>
      </c>
      <c r="Z9" s="20">
        <v>73.86</v>
      </c>
      <c r="AA9" s="21">
        <v>217033296</v>
      </c>
    </row>
    <row r="10" spans="1:27" ht="13.5">
      <c r="A10" s="22" t="s">
        <v>37</v>
      </c>
      <c r="B10" s="16"/>
      <c r="C10" s="17">
        <v>80896766</v>
      </c>
      <c r="D10" s="17"/>
      <c r="E10" s="18">
        <v>72224700</v>
      </c>
      <c r="F10" s="19">
        <v>72224700</v>
      </c>
      <c r="G10" s="19">
        <v>22411000</v>
      </c>
      <c r="H10" s="19"/>
      <c r="I10" s="19">
        <v>2000000</v>
      </c>
      <c r="J10" s="19">
        <v>24411000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24411000</v>
      </c>
      <c r="X10" s="19">
        <v>18056175</v>
      </c>
      <c r="Y10" s="19">
        <v>6354825</v>
      </c>
      <c r="Z10" s="20">
        <v>35.19</v>
      </c>
      <c r="AA10" s="21">
        <v>72224700</v>
      </c>
    </row>
    <row r="11" spans="1:27" ht="13.5">
      <c r="A11" s="22" t="s">
        <v>38</v>
      </c>
      <c r="B11" s="16"/>
      <c r="C11" s="17">
        <v>10409513</v>
      </c>
      <c r="D11" s="17"/>
      <c r="E11" s="18">
        <v>9024672</v>
      </c>
      <c r="F11" s="19">
        <v>9024672</v>
      </c>
      <c r="G11" s="19">
        <v>501934</v>
      </c>
      <c r="H11" s="19">
        <v>1848705</v>
      </c>
      <c r="I11" s="19">
        <v>1221606</v>
      </c>
      <c r="J11" s="19">
        <v>3572245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3572245</v>
      </c>
      <c r="X11" s="19">
        <v>2256168</v>
      </c>
      <c r="Y11" s="19">
        <v>1316077</v>
      </c>
      <c r="Z11" s="20">
        <v>58.33</v>
      </c>
      <c r="AA11" s="21">
        <v>9024672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-296778903</v>
      </c>
      <c r="D14" s="17"/>
      <c r="E14" s="18">
        <v>-392704056</v>
      </c>
      <c r="F14" s="19">
        <v>-392704056</v>
      </c>
      <c r="G14" s="19">
        <v>-21894943</v>
      </c>
      <c r="H14" s="19">
        <v>-28634719</v>
      </c>
      <c r="I14" s="19">
        <v>-35673690</v>
      </c>
      <c r="J14" s="19">
        <v>-86203352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-86203352</v>
      </c>
      <c r="X14" s="19">
        <v>-98176014</v>
      </c>
      <c r="Y14" s="19">
        <v>11972662</v>
      </c>
      <c r="Z14" s="20">
        <v>-12.2</v>
      </c>
      <c r="AA14" s="21">
        <v>-392704056</v>
      </c>
    </row>
    <row r="15" spans="1:27" ht="13.5">
      <c r="A15" s="22" t="s">
        <v>42</v>
      </c>
      <c r="B15" s="16"/>
      <c r="C15" s="17">
        <v>-716628</v>
      </c>
      <c r="D15" s="17"/>
      <c r="E15" s="18">
        <v>-1200000</v>
      </c>
      <c r="F15" s="19">
        <v>-1200000</v>
      </c>
      <c r="G15" s="19">
        <v>-63393</v>
      </c>
      <c r="H15" s="19">
        <v>-141625</v>
      </c>
      <c r="I15" s="19">
        <v>-100802</v>
      </c>
      <c r="J15" s="19">
        <v>-305820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-305820</v>
      </c>
      <c r="X15" s="19">
        <v>-300000</v>
      </c>
      <c r="Y15" s="19">
        <v>-5820</v>
      </c>
      <c r="Z15" s="20">
        <v>1.94</v>
      </c>
      <c r="AA15" s="21">
        <v>-1200000</v>
      </c>
    </row>
    <row r="16" spans="1:27" ht="13.5">
      <c r="A16" s="22" t="s">
        <v>43</v>
      </c>
      <c r="B16" s="16"/>
      <c r="C16" s="17">
        <v>-38149439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28915888</v>
      </c>
      <c r="D17" s="25">
        <f>SUM(D6:D16)</f>
        <v>0</v>
      </c>
      <c r="E17" s="26">
        <f t="shared" si="0"/>
        <v>-57127476</v>
      </c>
      <c r="F17" s="27">
        <f t="shared" si="0"/>
        <v>-57127476</v>
      </c>
      <c r="G17" s="27">
        <f t="shared" si="0"/>
        <v>95659568</v>
      </c>
      <c r="H17" s="27">
        <f t="shared" si="0"/>
        <v>-17728262</v>
      </c>
      <c r="I17" s="27">
        <f t="shared" si="0"/>
        <v>-30137183</v>
      </c>
      <c r="J17" s="27">
        <f t="shared" si="0"/>
        <v>47794123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47794123</v>
      </c>
      <c r="X17" s="27">
        <f t="shared" si="0"/>
        <v>-14281869</v>
      </c>
      <c r="Y17" s="27">
        <f t="shared" si="0"/>
        <v>62075992</v>
      </c>
      <c r="Z17" s="28">
        <f>+IF(X17&lt;&gt;0,+(Y17/X17)*100,0)</f>
        <v>-434.64893845476394</v>
      </c>
      <c r="AA17" s="29">
        <f>SUM(AA6:AA16)</f>
        <v>-57127476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483973</v>
      </c>
      <c r="D21" s="17"/>
      <c r="E21" s="18">
        <v>590244</v>
      </c>
      <c r="F21" s="19">
        <v>590244</v>
      </c>
      <c r="G21" s="36"/>
      <c r="H21" s="36">
        <v>237695</v>
      </c>
      <c r="I21" s="36"/>
      <c r="J21" s="19">
        <v>237695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237695</v>
      </c>
      <c r="X21" s="19">
        <v>147561</v>
      </c>
      <c r="Y21" s="36">
        <v>90134</v>
      </c>
      <c r="Z21" s="37">
        <v>61.08</v>
      </c>
      <c r="AA21" s="38">
        <v>590244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-68121847</v>
      </c>
      <c r="D26" s="17"/>
      <c r="E26" s="18">
        <v>-72224700</v>
      </c>
      <c r="F26" s="19">
        <v>-72224700</v>
      </c>
      <c r="G26" s="19">
        <v>-2463891</v>
      </c>
      <c r="H26" s="19">
        <v>-864435</v>
      </c>
      <c r="I26" s="19">
        <v>-9678000</v>
      </c>
      <c r="J26" s="19">
        <v>-13006326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-13006326</v>
      </c>
      <c r="X26" s="19">
        <v>-18056175</v>
      </c>
      <c r="Y26" s="19">
        <v>5049849</v>
      </c>
      <c r="Z26" s="20">
        <v>-27.97</v>
      </c>
      <c r="AA26" s="21">
        <v>-72224700</v>
      </c>
    </row>
    <row r="27" spans="1:27" ht="13.5">
      <c r="A27" s="23" t="s">
        <v>51</v>
      </c>
      <c r="B27" s="24"/>
      <c r="C27" s="25">
        <f aca="true" t="shared" si="1" ref="C27:Y27">SUM(C21:C26)</f>
        <v>-67637874</v>
      </c>
      <c r="D27" s="25">
        <f>SUM(D21:D26)</f>
        <v>0</v>
      </c>
      <c r="E27" s="26">
        <f t="shared" si="1"/>
        <v>-71634456</v>
      </c>
      <c r="F27" s="27">
        <f t="shared" si="1"/>
        <v>-71634456</v>
      </c>
      <c r="G27" s="27">
        <f t="shared" si="1"/>
        <v>-2463891</v>
      </c>
      <c r="H27" s="27">
        <f t="shared" si="1"/>
        <v>-626740</v>
      </c>
      <c r="I27" s="27">
        <f t="shared" si="1"/>
        <v>-9678000</v>
      </c>
      <c r="J27" s="27">
        <f t="shared" si="1"/>
        <v>-12768631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-12768631</v>
      </c>
      <c r="X27" s="27">
        <f t="shared" si="1"/>
        <v>-17908614</v>
      </c>
      <c r="Y27" s="27">
        <f t="shared" si="1"/>
        <v>5139983</v>
      </c>
      <c r="Z27" s="28">
        <f>+IF(X27&lt;&gt;0,+(Y27/X27)*100,0)</f>
        <v>-28.70117698667245</v>
      </c>
      <c r="AA27" s="29">
        <f>SUM(AA21:AA26)</f>
        <v>-71634456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-414621</v>
      </c>
      <c r="D35" s="17"/>
      <c r="E35" s="18"/>
      <c r="F35" s="19"/>
      <c r="G35" s="19">
        <v>-34704</v>
      </c>
      <c r="H35" s="19">
        <v>-34704</v>
      </c>
      <c r="I35" s="19">
        <v>-34704</v>
      </c>
      <c r="J35" s="19">
        <v>-104112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-104112</v>
      </c>
      <c r="X35" s="19"/>
      <c r="Y35" s="19">
        <v>-104112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-414621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-34704</v>
      </c>
      <c r="H36" s="27">
        <f t="shared" si="2"/>
        <v>-34704</v>
      </c>
      <c r="I36" s="27">
        <f t="shared" si="2"/>
        <v>-34704</v>
      </c>
      <c r="J36" s="27">
        <f t="shared" si="2"/>
        <v>-104112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-104112</v>
      </c>
      <c r="X36" s="27">
        <f t="shared" si="2"/>
        <v>0</v>
      </c>
      <c r="Y36" s="27">
        <f t="shared" si="2"/>
        <v>-104112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-39136607</v>
      </c>
      <c r="D38" s="31">
        <f>+D17+D27+D36</f>
        <v>0</v>
      </c>
      <c r="E38" s="32">
        <f t="shared" si="3"/>
        <v>-128761932</v>
      </c>
      <c r="F38" s="33">
        <f t="shared" si="3"/>
        <v>-128761932</v>
      </c>
      <c r="G38" s="33">
        <f t="shared" si="3"/>
        <v>93160973</v>
      </c>
      <c r="H38" s="33">
        <f t="shared" si="3"/>
        <v>-18389706</v>
      </c>
      <c r="I38" s="33">
        <f t="shared" si="3"/>
        <v>-39849887</v>
      </c>
      <c r="J38" s="33">
        <f t="shared" si="3"/>
        <v>34921380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34921380</v>
      </c>
      <c r="X38" s="33">
        <f t="shared" si="3"/>
        <v>-32190483</v>
      </c>
      <c r="Y38" s="33">
        <f t="shared" si="3"/>
        <v>67111863</v>
      </c>
      <c r="Z38" s="34">
        <f>+IF(X38&lt;&gt;0,+(Y38/X38)*100,0)</f>
        <v>-208.4835539746328</v>
      </c>
      <c r="AA38" s="35">
        <f>+AA17+AA27+AA36</f>
        <v>-128761932</v>
      </c>
    </row>
    <row r="39" spans="1:27" ht="13.5">
      <c r="A39" s="22" t="s">
        <v>59</v>
      </c>
      <c r="B39" s="16"/>
      <c r="C39" s="31">
        <v>61179293</v>
      </c>
      <c r="D39" s="31"/>
      <c r="E39" s="32">
        <v>41368765</v>
      </c>
      <c r="F39" s="33">
        <v>41368765</v>
      </c>
      <c r="G39" s="33"/>
      <c r="H39" s="33">
        <v>93160973</v>
      </c>
      <c r="I39" s="33">
        <v>74771267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41368765</v>
      </c>
      <c r="Y39" s="33">
        <v>-41368765</v>
      </c>
      <c r="Z39" s="34">
        <v>-100</v>
      </c>
      <c r="AA39" s="35">
        <v>41368765</v>
      </c>
    </row>
    <row r="40" spans="1:27" ht="13.5">
      <c r="A40" s="41" t="s">
        <v>60</v>
      </c>
      <c r="B40" s="42"/>
      <c r="C40" s="43">
        <v>22042686</v>
      </c>
      <c r="D40" s="43"/>
      <c r="E40" s="44">
        <v>-87393167</v>
      </c>
      <c r="F40" s="45">
        <v>-87393167</v>
      </c>
      <c r="G40" s="45">
        <v>93160973</v>
      </c>
      <c r="H40" s="45">
        <v>74771267</v>
      </c>
      <c r="I40" s="45">
        <v>34921380</v>
      </c>
      <c r="J40" s="45">
        <v>34921380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34921380</v>
      </c>
      <c r="X40" s="45">
        <v>9178282</v>
      </c>
      <c r="Y40" s="45">
        <v>25743098</v>
      </c>
      <c r="Z40" s="46">
        <v>280.48</v>
      </c>
      <c r="AA40" s="47">
        <v>-87393167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5410517</v>
      </c>
      <c r="D6" s="17"/>
      <c r="E6" s="18">
        <v>23000004</v>
      </c>
      <c r="F6" s="19">
        <v>23000004</v>
      </c>
      <c r="G6" s="19">
        <v>1032665</v>
      </c>
      <c r="H6" s="19">
        <v>981026</v>
      </c>
      <c r="I6" s="19">
        <v>1379746</v>
      </c>
      <c r="J6" s="19">
        <v>3393437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3393437</v>
      </c>
      <c r="X6" s="19">
        <v>5750001</v>
      </c>
      <c r="Y6" s="19">
        <v>-2356564</v>
      </c>
      <c r="Z6" s="20">
        <v>-40.98</v>
      </c>
      <c r="AA6" s="21">
        <v>23000004</v>
      </c>
    </row>
    <row r="7" spans="1:27" ht="13.5">
      <c r="A7" s="22" t="s">
        <v>34</v>
      </c>
      <c r="B7" s="16"/>
      <c r="C7" s="17">
        <v>5570568</v>
      </c>
      <c r="D7" s="17"/>
      <c r="E7" s="18">
        <v>18263460</v>
      </c>
      <c r="F7" s="19">
        <v>18263460</v>
      </c>
      <c r="G7" s="19">
        <v>525623</v>
      </c>
      <c r="H7" s="19">
        <v>463177</v>
      </c>
      <c r="I7" s="19">
        <v>703929</v>
      </c>
      <c r="J7" s="19">
        <v>1692729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1692729</v>
      </c>
      <c r="X7" s="19">
        <v>4565865</v>
      </c>
      <c r="Y7" s="19">
        <v>-2873136</v>
      </c>
      <c r="Z7" s="20">
        <v>-62.93</v>
      </c>
      <c r="AA7" s="21">
        <v>18263460</v>
      </c>
    </row>
    <row r="8" spans="1:27" ht="13.5">
      <c r="A8" s="22" t="s">
        <v>35</v>
      </c>
      <c r="B8" s="16"/>
      <c r="C8" s="17">
        <v>3567178</v>
      </c>
      <c r="D8" s="17"/>
      <c r="E8" s="18">
        <v>16400712</v>
      </c>
      <c r="F8" s="19">
        <v>16400712</v>
      </c>
      <c r="G8" s="19">
        <v>672885</v>
      </c>
      <c r="H8" s="19">
        <v>777418</v>
      </c>
      <c r="I8" s="19">
        <v>821246</v>
      </c>
      <c r="J8" s="19">
        <v>2271549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2271549</v>
      </c>
      <c r="X8" s="19">
        <v>4100178</v>
      </c>
      <c r="Y8" s="19">
        <v>-1828629</v>
      </c>
      <c r="Z8" s="20">
        <v>-44.6</v>
      </c>
      <c r="AA8" s="21">
        <v>16400712</v>
      </c>
    </row>
    <row r="9" spans="1:27" ht="13.5">
      <c r="A9" s="22" t="s">
        <v>36</v>
      </c>
      <c r="B9" s="16"/>
      <c r="C9" s="17">
        <v>45252861</v>
      </c>
      <c r="D9" s="17"/>
      <c r="E9" s="18">
        <v>42876998</v>
      </c>
      <c r="F9" s="19">
        <v>42876998</v>
      </c>
      <c r="G9" s="19">
        <v>16440000</v>
      </c>
      <c r="H9" s="19">
        <v>2260000</v>
      </c>
      <c r="I9" s="19"/>
      <c r="J9" s="19">
        <v>18700000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18700000</v>
      </c>
      <c r="X9" s="19">
        <v>15905666</v>
      </c>
      <c r="Y9" s="19">
        <v>2794334</v>
      </c>
      <c r="Z9" s="20">
        <v>17.57</v>
      </c>
      <c r="AA9" s="21">
        <v>42876998</v>
      </c>
    </row>
    <row r="10" spans="1:27" ht="13.5">
      <c r="A10" s="22" t="s">
        <v>37</v>
      </c>
      <c r="B10" s="16"/>
      <c r="C10" s="17">
        <v>33065000</v>
      </c>
      <c r="D10" s="17"/>
      <c r="E10" s="18">
        <v>16072000</v>
      </c>
      <c r="F10" s="19">
        <v>16072000</v>
      </c>
      <c r="G10" s="19">
        <v>2594000</v>
      </c>
      <c r="H10" s="19"/>
      <c r="I10" s="19">
        <v>2000000</v>
      </c>
      <c r="J10" s="19">
        <v>4594000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4594000</v>
      </c>
      <c r="X10" s="19">
        <v>7432400</v>
      </c>
      <c r="Y10" s="19">
        <v>-2838400</v>
      </c>
      <c r="Z10" s="20">
        <v>-38.19</v>
      </c>
      <c r="AA10" s="21">
        <v>16072000</v>
      </c>
    </row>
    <row r="11" spans="1:27" ht="13.5">
      <c r="A11" s="22" t="s">
        <v>38</v>
      </c>
      <c r="B11" s="16"/>
      <c r="C11" s="17">
        <v>5711587</v>
      </c>
      <c r="D11" s="17"/>
      <c r="E11" s="18">
        <v>4500000</v>
      </c>
      <c r="F11" s="19">
        <v>4500000</v>
      </c>
      <c r="G11" s="19">
        <v>52038</v>
      </c>
      <c r="H11" s="19">
        <v>24532</v>
      </c>
      <c r="I11" s="19">
        <v>61216</v>
      </c>
      <c r="J11" s="19">
        <v>137786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137786</v>
      </c>
      <c r="X11" s="19">
        <v>1125000</v>
      </c>
      <c r="Y11" s="19">
        <v>-987214</v>
      </c>
      <c r="Z11" s="20">
        <v>-87.75</v>
      </c>
      <c r="AA11" s="21">
        <v>4500000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-81154883</v>
      </c>
      <c r="D14" s="17"/>
      <c r="E14" s="18">
        <v>-99613392</v>
      </c>
      <c r="F14" s="19">
        <v>-99613392</v>
      </c>
      <c r="G14" s="19">
        <v>-9821693</v>
      </c>
      <c r="H14" s="19">
        <v>-6185901</v>
      </c>
      <c r="I14" s="19">
        <v>-7884038</v>
      </c>
      <c r="J14" s="19">
        <v>-23891632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-23891632</v>
      </c>
      <c r="X14" s="19">
        <v>-24903348</v>
      </c>
      <c r="Y14" s="19">
        <v>1011716</v>
      </c>
      <c r="Z14" s="20">
        <v>-4.06</v>
      </c>
      <c r="AA14" s="21">
        <v>-99613392</v>
      </c>
    </row>
    <row r="15" spans="1:27" ht="13.5">
      <c r="A15" s="22" t="s">
        <v>42</v>
      </c>
      <c r="B15" s="16"/>
      <c r="C15" s="17">
        <v>-5806942</v>
      </c>
      <c r="D15" s="17"/>
      <c r="E15" s="18">
        <v>-259700</v>
      </c>
      <c r="F15" s="19">
        <v>-259700</v>
      </c>
      <c r="G15" s="19">
        <v>-52629</v>
      </c>
      <c r="H15" s="19"/>
      <c r="I15" s="19"/>
      <c r="J15" s="19">
        <v>-52629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-52629</v>
      </c>
      <c r="X15" s="19">
        <v>-129850</v>
      </c>
      <c r="Y15" s="19">
        <v>77221</v>
      </c>
      <c r="Z15" s="20">
        <v>-59.47</v>
      </c>
      <c r="AA15" s="21">
        <v>-259700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11615886</v>
      </c>
      <c r="D17" s="25">
        <f>SUM(D6:D16)</f>
        <v>0</v>
      </c>
      <c r="E17" s="26">
        <f t="shared" si="0"/>
        <v>21240082</v>
      </c>
      <c r="F17" s="27">
        <f t="shared" si="0"/>
        <v>21240082</v>
      </c>
      <c r="G17" s="27">
        <f t="shared" si="0"/>
        <v>11442889</v>
      </c>
      <c r="H17" s="27">
        <f t="shared" si="0"/>
        <v>-1679748</v>
      </c>
      <c r="I17" s="27">
        <f t="shared" si="0"/>
        <v>-2917901</v>
      </c>
      <c r="J17" s="27">
        <f t="shared" si="0"/>
        <v>6845240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6845240</v>
      </c>
      <c r="X17" s="27">
        <f t="shared" si="0"/>
        <v>13845912</v>
      </c>
      <c r="Y17" s="27">
        <f t="shared" si="0"/>
        <v>-7000672</v>
      </c>
      <c r="Z17" s="28">
        <f>+IF(X17&lt;&gt;0,+(Y17/X17)*100,0)</f>
        <v>-50.56129202612295</v>
      </c>
      <c r="AA17" s="29">
        <f>SUM(AA6:AA16)</f>
        <v>21240082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200004</v>
      </c>
      <c r="F21" s="19">
        <v>200004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50001</v>
      </c>
      <c r="Y21" s="36">
        <v>-50001</v>
      </c>
      <c r="Z21" s="37">
        <v>-100</v>
      </c>
      <c r="AA21" s="38">
        <v>200004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-30005044</v>
      </c>
      <c r="D26" s="17"/>
      <c r="E26" s="18">
        <v>-20674848</v>
      </c>
      <c r="F26" s="19">
        <v>-20674848</v>
      </c>
      <c r="G26" s="19">
        <v>-14947</v>
      </c>
      <c r="H26" s="19">
        <v>-228125</v>
      </c>
      <c r="I26" s="19">
        <v>-903204</v>
      </c>
      <c r="J26" s="19">
        <v>-1146276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-1146276</v>
      </c>
      <c r="X26" s="19">
        <v>-5168712</v>
      </c>
      <c r="Y26" s="19">
        <v>4022436</v>
      </c>
      <c r="Z26" s="20">
        <v>-77.82</v>
      </c>
      <c r="AA26" s="21">
        <v>-20674848</v>
      </c>
    </row>
    <row r="27" spans="1:27" ht="13.5">
      <c r="A27" s="23" t="s">
        <v>51</v>
      </c>
      <c r="B27" s="24"/>
      <c r="C27" s="25">
        <f aca="true" t="shared" si="1" ref="C27:Y27">SUM(C21:C26)</f>
        <v>-30005044</v>
      </c>
      <c r="D27" s="25">
        <f>SUM(D21:D26)</f>
        <v>0</v>
      </c>
      <c r="E27" s="26">
        <f t="shared" si="1"/>
        <v>-20474844</v>
      </c>
      <c r="F27" s="27">
        <f t="shared" si="1"/>
        <v>-20474844</v>
      </c>
      <c r="G27" s="27">
        <f t="shared" si="1"/>
        <v>-14947</v>
      </c>
      <c r="H27" s="27">
        <f t="shared" si="1"/>
        <v>-228125</v>
      </c>
      <c r="I27" s="27">
        <f t="shared" si="1"/>
        <v>-903204</v>
      </c>
      <c r="J27" s="27">
        <f t="shared" si="1"/>
        <v>-1146276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-1146276</v>
      </c>
      <c r="X27" s="27">
        <f t="shared" si="1"/>
        <v>-5118711</v>
      </c>
      <c r="Y27" s="27">
        <f t="shared" si="1"/>
        <v>3972435</v>
      </c>
      <c r="Z27" s="28">
        <f>+IF(X27&lt;&gt;0,+(Y27/X27)*100,0)</f>
        <v>-77.60615905058911</v>
      </c>
      <c r="AA27" s="29">
        <f>SUM(AA21:AA26)</f>
        <v>-20474844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-488145</v>
      </c>
      <c r="D35" s="17"/>
      <c r="E35" s="18">
        <v>-442020</v>
      </c>
      <c r="F35" s="19">
        <v>-442020</v>
      </c>
      <c r="G35" s="19">
        <v>-114365</v>
      </c>
      <c r="H35" s="19"/>
      <c r="I35" s="19"/>
      <c r="J35" s="19">
        <v>-114365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-114365</v>
      </c>
      <c r="X35" s="19">
        <v>-221010</v>
      </c>
      <c r="Y35" s="19">
        <v>106645</v>
      </c>
      <c r="Z35" s="20">
        <v>-48.25</v>
      </c>
      <c r="AA35" s="21">
        <v>-442020</v>
      </c>
    </row>
    <row r="36" spans="1:27" ht="13.5">
      <c r="A36" s="23" t="s">
        <v>57</v>
      </c>
      <c r="B36" s="24"/>
      <c r="C36" s="25">
        <f aca="true" t="shared" si="2" ref="C36:Y36">SUM(C31:C35)</f>
        <v>-488145</v>
      </c>
      <c r="D36" s="25">
        <f>SUM(D31:D35)</f>
        <v>0</v>
      </c>
      <c r="E36" s="26">
        <f t="shared" si="2"/>
        <v>-442020</v>
      </c>
      <c r="F36" s="27">
        <f t="shared" si="2"/>
        <v>-442020</v>
      </c>
      <c r="G36" s="27">
        <f t="shared" si="2"/>
        <v>-114365</v>
      </c>
      <c r="H36" s="27">
        <f t="shared" si="2"/>
        <v>0</v>
      </c>
      <c r="I36" s="27">
        <f t="shared" si="2"/>
        <v>0</v>
      </c>
      <c r="J36" s="27">
        <f t="shared" si="2"/>
        <v>-114365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-114365</v>
      </c>
      <c r="X36" s="27">
        <f t="shared" si="2"/>
        <v>-221010</v>
      </c>
      <c r="Y36" s="27">
        <f t="shared" si="2"/>
        <v>106645</v>
      </c>
      <c r="Z36" s="28">
        <f>+IF(X36&lt;&gt;0,+(Y36/X36)*100,0)</f>
        <v>-48.25347269354328</v>
      </c>
      <c r="AA36" s="29">
        <f>SUM(AA31:AA35)</f>
        <v>-442020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-18877303</v>
      </c>
      <c r="D38" s="31">
        <f>+D17+D27+D36</f>
        <v>0</v>
      </c>
      <c r="E38" s="32">
        <f t="shared" si="3"/>
        <v>323218</v>
      </c>
      <c r="F38" s="33">
        <f t="shared" si="3"/>
        <v>323218</v>
      </c>
      <c r="G38" s="33">
        <f t="shared" si="3"/>
        <v>11313577</v>
      </c>
      <c r="H38" s="33">
        <f t="shared" si="3"/>
        <v>-1907873</v>
      </c>
      <c r="I38" s="33">
        <f t="shared" si="3"/>
        <v>-3821105</v>
      </c>
      <c r="J38" s="33">
        <f t="shared" si="3"/>
        <v>5584599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5584599</v>
      </c>
      <c r="X38" s="33">
        <f t="shared" si="3"/>
        <v>8506191</v>
      </c>
      <c r="Y38" s="33">
        <f t="shared" si="3"/>
        <v>-2921592</v>
      </c>
      <c r="Z38" s="34">
        <f>+IF(X38&lt;&gt;0,+(Y38/X38)*100,0)</f>
        <v>-34.34665410170075</v>
      </c>
      <c r="AA38" s="35">
        <f>+AA17+AA27+AA36</f>
        <v>323218</v>
      </c>
    </row>
    <row r="39" spans="1:27" ht="13.5">
      <c r="A39" s="22" t="s">
        <v>59</v>
      </c>
      <c r="B39" s="16"/>
      <c r="C39" s="31">
        <v>21004969</v>
      </c>
      <c r="D39" s="31"/>
      <c r="E39" s="32">
        <v>4299012</v>
      </c>
      <c r="F39" s="33">
        <v>4299012</v>
      </c>
      <c r="G39" s="33">
        <v>2040295</v>
      </c>
      <c r="H39" s="33">
        <v>13353872</v>
      </c>
      <c r="I39" s="33">
        <v>11445999</v>
      </c>
      <c r="J39" s="33">
        <v>2040295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2040295</v>
      </c>
      <c r="X39" s="33">
        <v>4299012</v>
      </c>
      <c r="Y39" s="33">
        <v>-2258717</v>
      </c>
      <c r="Z39" s="34">
        <v>-52.54</v>
      </c>
      <c r="AA39" s="35">
        <v>4299012</v>
      </c>
    </row>
    <row r="40" spans="1:27" ht="13.5">
      <c r="A40" s="41" t="s">
        <v>60</v>
      </c>
      <c r="B40" s="42"/>
      <c r="C40" s="43">
        <v>2127666</v>
      </c>
      <c r="D40" s="43"/>
      <c r="E40" s="44">
        <v>4622228</v>
      </c>
      <c r="F40" s="45">
        <v>4622228</v>
      </c>
      <c r="G40" s="45">
        <v>13353872</v>
      </c>
      <c r="H40" s="45">
        <v>11445999</v>
      </c>
      <c r="I40" s="45">
        <v>7624894</v>
      </c>
      <c r="J40" s="45">
        <v>7624894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7624894</v>
      </c>
      <c r="X40" s="45">
        <v>12805201</v>
      </c>
      <c r="Y40" s="45">
        <v>-5180307</v>
      </c>
      <c r="Z40" s="46">
        <v>-40.45</v>
      </c>
      <c r="AA40" s="47">
        <v>4622228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17600000</v>
      </c>
      <c r="F6" s="19">
        <v>17600000</v>
      </c>
      <c r="G6" s="19">
        <v>1072361</v>
      </c>
      <c r="H6" s="19">
        <v>1325623</v>
      </c>
      <c r="I6" s="19">
        <v>1246335</v>
      </c>
      <c r="J6" s="19">
        <v>3644319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3644319</v>
      </c>
      <c r="X6" s="19">
        <v>4550000</v>
      </c>
      <c r="Y6" s="19">
        <v>-905681</v>
      </c>
      <c r="Z6" s="20">
        <v>-19.91</v>
      </c>
      <c r="AA6" s="21">
        <v>17600000</v>
      </c>
    </row>
    <row r="7" spans="1:27" ht="13.5">
      <c r="A7" s="22" t="s">
        <v>34</v>
      </c>
      <c r="B7" s="16"/>
      <c r="C7" s="17"/>
      <c r="D7" s="17"/>
      <c r="E7" s="18">
        <v>44408000</v>
      </c>
      <c r="F7" s="19">
        <v>44408000</v>
      </c>
      <c r="G7" s="19">
        <v>4025073</v>
      </c>
      <c r="H7" s="19">
        <v>3579971</v>
      </c>
      <c r="I7" s="19">
        <v>3508537</v>
      </c>
      <c r="J7" s="19">
        <v>11113581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11113581</v>
      </c>
      <c r="X7" s="19">
        <v>12250000</v>
      </c>
      <c r="Y7" s="19">
        <v>-1136419</v>
      </c>
      <c r="Z7" s="20">
        <v>-9.28</v>
      </c>
      <c r="AA7" s="21">
        <v>44408000</v>
      </c>
    </row>
    <row r="8" spans="1:27" ht="13.5">
      <c r="A8" s="22" t="s">
        <v>35</v>
      </c>
      <c r="B8" s="16"/>
      <c r="C8" s="17"/>
      <c r="D8" s="17"/>
      <c r="E8" s="18">
        <v>46471922</v>
      </c>
      <c r="F8" s="19">
        <v>46471922</v>
      </c>
      <c r="G8" s="19">
        <v>3553733</v>
      </c>
      <c r="H8" s="19">
        <v>255520</v>
      </c>
      <c r="I8" s="19">
        <v>798747</v>
      </c>
      <c r="J8" s="19">
        <v>4608000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4608000</v>
      </c>
      <c r="X8" s="19">
        <v>8797251</v>
      </c>
      <c r="Y8" s="19">
        <v>-4189251</v>
      </c>
      <c r="Z8" s="20">
        <v>-47.62</v>
      </c>
      <c r="AA8" s="21">
        <v>46471922</v>
      </c>
    </row>
    <row r="9" spans="1:27" ht="13.5">
      <c r="A9" s="22" t="s">
        <v>36</v>
      </c>
      <c r="B9" s="16"/>
      <c r="C9" s="17"/>
      <c r="D9" s="17"/>
      <c r="E9" s="18">
        <v>125374000</v>
      </c>
      <c r="F9" s="19">
        <v>125374000</v>
      </c>
      <c r="G9" s="19">
        <v>47499893</v>
      </c>
      <c r="H9" s="19">
        <v>66667</v>
      </c>
      <c r="I9" s="19">
        <v>1194786</v>
      </c>
      <c r="J9" s="19">
        <v>48761346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48761346</v>
      </c>
      <c r="X9" s="19">
        <v>22000000</v>
      </c>
      <c r="Y9" s="19">
        <v>26761346</v>
      </c>
      <c r="Z9" s="20">
        <v>121.64</v>
      </c>
      <c r="AA9" s="21">
        <v>125374000</v>
      </c>
    </row>
    <row r="10" spans="1:27" ht="13.5">
      <c r="A10" s="22" t="s">
        <v>37</v>
      </c>
      <c r="B10" s="16"/>
      <c r="C10" s="17"/>
      <c r="D10" s="17"/>
      <c r="E10" s="18">
        <v>28640000</v>
      </c>
      <c r="F10" s="19">
        <v>28640000</v>
      </c>
      <c r="G10" s="19">
        <v>52650</v>
      </c>
      <c r="H10" s="19">
        <v>381023</v>
      </c>
      <c r="I10" s="19">
        <v>2956654</v>
      </c>
      <c r="J10" s="19">
        <v>3390327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3390327</v>
      </c>
      <c r="X10" s="19">
        <v>10000000</v>
      </c>
      <c r="Y10" s="19">
        <v>-6609673</v>
      </c>
      <c r="Z10" s="20">
        <v>-66.1</v>
      </c>
      <c r="AA10" s="21">
        <v>28640000</v>
      </c>
    </row>
    <row r="11" spans="1:27" ht="13.5">
      <c r="A11" s="22" t="s">
        <v>38</v>
      </c>
      <c r="B11" s="16"/>
      <c r="C11" s="17"/>
      <c r="D11" s="17"/>
      <c r="E11" s="18">
        <v>10798909</v>
      </c>
      <c r="F11" s="19">
        <v>10798909</v>
      </c>
      <c r="G11" s="19">
        <v>305523</v>
      </c>
      <c r="H11" s="19">
        <v>187520</v>
      </c>
      <c r="I11" s="19">
        <v>2642230</v>
      </c>
      <c r="J11" s="19">
        <v>3135273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3135273</v>
      </c>
      <c r="X11" s="19">
        <v>2746249</v>
      </c>
      <c r="Y11" s="19">
        <v>389024</v>
      </c>
      <c r="Z11" s="20">
        <v>14.17</v>
      </c>
      <c r="AA11" s="21">
        <v>10798909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-217163248</v>
      </c>
      <c r="F14" s="19">
        <v>-217163248</v>
      </c>
      <c r="G14" s="19">
        <v>-17368326</v>
      </c>
      <c r="H14" s="19">
        <v>-21948945</v>
      </c>
      <c r="I14" s="19">
        <v>-22429181</v>
      </c>
      <c r="J14" s="19">
        <v>-61746452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-61746452</v>
      </c>
      <c r="X14" s="19">
        <v>-42527583</v>
      </c>
      <c r="Y14" s="19">
        <v>-19218869</v>
      </c>
      <c r="Z14" s="20">
        <v>45.19</v>
      </c>
      <c r="AA14" s="21">
        <v>-217163248</v>
      </c>
    </row>
    <row r="15" spans="1:27" ht="13.5">
      <c r="A15" s="22" t="s">
        <v>42</v>
      </c>
      <c r="B15" s="16"/>
      <c r="C15" s="17"/>
      <c r="D15" s="17"/>
      <c r="E15" s="18">
        <v>-15000000</v>
      </c>
      <c r="F15" s="19">
        <v>-15000000</v>
      </c>
      <c r="G15" s="19">
        <v>-1250000</v>
      </c>
      <c r="H15" s="19">
        <v>-1250000</v>
      </c>
      <c r="I15" s="19">
        <v>-1250000</v>
      </c>
      <c r="J15" s="19">
        <v>-3750000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-3750000</v>
      </c>
      <c r="X15" s="19">
        <v>-3750000</v>
      </c>
      <c r="Y15" s="19"/>
      <c r="Z15" s="20"/>
      <c r="AA15" s="21">
        <v>-15000000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41129583</v>
      </c>
      <c r="F17" s="27">
        <f t="shared" si="0"/>
        <v>41129583</v>
      </c>
      <c r="G17" s="27">
        <f t="shared" si="0"/>
        <v>37890907</v>
      </c>
      <c r="H17" s="27">
        <f t="shared" si="0"/>
        <v>-17402621</v>
      </c>
      <c r="I17" s="27">
        <f t="shared" si="0"/>
        <v>-11331892</v>
      </c>
      <c r="J17" s="27">
        <f t="shared" si="0"/>
        <v>9156394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9156394</v>
      </c>
      <c r="X17" s="27">
        <f t="shared" si="0"/>
        <v>14065917</v>
      </c>
      <c r="Y17" s="27">
        <f t="shared" si="0"/>
        <v>-4909523</v>
      </c>
      <c r="Z17" s="28">
        <f>+IF(X17&lt;&gt;0,+(Y17/X17)*100,0)</f>
        <v>-34.903682426108446</v>
      </c>
      <c r="AA17" s="29">
        <f>SUM(AA6:AA16)</f>
        <v>41129583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-41129500</v>
      </c>
      <c r="F26" s="19">
        <v>-41129500</v>
      </c>
      <c r="G26" s="19">
        <v>-52650</v>
      </c>
      <c r="H26" s="19">
        <v>-1172331</v>
      </c>
      <c r="I26" s="19">
        <v>-2956654</v>
      </c>
      <c r="J26" s="19">
        <v>-4181635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-4181635</v>
      </c>
      <c r="X26" s="19">
        <v>-6000000</v>
      </c>
      <c r="Y26" s="19">
        <v>1818365</v>
      </c>
      <c r="Z26" s="20">
        <v>-30.31</v>
      </c>
      <c r="AA26" s="21">
        <v>-41129500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-41129500</v>
      </c>
      <c r="F27" s="27">
        <f t="shared" si="1"/>
        <v>-41129500</v>
      </c>
      <c r="G27" s="27">
        <f t="shared" si="1"/>
        <v>-52650</v>
      </c>
      <c r="H27" s="27">
        <f t="shared" si="1"/>
        <v>-1172331</v>
      </c>
      <c r="I27" s="27">
        <f t="shared" si="1"/>
        <v>-2956654</v>
      </c>
      <c r="J27" s="27">
        <f t="shared" si="1"/>
        <v>-4181635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-4181635</v>
      </c>
      <c r="X27" s="27">
        <f t="shared" si="1"/>
        <v>-6000000</v>
      </c>
      <c r="Y27" s="27">
        <f t="shared" si="1"/>
        <v>1818365</v>
      </c>
      <c r="Z27" s="28">
        <f>+IF(X27&lt;&gt;0,+(Y27/X27)*100,0)</f>
        <v>-30.306083333333333</v>
      </c>
      <c r="AA27" s="29">
        <f>SUM(AA21:AA26)</f>
        <v>-41129500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83</v>
      </c>
      <c r="F38" s="33">
        <f t="shared" si="3"/>
        <v>83</v>
      </c>
      <c r="G38" s="33">
        <f t="shared" si="3"/>
        <v>37838257</v>
      </c>
      <c r="H38" s="33">
        <f t="shared" si="3"/>
        <v>-18574952</v>
      </c>
      <c r="I38" s="33">
        <f t="shared" si="3"/>
        <v>-14288546</v>
      </c>
      <c r="J38" s="33">
        <f t="shared" si="3"/>
        <v>4974759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4974759</v>
      </c>
      <c r="X38" s="33">
        <f t="shared" si="3"/>
        <v>8065917</v>
      </c>
      <c r="Y38" s="33">
        <f t="shared" si="3"/>
        <v>-3091158</v>
      </c>
      <c r="Z38" s="34">
        <f>+IF(X38&lt;&gt;0,+(Y38/X38)*100,0)</f>
        <v>-38.323702066361456</v>
      </c>
      <c r="AA38" s="35">
        <f>+AA17+AA27+AA36</f>
        <v>83</v>
      </c>
    </row>
    <row r="39" spans="1:27" ht="13.5">
      <c r="A39" s="22" t="s">
        <v>59</v>
      </c>
      <c r="B39" s="16"/>
      <c r="C39" s="31"/>
      <c r="D39" s="31"/>
      <c r="E39" s="32">
        <v>147380743</v>
      </c>
      <c r="F39" s="33">
        <v>147380743</v>
      </c>
      <c r="G39" s="33">
        <v>105825424</v>
      </c>
      <c r="H39" s="33">
        <v>143663681</v>
      </c>
      <c r="I39" s="33">
        <v>125088729</v>
      </c>
      <c r="J39" s="33">
        <v>105825424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105825424</v>
      </c>
      <c r="X39" s="33">
        <v>147380743</v>
      </c>
      <c r="Y39" s="33">
        <v>-41555319</v>
      </c>
      <c r="Z39" s="34">
        <v>-28.2</v>
      </c>
      <c r="AA39" s="35">
        <v>147380743</v>
      </c>
    </row>
    <row r="40" spans="1:27" ht="13.5">
      <c r="A40" s="41" t="s">
        <v>60</v>
      </c>
      <c r="B40" s="42"/>
      <c r="C40" s="43"/>
      <c r="D40" s="43"/>
      <c r="E40" s="44">
        <v>147380826</v>
      </c>
      <c r="F40" s="45">
        <v>147380826</v>
      </c>
      <c r="G40" s="45">
        <v>143663681</v>
      </c>
      <c r="H40" s="45">
        <v>125088729</v>
      </c>
      <c r="I40" s="45">
        <v>110800183</v>
      </c>
      <c r="J40" s="45">
        <v>110800183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110800183</v>
      </c>
      <c r="X40" s="45">
        <v>155446660</v>
      </c>
      <c r="Y40" s="45">
        <v>-44646477</v>
      </c>
      <c r="Z40" s="46">
        <v>-28.72</v>
      </c>
      <c r="AA40" s="47">
        <v>147380826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8499851</v>
      </c>
      <c r="D6" s="17"/>
      <c r="E6" s="18">
        <v>17235690</v>
      </c>
      <c r="F6" s="19">
        <v>17235690</v>
      </c>
      <c r="G6" s="19">
        <v>481618</v>
      </c>
      <c r="H6" s="19">
        <v>686541</v>
      </c>
      <c r="I6" s="19">
        <v>5542242</v>
      </c>
      <c r="J6" s="19">
        <v>6710401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6710401</v>
      </c>
      <c r="X6" s="19">
        <v>3600000</v>
      </c>
      <c r="Y6" s="19">
        <v>3110401</v>
      </c>
      <c r="Z6" s="20">
        <v>86.4</v>
      </c>
      <c r="AA6" s="21">
        <v>17235690</v>
      </c>
    </row>
    <row r="7" spans="1:27" ht="13.5">
      <c r="A7" s="22" t="s">
        <v>34</v>
      </c>
      <c r="B7" s="16"/>
      <c r="C7" s="17"/>
      <c r="D7" s="17"/>
      <c r="E7" s="18">
        <v>674160</v>
      </c>
      <c r="F7" s="19">
        <v>674160</v>
      </c>
      <c r="G7" s="19">
        <v>1131</v>
      </c>
      <c r="H7" s="19">
        <v>47042</v>
      </c>
      <c r="I7" s="19">
        <v>124511</v>
      </c>
      <c r="J7" s="19">
        <v>172684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172684</v>
      </c>
      <c r="X7" s="19">
        <v>168540</v>
      </c>
      <c r="Y7" s="19">
        <v>4144</v>
      </c>
      <c r="Z7" s="20">
        <v>2.46</v>
      </c>
      <c r="AA7" s="21">
        <v>674160</v>
      </c>
    </row>
    <row r="8" spans="1:27" ht="13.5">
      <c r="A8" s="22" t="s">
        <v>35</v>
      </c>
      <c r="B8" s="16"/>
      <c r="C8" s="17">
        <v>10319186</v>
      </c>
      <c r="D8" s="17"/>
      <c r="E8" s="18">
        <v>32629840</v>
      </c>
      <c r="F8" s="19">
        <v>32629840</v>
      </c>
      <c r="G8" s="19">
        <v>347749</v>
      </c>
      <c r="H8" s="19">
        <v>1831393</v>
      </c>
      <c r="I8" s="19">
        <v>1141725</v>
      </c>
      <c r="J8" s="19">
        <v>3320867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3320867</v>
      </c>
      <c r="X8" s="19">
        <v>5021907</v>
      </c>
      <c r="Y8" s="19">
        <v>-1701040</v>
      </c>
      <c r="Z8" s="20">
        <v>-33.87</v>
      </c>
      <c r="AA8" s="21">
        <v>32629840</v>
      </c>
    </row>
    <row r="9" spans="1:27" ht="13.5">
      <c r="A9" s="22" t="s">
        <v>36</v>
      </c>
      <c r="B9" s="16"/>
      <c r="C9" s="17">
        <v>86659000</v>
      </c>
      <c r="D9" s="17"/>
      <c r="E9" s="18">
        <v>87230704</v>
      </c>
      <c r="F9" s="19">
        <v>87230704</v>
      </c>
      <c r="G9" s="19">
        <v>33088951</v>
      </c>
      <c r="H9" s="19">
        <v>2260000</v>
      </c>
      <c r="I9" s="19"/>
      <c r="J9" s="19">
        <v>35348951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35348951</v>
      </c>
      <c r="X9" s="19">
        <v>21546951</v>
      </c>
      <c r="Y9" s="19">
        <v>13802000</v>
      </c>
      <c r="Z9" s="20">
        <v>64.06</v>
      </c>
      <c r="AA9" s="21">
        <v>87230704</v>
      </c>
    </row>
    <row r="10" spans="1:27" ht="13.5">
      <c r="A10" s="22" t="s">
        <v>37</v>
      </c>
      <c r="B10" s="16"/>
      <c r="C10" s="17">
        <v>23484000</v>
      </c>
      <c r="D10" s="17"/>
      <c r="E10" s="18">
        <v>24761300</v>
      </c>
      <c r="F10" s="19">
        <v>24761300</v>
      </c>
      <c r="G10" s="19">
        <v>4955000</v>
      </c>
      <c r="H10" s="19"/>
      <c r="I10" s="19">
        <v>1000000</v>
      </c>
      <c r="J10" s="19">
        <v>5955000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5955000</v>
      </c>
      <c r="X10" s="19">
        <v>5766975</v>
      </c>
      <c r="Y10" s="19">
        <v>188025</v>
      </c>
      <c r="Z10" s="20">
        <v>3.26</v>
      </c>
      <c r="AA10" s="21">
        <v>24761300</v>
      </c>
    </row>
    <row r="11" spans="1:27" ht="13.5">
      <c r="A11" s="22" t="s">
        <v>38</v>
      </c>
      <c r="B11" s="16"/>
      <c r="C11" s="17">
        <v>1255184</v>
      </c>
      <c r="D11" s="17"/>
      <c r="E11" s="18">
        <v>4537410</v>
      </c>
      <c r="F11" s="19">
        <v>4537410</v>
      </c>
      <c r="G11" s="19">
        <v>45931</v>
      </c>
      <c r="H11" s="19">
        <v>133558</v>
      </c>
      <c r="I11" s="19">
        <v>184900</v>
      </c>
      <c r="J11" s="19">
        <v>364389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364389</v>
      </c>
      <c r="X11" s="19">
        <v>1550001</v>
      </c>
      <c r="Y11" s="19">
        <v>-1185612</v>
      </c>
      <c r="Z11" s="20">
        <v>-76.49</v>
      </c>
      <c r="AA11" s="21">
        <v>4537410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-97071897</v>
      </c>
      <c r="D14" s="17"/>
      <c r="E14" s="18">
        <v>-134301811</v>
      </c>
      <c r="F14" s="19">
        <v>-134301811</v>
      </c>
      <c r="G14" s="19">
        <v>-10494523</v>
      </c>
      <c r="H14" s="19">
        <v>-10633038</v>
      </c>
      <c r="I14" s="19">
        <v>-12995742</v>
      </c>
      <c r="J14" s="19">
        <v>-34123303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-34123303</v>
      </c>
      <c r="X14" s="19">
        <v>-30000237</v>
      </c>
      <c r="Y14" s="19">
        <v>-4123066</v>
      </c>
      <c r="Z14" s="20">
        <v>13.74</v>
      </c>
      <c r="AA14" s="21">
        <v>-134301811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-1600000</v>
      </c>
      <c r="F16" s="19">
        <v>-1600000</v>
      </c>
      <c r="G16" s="19">
        <v>-178377</v>
      </c>
      <c r="H16" s="19"/>
      <c r="I16" s="19"/>
      <c r="J16" s="19">
        <v>-178377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-178377</v>
      </c>
      <c r="X16" s="19">
        <v>-375000</v>
      </c>
      <c r="Y16" s="19">
        <v>196623</v>
      </c>
      <c r="Z16" s="20">
        <v>-52.43</v>
      </c>
      <c r="AA16" s="21">
        <v>-1600000</v>
      </c>
    </row>
    <row r="17" spans="1:27" ht="13.5">
      <c r="A17" s="23" t="s">
        <v>44</v>
      </c>
      <c r="B17" s="24"/>
      <c r="C17" s="25">
        <f aca="true" t="shared" si="0" ref="C17:Y17">SUM(C6:C16)</f>
        <v>33145324</v>
      </c>
      <c r="D17" s="25">
        <f>SUM(D6:D16)</f>
        <v>0</v>
      </c>
      <c r="E17" s="26">
        <f t="shared" si="0"/>
        <v>31167293</v>
      </c>
      <c r="F17" s="27">
        <f t="shared" si="0"/>
        <v>31167293</v>
      </c>
      <c r="G17" s="27">
        <f t="shared" si="0"/>
        <v>28247480</v>
      </c>
      <c r="H17" s="27">
        <f t="shared" si="0"/>
        <v>-5674504</v>
      </c>
      <c r="I17" s="27">
        <f t="shared" si="0"/>
        <v>-5002364</v>
      </c>
      <c r="J17" s="27">
        <f t="shared" si="0"/>
        <v>17570612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17570612</v>
      </c>
      <c r="X17" s="27">
        <f t="shared" si="0"/>
        <v>7279137</v>
      </c>
      <c r="Y17" s="27">
        <f t="shared" si="0"/>
        <v>10291475</v>
      </c>
      <c r="Z17" s="28">
        <f>+IF(X17&lt;&gt;0,+(Y17/X17)*100,0)</f>
        <v>141.38317495604218</v>
      </c>
      <c r="AA17" s="29">
        <f>SUM(AA6:AA16)</f>
        <v>31167293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349019</v>
      </c>
      <c r="D21" s="17"/>
      <c r="E21" s="18">
        <v>350004</v>
      </c>
      <c r="F21" s="19">
        <v>350004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87501</v>
      </c>
      <c r="Y21" s="36">
        <v>-87501</v>
      </c>
      <c r="Z21" s="37">
        <v>-100</v>
      </c>
      <c r="AA21" s="38">
        <v>350004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-31562225</v>
      </c>
      <c r="D26" s="17"/>
      <c r="E26" s="18">
        <v>-31517288</v>
      </c>
      <c r="F26" s="19">
        <v>-31517288</v>
      </c>
      <c r="G26" s="19">
        <v>-441373</v>
      </c>
      <c r="H26" s="19">
        <v>-562945</v>
      </c>
      <c r="I26" s="19">
        <v>-2880222</v>
      </c>
      <c r="J26" s="19">
        <v>-3884540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-3884540</v>
      </c>
      <c r="X26" s="19">
        <v>-8395797</v>
      </c>
      <c r="Y26" s="19">
        <v>4511257</v>
      </c>
      <c r="Z26" s="20">
        <v>-53.73</v>
      </c>
      <c r="AA26" s="21">
        <v>-31517288</v>
      </c>
    </row>
    <row r="27" spans="1:27" ht="13.5">
      <c r="A27" s="23" t="s">
        <v>51</v>
      </c>
      <c r="B27" s="24"/>
      <c r="C27" s="25">
        <f aca="true" t="shared" si="1" ref="C27:Y27">SUM(C21:C26)</f>
        <v>-31213206</v>
      </c>
      <c r="D27" s="25">
        <f>SUM(D21:D26)</f>
        <v>0</v>
      </c>
      <c r="E27" s="26">
        <f t="shared" si="1"/>
        <v>-31167284</v>
      </c>
      <c r="F27" s="27">
        <f t="shared" si="1"/>
        <v>-31167284</v>
      </c>
      <c r="G27" s="27">
        <f t="shared" si="1"/>
        <v>-441373</v>
      </c>
      <c r="H27" s="27">
        <f t="shared" si="1"/>
        <v>-562945</v>
      </c>
      <c r="I27" s="27">
        <f t="shared" si="1"/>
        <v>-2880222</v>
      </c>
      <c r="J27" s="27">
        <f t="shared" si="1"/>
        <v>-3884540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-3884540</v>
      </c>
      <c r="X27" s="27">
        <f t="shared" si="1"/>
        <v>-8308296</v>
      </c>
      <c r="Y27" s="27">
        <f t="shared" si="1"/>
        <v>4423756</v>
      </c>
      <c r="Z27" s="28">
        <f>+IF(X27&lt;&gt;0,+(Y27/X27)*100,0)</f>
        <v>-53.24504567482911</v>
      </c>
      <c r="AA27" s="29">
        <f>SUM(AA21:AA26)</f>
        <v>-31167284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-894942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-894942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1037176</v>
      </c>
      <c r="D38" s="31">
        <f>+D17+D27+D36</f>
        <v>0</v>
      </c>
      <c r="E38" s="32">
        <f t="shared" si="3"/>
        <v>9</v>
      </c>
      <c r="F38" s="33">
        <f t="shared" si="3"/>
        <v>9</v>
      </c>
      <c r="G38" s="33">
        <f t="shared" si="3"/>
        <v>27806107</v>
      </c>
      <c r="H38" s="33">
        <f t="shared" si="3"/>
        <v>-6237449</v>
      </c>
      <c r="I38" s="33">
        <f t="shared" si="3"/>
        <v>-7882586</v>
      </c>
      <c r="J38" s="33">
        <f t="shared" si="3"/>
        <v>13686072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13686072</v>
      </c>
      <c r="X38" s="33">
        <f t="shared" si="3"/>
        <v>-1029159</v>
      </c>
      <c r="Y38" s="33">
        <f t="shared" si="3"/>
        <v>14715231</v>
      </c>
      <c r="Z38" s="34">
        <f>+IF(X38&lt;&gt;0,+(Y38/X38)*100,0)</f>
        <v>-1429.8306675644872</v>
      </c>
      <c r="AA38" s="35">
        <f>+AA17+AA27+AA36</f>
        <v>9</v>
      </c>
    </row>
    <row r="39" spans="1:27" ht="13.5">
      <c r="A39" s="22" t="s">
        <v>59</v>
      </c>
      <c r="B39" s="16"/>
      <c r="C39" s="31">
        <v>163631</v>
      </c>
      <c r="D39" s="31"/>
      <c r="E39" s="32">
        <v>755448</v>
      </c>
      <c r="F39" s="33">
        <v>755448</v>
      </c>
      <c r="G39" s="33">
        <v>1199986</v>
      </c>
      <c r="H39" s="33">
        <v>29006093</v>
      </c>
      <c r="I39" s="33">
        <v>22768644</v>
      </c>
      <c r="J39" s="33">
        <v>1199986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1199986</v>
      </c>
      <c r="X39" s="33">
        <v>755448</v>
      </c>
      <c r="Y39" s="33">
        <v>444538</v>
      </c>
      <c r="Z39" s="34">
        <v>58.84</v>
      </c>
      <c r="AA39" s="35">
        <v>755448</v>
      </c>
    </row>
    <row r="40" spans="1:27" ht="13.5">
      <c r="A40" s="41" t="s">
        <v>60</v>
      </c>
      <c r="B40" s="42"/>
      <c r="C40" s="43">
        <v>1200807</v>
      </c>
      <c r="D40" s="43"/>
      <c r="E40" s="44">
        <v>755456</v>
      </c>
      <c r="F40" s="45">
        <v>755456</v>
      </c>
      <c r="G40" s="45">
        <v>29006093</v>
      </c>
      <c r="H40" s="45">
        <v>22768644</v>
      </c>
      <c r="I40" s="45">
        <v>14886058</v>
      </c>
      <c r="J40" s="45">
        <v>14886058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14886058</v>
      </c>
      <c r="X40" s="45">
        <v>-273712</v>
      </c>
      <c r="Y40" s="45">
        <v>15159770</v>
      </c>
      <c r="Z40" s="46">
        <v>-5538.58</v>
      </c>
      <c r="AA40" s="47">
        <v>755456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29057875</v>
      </c>
      <c r="F6" s="19">
        <v>29057875</v>
      </c>
      <c r="G6" s="19"/>
      <c r="H6" s="19">
        <v>572099</v>
      </c>
      <c r="I6" s="19">
        <v>534234</v>
      </c>
      <c r="J6" s="19">
        <v>1106333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1106333</v>
      </c>
      <c r="X6" s="19">
        <v>5283250</v>
      </c>
      <c r="Y6" s="19">
        <v>-4176917</v>
      </c>
      <c r="Z6" s="20">
        <v>-79.06</v>
      </c>
      <c r="AA6" s="21">
        <v>29057875</v>
      </c>
    </row>
    <row r="7" spans="1:27" ht="13.5">
      <c r="A7" s="22" t="s">
        <v>34</v>
      </c>
      <c r="B7" s="16"/>
      <c r="C7" s="17"/>
      <c r="D7" s="17"/>
      <c r="E7" s="18">
        <v>30581485</v>
      </c>
      <c r="F7" s="19">
        <v>30581485</v>
      </c>
      <c r="G7" s="19"/>
      <c r="H7" s="19">
        <v>2930407</v>
      </c>
      <c r="I7" s="19">
        <v>2183292</v>
      </c>
      <c r="J7" s="19">
        <v>5113699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5113699</v>
      </c>
      <c r="X7" s="19">
        <v>5560270</v>
      </c>
      <c r="Y7" s="19">
        <v>-446571</v>
      </c>
      <c r="Z7" s="20">
        <v>-8.03</v>
      </c>
      <c r="AA7" s="21">
        <v>30581485</v>
      </c>
    </row>
    <row r="8" spans="1:27" ht="13.5">
      <c r="A8" s="22" t="s">
        <v>35</v>
      </c>
      <c r="B8" s="16"/>
      <c r="C8" s="17"/>
      <c r="D8" s="17"/>
      <c r="E8" s="18">
        <v>8960534</v>
      </c>
      <c r="F8" s="19">
        <v>8960534</v>
      </c>
      <c r="G8" s="19"/>
      <c r="H8" s="19">
        <v>1577152</v>
      </c>
      <c r="I8" s="19">
        <v>6628274</v>
      </c>
      <c r="J8" s="19">
        <v>8205426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8205426</v>
      </c>
      <c r="X8" s="19">
        <v>1629188</v>
      </c>
      <c r="Y8" s="19">
        <v>6576238</v>
      </c>
      <c r="Z8" s="20">
        <v>403.65</v>
      </c>
      <c r="AA8" s="21">
        <v>8960534</v>
      </c>
    </row>
    <row r="9" spans="1:27" ht="13.5">
      <c r="A9" s="22" t="s">
        <v>36</v>
      </c>
      <c r="B9" s="16"/>
      <c r="C9" s="17"/>
      <c r="D9" s="17"/>
      <c r="E9" s="18">
        <v>140613451</v>
      </c>
      <c r="F9" s="19">
        <v>140613451</v>
      </c>
      <c r="G9" s="19"/>
      <c r="H9" s="19"/>
      <c r="I9" s="19">
        <v>4192000</v>
      </c>
      <c r="J9" s="19">
        <v>4192000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4192000</v>
      </c>
      <c r="X9" s="19">
        <v>25566082</v>
      </c>
      <c r="Y9" s="19">
        <v>-21374082</v>
      </c>
      <c r="Z9" s="20">
        <v>-83.6</v>
      </c>
      <c r="AA9" s="21">
        <v>140613451</v>
      </c>
    </row>
    <row r="10" spans="1:27" ht="13.5">
      <c r="A10" s="22" t="s">
        <v>37</v>
      </c>
      <c r="B10" s="16"/>
      <c r="C10" s="17"/>
      <c r="D10" s="17"/>
      <c r="E10" s="18">
        <v>42970550</v>
      </c>
      <c r="F10" s="19">
        <v>42970550</v>
      </c>
      <c r="G10" s="19"/>
      <c r="H10" s="19"/>
      <c r="I10" s="19">
        <v>13575000</v>
      </c>
      <c r="J10" s="19">
        <v>13575000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13575000</v>
      </c>
      <c r="X10" s="19">
        <v>11800000</v>
      </c>
      <c r="Y10" s="19">
        <v>1775000</v>
      </c>
      <c r="Z10" s="20">
        <v>15.04</v>
      </c>
      <c r="AA10" s="21">
        <v>42970550</v>
      </c>
    </row>
    <row r="11" spans="1:27" ht="13.5">
      <c r="A11" s="22" t="s">
        <v>38</v>
      </c>
      <c r="B11" s="16"/>
      <c r="C11" s="17"/>
      <c r="D11" s="17"/>
      <c r="E11" s="18">
        <v>1500004</v>
      </c>
      <c r="F11" s="19">
        <v>1500004</v>
      </c>
      <c r="G11" s="19"/>
      <c r="H11" s="19">
        <v>441</v>
      </c>
      <c r="I11" s="19">
        <v>270</v>
      </c>
      <c r="J11" s="19">
        <v>711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711</v>
      </c>
      <c r="X11" s="19">
        <v>272728</v>
      </c>
      <c r="Y11" s="19">
        <v>-272017</v>
      </c>
      <c r="Z11" s="20">
        <v>-99.74</v>
      </c>
      <c r="AA11" s="21">
        <v>1500004</v>
      </c>
    </row>
    <row r="12" spans="1:27" ht="13.5">
      <c r="A12" s="22" t="s">
        <v>39</v>
      </c>
      <c r="B12" s="16"/>
      <c r="C12" s="17"/>
      <c r="D12" s="17"/>
      <c r="E12" s="18">
        <v>5600001</v>
      </c>
      <c r="F12" s="19">
        <v>5600001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1018182</v>
      </c>
      <c r="Y12" s="19">
        <v>-1018182</v>
      </c>
      <c r="Z12" s="20">
        <v>-100</v>
      </c>
      <c r="AA12" s="21">
        <v>5600001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-364491721</v>
      </c>
      <c r="F14" s="19">
        <v>-364491721</v>
      </c>
      <c r="G14" s="19"/>
      <c r="H14" s="19">
        <v>-11485971</v>
      </c>
      <c r="I14" s="19">
        <v>-16236868</v>
      </c>
      <c r="J14" s="19">
        <v>-27722839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-27722839</v>
      </c>
      <c r="X14" s="19">
        <v>-66271222</v>
      </c>
      <c r="Y14" s="19">
        <v>38548383</v>
      </c>
      <c r="Z14" s="20">
        <v>-58.17</v>
      </c>
      <c r="AA14" s="21">
        <v>-364491721</v>
      </c>
    </row>
    <row r="15" spans="1:27" ht="13.5">
      <c r="A15" s="22" t="s">
        <v>42</v>
      </c>
      <c r="B15" s="16"/>
      <c r="C15" s="17"/>
      <c r="D15" s="17"/>
      <c r="E15" s="18">
        <v>-799997</v>
      </c>
      <c r="F15" s="19">
        <v>-799997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-145454</v>
      </c>
      <c r="Y15" s="19">
        <v>145454</v>
      </c>
      <c r="Z15" s="20">
        <v>-100</v>
      </c>
      <c r="AA15" s="21">
        <v>-799997</v>
      </c>
    </row>
    <row r="16" spans="1:27" ht="13.5">
      <c r="A16" s="22" t="s">
        <v>43</v>
      </c>
      <c r="B16" s="16"/>
      <c r="C16" s="17"/>
      <c r="D16" s="17"/>
      <c r="E16" s="18">
        <v>-21000001</v>
      </c>
      <c r="F16" s="19">
        <v>-21000001</v>
      </c>
      <c r="G16" s="19"/>
      <c r="H16" s="19">
        <v>-200000</v>
      </c>
      <c r="I16" s="19">
        <v>-582125</v>
      </c>
      <c r="J16" s="19">
        <v>-782125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-782125</v>
      </c>
      <c r="X16" s="19">
        <v>-3818182</v>
      </c>
      <c r="Y16" s="19">
        <v>3036057</v>
      </c>
      <c r="Z16" s="20">
        <v>-79.52</v>
      </c>
      <c r="AA16" s="21">
        <v>-21000001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-127007819</v>
      </c>
      <c r="F17" s="27">
        <f t="shared" si="0"/>
        <v>-127007819</v>
      </c>
      <c r="G17" s="27">
        <f t="shared" si="0"/>
        <v>0</v>
      </c>
      <c r="H17" s="27">
        <f t="shared" si="0"/>
        <v>-6605872</v>
      </c>
      <c r="I17" s="27">
        <f t="shared" si="0"/>
        <v>10294077</v>
      </c>
      <c r="J17" s="27">
        <f t="shared" si="0"/>
        <v>3688205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3688205</v>
      </c>
      <c r="X17" s="27">
        <f t="shared" si="0"/>
        <v>-19105158</v>
      </c>
      <c r="Y17" s="27">
        <f t="shared" si="0"/>
        <v>22793363</v>
      </c>
      <c r="Z17" s="28">
        <f>+IF(X17&lt;&gt;0,+(Y17/X17)*100,0)</f>
        <v>-119.3047605259271</v>
      </c>
      <c r="AA17" s="29">
        <f>SUM(AA6:AA16)</f>
        <v>-127007819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-50498000</v>
      </c>
      <c r="F26" s="19">
        <v>-50498000</v>
      </c>
      <c r="G26" s="19"/>
      <c r="H26" s="19">
        <v>-5187764</v>
      </c>
      <c r="I26" s="19">
        <v>-2601064</v>
      </c>
      <c r="J26" s="19">
        <v>-7788828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-7788828</v>
      </c>
      <c r="X26" s="19">
        <v>-8000000</v>
      </c>
      <c r="Y26" s="19">
        <v>211172</v>
      </c>
      <c r="Z26" s="20">
        <v>-2.64</v>
      </c>
      <c r="AA26" s="21">
        <v>-50498000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-50498000</v>
      </c>
      <c r="F27" s="27">
        <f t="shared" si="1"/>
        <v>-50498000</v>
      </c>
      <c r="G27" s="27">
        <f t="shared" si="1"/>
        <v>0</v>
      </c>
      <c r="H27" s="27">
        <f t="shared" si="1"/>
        <v>-5187764</v>
      </c>
      <c r="I27" s="27">
        <f t="shared" si="1"/>
        <v>-2601064</v>
      </c>
      <c r="J27" s="27">
        <f t="shared" si="1"/>
        <v>-7788828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-7788828</v>
      </c>
      <c r="X27" s="27">
        <f t="shared" si="1"/>
        <v>-8000000</v>
      </c>
      <c r="Y27" s="27">
        <f t="shared" si="1"/>
        <v>211172</v>
      </c>
      <c r="Z27" s="28">
        <f>+IF(X27&lt;&gt;0,+(Y27/X27)*100,0)</f>
        <v>-2.63965</v>
      </c>
      <c r="AA27" s="29">
        <f>SUM(AA21:AA26)</f>
        <v>-50498000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-7500000</v>
      </c>
      <c r="F35" s="19">
        <v>-7500000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-1149000</v>
      </c>
      <c r="Y35" s="19">
        <v>1149000</v>
      </c>
      <c r="Z35" s="20">
        <v>-100</v>
      </c>
      <c r="AA35" s="21">
        <v>-7500000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-7500000</v>
      </c>
      <c r="F36" s="27">
        <f t="shared" si="2"/>
        <v>-7500000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-1149000</v>
      </c>
      <c r="Y36" s="27">
        <f t="shared" si="2"/>
        <v>1149000</v>
      </c>
      <c r="Z36" s="28">
        <f>+IF(X36&lt;&gt;0,+(Y36/X36)*100,0)</f>
        <v>-100</v>
      </c>
      <c r="AA36" s="29">
        <f>SUM(AA31:AA35)</f>
        <v>-7500000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-185005819</v>
      </c>
      <c r="F38" s="33">
        <f t="shared" si="3"/>
        <v>-185005819</v>
      </c>
      <c r="G38" s="33">
        <f t="shared" si="3"/>
        <v>0</v>
      </c>
      <c r="H38" s="33">
        <f t="shared" si="3"/>
        <v>-11793636</v>
      </c>
      <c r="I38" s="33">
        <f t="shared" si="3"/>
        <v>7693013</v>
      </c>
      <c r="J38" s="33">
        <f t="shared" si="3"/>
        <v>-4100623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-4100623</v>
      </c>
      <c r="X38" s="33">
        <f t="shared" si="3"/>
        <v>-28254158</v>
      </c>
      <c r="Y38" s="33">
        <f t="shared" si="3"/>
        <v>24153535</v>
      </c>
      <c r="Z38" s="34">
        <f>+IF(X38&lt;&gt;0,+(Y38/X38)*100,0)</f>
        <v>-85.48665651264497</v>
      </c>
      <c r="AA38" s="35">
        <f>+AA17+AA27+AA36</f>
        <v>-185005819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>
        <v>-11793636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-185005819</v>
      </c>
      <c r="F40" s="45">
        <v>-185005819</v>
      </c>
      <c r="G40" s="45"/>
      <c r="H40" s="45">
        <v>-11793636</v>
      </c>
      <c r="I40" s="45">
        <v>-4100623</v>
      </c>
      <c r="J40" s="45">
        <v>-4100623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-4100623</v>
      </c>
      <c r="X40" s="45">
        <v>-28254158</v>
      </c>
      <c r="Y40" s="45">
        <v>24153535</v>
      </c>
      <c r="Z40" s="46">
        <v>-85.49</v>
      </c>
      <c r="AA40" s="47">
        <v>-185005819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89689992</v>
      </c>
      <c r="D7" s="17"/>
      <c r="E7" s="18">
        <v>178068352</v>
      </c>
      <c r="F7" s="19">
        <v>178068352</v>
      </c>
      <c r="G7" s="19">
        <v>10470384</v>
      </c>
      <c r="H7" s="19">
        <v>12536531</v>
      </c>
      <c r="I7" s="19">
        <v>13255109</v>
      </c>
      <c r="J7" s="19">
        <v>36262024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36262024</v>
      </c>
      <c r="X7" s="19">
        <v>64019583</v>
      </c>
      <c r="Y7" s="19">
        <v>-27757559</v>
      </c>
      <c r="Z7" s="20">
        <v>-43.36</v>
      </c>
      <c r="AA7" s="21">
        <v>178068352</v>
      </c>
    </row>
    <row r="8" spans="1:27" ht="13.5">
      <c r="A8" s="22" t="s">
        <v>35</v>
      </c>
      <c r="B8" s="16"/>
      <c r="C8" s="17">
        <v>71109717</v>
      </c>
      <c r="D8" s="17"/>
      <c r="E8" s="18">
        <v>111551945</v>
      </c>
      <c r="F8" s="19">
        <v>111551945</v>
      </c>
      <c r="G8" s="19">
        <v>213329123</v>
      </c>
      <c r="H8" s="19">
        <v>85023211</v>
      </c>
      <c r="I8" s="19">
        <v>85711591</v>
      </c>
      <c r="J8" s="19">
        <v>384063925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384063925</v>
      </c>
      <c r="X8" s="19">
        <v>151038</v>
      </c>
      <c r="Y8" s="19">
        <v>383912887</v>
      </c>
      <c r="Z8" s="20">
        <v>254182.98</v>
      </c>
      <c r="AA8" s="21">
        <v>111551945</v>
      </c>
    </row>
    <row r="9" spans="1:27" ht="13.5">
      <c r="A9" s="22" t="s">
        <v>36</v>
      </c>
      <c r="B9" s="16"/>
      <c r="C9" s="17">
        <v>730293776</v>
      </c>
      <c r="D9" s="17"/>
      <c r="E9" s="18">
        <v>743732897</v>
      </c>
      <c r="F9" s="19">
        <v>743732897</v>
      </c>
      <c r="G9" s="19">
        <v>175963351</v>
      </c>
      <c r="H9" s="19">
        <v>574000</v>
      </c>
      <c r="I9" s="19"/>
      <c r="J9" s="19">
        <v>176537351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176537351</v>
      </c>
      <c r="X9" s="19">
        <v>188540382</v>
      </c>
      <c r="Y9" s="19">
        <v>-12003031</v>
      </c>
      <c r="Z9" s="20">
        <v>-6.37</v>
      </c>
      <c r="AA9" s="21">
        <v>743732897</v>
      </c>
    </row>
    <row r="10" spans="1:27" ht="13.5">
      <c r="A10" s="22" t="s">
        <v>37</v>
      </c>
      <c r="B10" s="16"/>
      <c r="C10" s="17">
        <v>629799970</v>
      </c>
      <c r="D10" s="17"/>
      <c r="E10" s="18">
        <v>479632548</v>
      </c>
      <c r="F10" s="19">
        <v>479632548</v>
      </c>
      <c r="G10" s="19">
        <v>82548000</v>
      </c>
      <c r="H10" s="19"/>
      <c r="I10" s="19"/>
      <c r="J10" s="19">
        <v>82548000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82548000</v>
      </c>
      <c r="X10" s="19">
        <v>119908137</v>
      </c>
      <c r="Y10" s="19">
        <v>-37360137</v>
      </c>
      <c r="Z10" s="20">
        <v>-31.16</v>
      </c>
      <c r="AA10" s="21">
        <v>479632548</v>
      </c>
    </row>
    <row r="11" spans="1:27" ht="13.5">
      <c r="A11" s="22" t="s">
        <v>38</v>
      </c>
      <c r="B11" s="16"/>
      <c r="C11" s="17">
        <v>57801909</v>
      </c>
      <c r="D11" s="17"/>
      <c r="E11" s="18">
        <v>10248554</v>
      </c>
      <c r="F11" s="19">
        <v>10248554</v>
      </c>
      <c r="G11" s="19">
        <v>1023580</v>
      </c>
      <c r="H11" s="19">
        <v>226334</v>
      </c>
      <c r="I11" s="19">
        <v>65671</v>
      </c>
      <c r="J11" s="19">
        <v>1315585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1315585</v>
      </c>
      <c r="X11" s="19">
        <v>4590669</v>
      </c>
      <c r="Y11" s="19">
        <v>-3275084</v>
      </c>
      <c r="Z11" s="20">
        <v>-71.34</v>
      </c>
      <c r="AA11" s="21">
        <v>10248554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-1094239080</v>
      </c>
      <c r="D14" s="17"/>
      <c r="E14" s="18">
        <v>-980815870</v>
      </c>
      <c r="F14" s="19">
        <v>-980815870</v>
      </c>
      <c r="G14" s="19">
        <v>-479030480</v>
      </c>
      <c r="H14" s="19">
        <v>-112810827</v>
      </c>
      <c r="I14" s="19">
        <v>-44577104</v>
      </c>
      <c r="J14" s="19">
        <v>-636418411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-636418411</v>
      </c>
      <c r="X14" s="19">
        <v>-309553902</v>
      </c>
      <c r="Y14" s="19">
        <v>-326864509</v>
      </c>
      <c r="Z14" s="20">
        <v>105.59</v>
      </c>
      <c r="AA14" s="21">
        <v>-980815870</v>
      </c>
    </row>
    <row r="15" spans="1:27" ht="13.5">
      <c r="A15" s="22" t="s">
        <v>42</v>
      </c>
      <c r="B15" s="16"/>
      <c r="C15" s="17">
        <v>-35100169</v>
      </c>
      <c r="D15" s="17"/>
      <c r="E15" s="18">
        <v>-32485889</v>
      </c>
      <c r="F15" s="19">
        <v>-32485889</v>
      </c>
      <c r="G15" s="19">
        <v>-2793341</v>
      </c>
      <c r="H15" s="19">
        <v>-768833</v>
      </c>
      <c r="I15" s="19"/>
      <c r="J15" s="19">
        <v>-3562174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-3562174</v>
      </c>
      <c r="X15" s="19">
        <v>-7528074</v>
      </c>
      <c r="Y15" s="19">
        <v>3965900</v>
      </c>
      <c r="Z15" s="20">
        <v>-52.68</v>
      </c>
      <c r="AA15" s="21">
        <v>-32485889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449356115</v>
      </c>
      <c r="D17" s="25">
        <f>SUM(D6:D16)</f>
        <v>0</v>
      </c>
      <c r="E17" s="26">
        <f t="shared" si="0"/>
        <v>509932537</v>
      </c>
      <c r="F17" s="27">
        <f t="shared" si="0"/>
        <v>509932537</v>
      </c>
      <c r="G17" s="27">
        <f t="shared" si="0"/>
        <v>1510617</v>
      </c>
      <c r="H17" s="27">
        <f t="shared" si="0"/>
        <v>-15219584</v>
      </c>
      <c r="I17" s="27">
        <f t="shared" si="0"/>
        <v>54455267</v>
      </c>
      <c r="J17" s="27">
        <f t="shared" si="0"/>
        <v>40746300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40746300</v>
      </c>
      <c r="X17" s="27">
        <f t="shared" si="0"/>
        <v>60127833</v>
      </c>
      <c r="Y17" s="27">
        <f t="shared" si="0"/>
        <v>-19381533</v>
      </c>
      <c r="Z17" s="28">
        <f>+IF(X17&lt;&gt;0,+(Y17/X17)*100,0)</f>
        <v>-32.23387910886461</v>
      </c>
      <c r="AA17" s="29">
        <f>SUM(AA6:AA16)</f>
        <v>509932537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1662359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160551233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20000000</v>
      </c>
      <c r="H24" s="19"/>
      <c r="I24" s="19"/>
      <c r="J24" s="19">
        <v>20000000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20000000</v>
      </c>
      <c r="X24" s="19"/>
      <c r="Y24" s="19">
        <v>20000000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-514384062</v>
      </c>
      <c r="D26" s="17"/>
      <c r="E26" s="18">
        <v>-509932550</v>
      </c>
      <c r="F26" s="19">
        <v>-509932550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-38752541</v>
      </c>
      <c r="Y26" s="19">
        <v>38752541</v>
      </c>
      <c r="Z26" s="20">
        <v>-100</v>
      </c>
      <c r="AA26" s="21">
        <v>-509932550</v>
      </c>
    </row>
    <row r="27" spans="1:27" ht="13.5">
      <c r="A27" s="23" t="s">
        <v>51</v>
      </c>
      <c r="B27" s="24"/>
      <c r="C27" s="25">
        <f aca="true" t="shared" si="1" ref="C27:Y27">SUM(C21:C26)</f>
        <v>-352170470</v>
      </c>
      <c r="D27" s="25">
        <f>SUM(D21:D26)</f>
        <v>0</v>
      </c>
      <c r="E27" s="26">
        <f t="shared" si="1"/>
        <v>-509932550</v>
      </c>
      <c r="F27" s="27">
        <f t="shared" si="1"/>
        <v>-509932550</v>
      </c>
      <c r="G27" s="27">
        <f t="shared" si="1"/>
        <v>20000000</v>
      </c>
      <c r="H27" s="27">
        <f t="shared" si="1"/>
        <v>0</v>
      </c>
      <c r="I27" s="27">
        <f t="shared" si="1"/>
        <v>0</v>
      </c>
      <c r="J27" s="27">
        <f t="shared" si="1"/>
        <v>20000000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20000000</v>
      </c>
      <c r="X27" s="27">
        <f t="shared" si="1"/>
        <v>-38752541</v>
      </c>
      <c r="Y27" s="27">
        <f t="shared" si="1"/>
        <v>58752541</v>
      </c>
      <c r="Z27" s="28">
        <f>+IF(X27&lt;&gt;0,+(Y27/X27)*100,0)</f>
        <v>-151.60951897322036</v>
      </c>
      <c r="AA27" s="29">
        <f>SUM(AA21:AA26)</f>
        <v>-509932550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-174073638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300207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2906676</v>
      </c>
      <c r="D35" s="17"/>
      <c r="E35" s="18"/>
      <c r="F35" s="19"/>
      <c r="G35" s="19">
        <v>-42440050</v>
      </c>
      <c r="H35" s="19"/>
      <c r="I35" s="19"/>
      <c r="J35" s="19">
        <v>-42440050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-42440050</v>
      </c>
      <c r="X35" s="19"/>
      <c r="Y35" s="19">
        <v>-42440050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-170866755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-42440050</v>
      </c>
      <c r="H36" s="27">
        <f t="shared" si="2"/>
        <v>0</v>
      </c>
      <c r="I36" s="27">
        <f t="shared" si="2"/>
        <v>0</v>
      </c>
      <c r="J36" s="27">
        <f t="shared" si="2"/>
        <v>-42440050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-42440050</v>
      </c>
      <c r="X36" s="27">
        <f t="shared" si="2"/>
        <v>0</v>
      </c>
      <c r="Y36" s="27">
        <f t="shared" si="2"/>
        <v>-42440050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-73681110</v>
      </c>
      <c r="D38" s="31">
        <f>+D17+D27+D36</f>
        <v>0</v>
      </c>
      <c r="E38" s="32">
        <f t="shared" si="3"/>
        <v>-13</v>
      </c>
      <c r="F38" s="33">
        <f t="shared" si="3"/>
        <v>-13</v>
      </c>
      <c r="G38" s="33">
        <f t="shared" si="3"/>
        <v>-20929433</v>
      </c>
      <c r="H38" s="33">
        <f t="shared" si="3"/>
        <v>-15219584</v>
      </c>
      <c r="I38" s="33">
        <f t="shared" si="3"/>
        <v>54455267</v>
      </c>
      <c r="J38" s="33">
        <f t="shared" si="3"/>
        <v>18306250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18306250</v>
      </c>
      <c r="X38" s="33">
        <f t="shared" si="3"/>
        <v>21375292</v>
      </c>
      <c r="Y38" s="33">
        <f t="shared" si="3"/>
        <v>-3069042</v>
      </c>
      <c r="Z38" s="34">
        <f>+IF(X38&lt;&gt;0,+(Y38/X38)*100,0)</f>
        <v>-14.357895087468279</v>
      </c>
      <c r="AA38" s="35">
        <f>+AA17+AA27+AA36</f>
        <v>-13</v>
      </c>
    </row>
    <row r="39" spans="1:27" ht="13.5">
      <c r="A39" s="22" t="s">
        <v>59</v>
      </c>
      <c r="B39" s="16"/>
      <c r="C39" s="31">
        <v>205045741</v>
      </c>
      <c r="D39" s="31"/>
      <c r="E39" s="32">
        <v>205045741</v>
      </c>
      <c r="F39" s="33">
        <v>205045741</v>
      </c>
      <c r="G39" s="33">
        <v>462709613</v>
      </c>
      <c r="H39" s="33">
        <v>441780180</v>
      </c>
      <c r="I39" s="33">
        <v>426560596</v>
      </c>
      <c r="J39" s="33">
        <v>462709613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462709613</v>
      </c>
      <c r="X39" s="33">
        <v>205045741</v>
      </c>
      <c r="Y39" s="33">
        <v>257663872</v>
      </c>
      <c r="Z39" s="34">
        <v>125.66</v>
      </c>
      <c r="AA39" s="35">
        <v>205045741</v>
      </c>
    </row>
    <row r="40" spans="1:27" ht="13.5">
      <c r="A40" s="41" t="s">
        <v>60</v>
      </c>
      <c r="B40" s="42"/>
      <c r="C40" s="43">
        <v>131364631</v>
      </c>
      <c r="D40" s="43"/>
      <c r="E40" s="44">
        <v>205045729</v>
      </c>
      <c r="F40" s="45">
        <v>205045729</v>
      </c>
      <c r="G40" s="45">
        <v>441780180</v>
      </c>
      <c r="H40" s="45">
        <v>426560596</v>
      </c>
      <c r="I40" s="45">
        <v>481015863</v>
      </c>
      <c r="J40" s="45">
        <v>481015863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481015863</v>
      </c>
      <c r="X40" s="45">
        <v>226421034</v>
      </c>
      <c r="Y40" s="45">
        <v>254594829</v>
      </c>
      <c r="Z40" s="46">
        <v>112.44</v>
      </c>
      <c r="AA40" s="47">
        <v>205045729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26593626</v>
      </c>
      <c r="D6" s="17"/>
      <c r="E6" s="18">
        <v>27187832</v>
      </c>
      <c r="F6" s="19">
        <v>27187832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6796958</v>
      </c>
      <c r="Y6" s="19">
        <v>-6796958</v>
      </c>
      <c r="Z6" s="20">
        <v>-100</v>
      </c>
      <c r="AA6" s="21">
        <v>27187832</v>
      </c>
    </row>
    <row r="7" spans="1:27" ht="13.5">
      <c r="A7" s="22" t="s">
        <v>34</v>
      </c>
      <c r="B7" s="16"/>
      <c r="C7" s="17">
        <v>96652876</v>
      </c>
      <c r="D7" s="17"/>
      <c r="E7" s="18">
        <v>129466536</v>
      </c>
      <c r="F7" s="19">
        <v>129466536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32366634</v>
      </c>
      <c r="Y7" s="19">
        <v>-32366634</v>
      </c>
      <c r="Z7" s="20">
        <v>-100</v>
      </c>
      <c r="AA7" s="21">
        <v>129466536</v>
      </c>
    </row>
    <row r="8" spans="1:27" ht="13.5">
      <c r="A8" s="22" t="s">
        <v>35</v>
      </c>
      <c r="B8" s="16"/>
      <c r="C8" s="17">
        <v>7769600</v>
      </c>
      <c r="D8" s="17"/>
      <c r="E8" s="18">
        <v>7851579</v>
      </c>
      <c r="F8" s="19">
        <v>7851579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2898093</v>
      </c>
      <c r="Y8" s="19">
        <v>-2898093</v>
      </c>
      <c r="Z8" s="20">
        <v>-100</v>
      </c>
      <c r="AA8" s="21">
        <v>7851579</v>
      </c>
    </row>
    <row r="9" spans="1:27" ht="13.5">
      <c r="A9" s="22" t="s">
        <v>36</v>
      </c>
      <c r="B9" s="16"/>
      <c r="C9" s="17">
        <v>62493166</v>
      </c>
      <c r="D9" s="17"/>
      <c r="E9" s="18">
        <v>42713000</v>
      </c>
      <c r="F9" s="19">
        <v>42713000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19018053</v>
      </c>
      <c r="Y9" s="19">
        <v>-19018053</v>
      </c>
      <c r="Z9" s="20">
        <v>-100</v>
      </c>
      <c r="AA9" s="21">
        <v>42713000</v>
      </c>
    </row>
    <row r="10" spans="1:27" ht="13.5">
      <c r="A10" s="22" t="s">
        <v>37</v>
      </c>
      <c r="B10" s="16"/>
      <c r="C10" s="17">
        <v>-24029042</v>
      </c>
      <c r="D10" s="17"/>
      <c r="E10" s="18">
        <v>24368999</v>
      </c>
      <c r="F10" s="19">
        <v>24368999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3191252</v>
      </c>
      <c r="Y10" s="19">
        <v>-3191252</v>
      </c>
      <c r="Z10" s="20">
        <v>-100</v>
      </c>
      <c r="AA10" s="21">
        <v>24368999</v>
      </c>
    </row>
    <row r="11" spans="1:27" ht="13.5">
      <c r="A11" s="22" t="s">
        <v>38</v>
      </c>
      <c r="B11" s="16"/>
      <c r="C11" s="17">
        <v>1149755</v>
      </c>
      <c r="D11" s="17"/>
      <c r="E11" s="18">
        <v>8678784</v>
      </c>
      <c r="F11" s="19">
        <v>8678784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2169696</v>
      </c>
      <c r="Y11" s="19">
        <v>-2169696</v>
      </c>
      <c r="Z11" s="20">
        <v>-100</v>
      </c>
      <c r="AA11" s="21">
        <v>8678784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171152266</v>
      </c>
      <c r="D14" s="17"/>
      <c r="E14" s="18">
        <v>-193558889</v>
      </c>
      <c r="F14" s="19">
        <v>-193558889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-48634713</v>
      </c>
      <c r="Y14" s="19">
        <v>48634713</v>
      </c>
      <c r="Z14" s="20">
        <v>-100</v>
      </c>
      <c r="AA14" s="21">
        <v>-193558889</v>
      </c>
    </row>
    <row r="15" spans="1:27" ht="13.5">
      <c r="A15" s="22" t="s">
        <v>42</v>
      </c>
      <c r="B15" s="16"/>
      <c r="C15" s="17"/>
      <c r="D15" s="17"/>
      <c r="E15" s="18">
        <v>-10416684</v>
      </c>
      <c r="F15" s="19">
        <v>-10416684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-2712678</v>
      </c>
      <c r="Y15" s="19">
        <v>2712678</v>
      </c>
      <c r="Z15" s="20">
        <v>-100</v>
      </c>
      <c r="AA15" s="21">
        <v>-10416684</v>
      </c>
    </row>
    <row r="16" spans="1:27" ht="13.5">
      <c r="A16" s="22" t="s">
        <v>43</v>
      </c>
      <c r="B16" s="16"/>
      <c r="C16" s="17"/>
      <c r="D16" s="17"/>
      <c r="E16" s="18">
        <v>-2136216</v>
      </c>
      <c r="F16" s="19">
        <v>-2136216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-534054</v>
      </c>
      <c r="Y16" s="19">
        <v>534054</v>
      </c>
      <c r="Z16" s="20">
        <v>-100</v>
      </c>
      <c r="AA16" s="21">
        <v>-2136216</v>
      </c>
    </row>
    <row r="17" spans="1:27" ht="13.5">
      <c r="A17" s="23" t="s">
        <v>44</v>
      </c>
      <c r="B17" s="24"/>
      <c r="C17" s="25">
        <f aca="true" t="shared" si="0" ref="C17:Y17">SUM(C6:C16)</f>
        <v>341782247</v>
      </c>
      <c r="D17" s="25">
        <f>SUM(D6:D16)</f>
        <v>0</v>
      </c>
      <c r="E17" s="26">
        <f t="shared" si="0"/>
        <v>34154941</v>
      </c>
      <c r="F17" s="27">
        <f t="shared" si="0"/>
        <v>34154941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  <c r="X17" s="27">
        <f t="shared" si="0"/>
        <v>14559241</v>
      </c>
      <c r="Y17" s="27">
        <f t="shared" si="0"/>
        <v>-14559241</v>
      </c>
      <c r="Z17" s="28">
        <f>+IF(X17&lt;&gt;0,+(Y17/X17)*100,0)</f>
        <v>-100</v>
      </c>
      <c r="AA17" s="29">
        <f>SUM(AA6:AA16)</f>
        <v>34154941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276679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-31327860</v>
      </c>
      <c r="F26" s="19">
        <v>-31327860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-7831965</v>
      </c>
      <c r="Y26" s="19">
        <v>7831965</v>
      </c>
      <c r="Z26" s="20">
        <v>-100</v>
      </c>
      <c r="AA26" s="21">
        <v>-31327860</v>
      </c>
    </row>
    <row r="27" spans="1:27" ht="13.5">
      <c r="A27" s="23" t="s">
        <v>51</v>
      </c>
      <c r="B27" s="24"/>
      <c r="C27" s="25">
        <f aca="true" t="shared" si="1" ref="C27:Y27">SUM(C21:C26)</f>
        <v>276679</v>
      </c>
      <c r="D27" s="25">
        <f>SUM(D21:D26)</f>
        <v>0</v>
      </c>
      <c r="E27" s="26">
        <f t="shared" si="1"/>
        <v>-31327860</v>
      </c>
      <c r="F27" s="27">
        <f t="shared" si="1"/>
        <v>-31327860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-7831965</v>
      </c>
      <c r="Y27" s="27">
        <f t="shared" si="1"/>
        <v>7831965</v>
      </c>
      <c r="Z27" s="28">
        <f>+IF(X27&lt;&gt;0,+(Y27/X27)*100,0)</f>
        <v>-100</v>
      </c>
      <c r="AA27" s="29">
        <f>SUM(AA21:AA26)</f>
        <v>-31327860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-93639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482475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388836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342447762</v>
      </c>
      <c r="D38" s="31">
        <f>+D17+D27+D36</f>
        <v>0</v>
      </c>
      <c r="E38" s="32">
        <f t="shared" si="3"/>
        <v>2827081</v>
      </c>
      <c r="F38" s="33">
        <f t="shared" si="3"/>
        <v>2827081</v>
      </c>
      <c r="G38" s="33">
        <f t="shared" si="3"/>
        <v>0</v>
      </c>
      <c r="H38" s="33">
        <f t="shared" si="3"/>
        <v>0</v>
      </c>
      <c r="I38" s="33">
        <f t="shared" si="3"/>
        <v>0</v>
      </c>
      <c r="J38" s="33">
        <f t="shared" si="3"/>
        <v>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0</v>
      </c>
      <c r="X38" s="33">
        <f t="shared" si="3"/>
        <v>6727276</v>
      </c>
      <c r="Y38" s="33">
        <f t="shared" si="3"/>
        <v>-6727276</v>
      </c>
      <c r="Z38" s="34">
        <f>+IF(X38&lt;&gt;0,+(Y38/X38)*100,0)</f>
        <v>-100</v>
      </c>
      <c r="AA38" s="35">
        <f>+AA17+AA27+AA36</f>
        <v>2827081</v>
      </c>
    </row>
    <row r="39" spans="1:27" ht="13.5">
      <c r="A39" s="22" t="s">
        <v>59</v>
      </c>
      <c r="B39" s="16"/>
      <c r="C39" s="31">
        <v>4217983</v>
      </c>
      <c r="D39" s="31"/>
      <c r="E39" s="32">
        <v>13558137</v>
      </c>
      <c r="F39" s="33">
        <v>13558137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13558137</v>
      </c>
      <c r="Y39" s="33">
        <v>-13558137</v>
      </c>
      <c r="Z39" s="34">
        <v>-100</v>
      </c>
      <c r="AA39" s="35">
        <v>13558137</v>
      </c>
    </row>
    <row r="40" spans="1:27" ht="13.5">
      <c r="A40" s="41" t="s">
        <v>60</v>
      </c>
      <c r="B40" s="42"/>
      <c r="C40" s="43">
        <v>346665745</v>
      </c>
      <c r="D40" s="43"/>
      <c r="E40" s="44">
        <v>16385217</v>
      </c>
      <c r="F40" s="45">
        <v>16385217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20285412</v>
      </c>
      <c r="Y40" s="45">
        <v>-20285412</v>
      </c>
      <c r="Z40" s="46">
        <v>-100</v>
      </c>
      <c r="AA40" s="47">
        <v>16385217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865234826</v>
      </c>
      <c r="D6" s="17"/>
      <c r="E6" s="18">
        <v>1038701099</v>
      </c>
      <c r="F6" s="19">
        <v>1038701099</v>
      </c>
      <c r="G6" s="19">
        <v>158500146</v>
      </c>
      <c r="H6" s="19">
        <v>72614738</v>
      </c>
      <c r="I6" s="19">
        <v>71445020</v>
      </c>
      <c r="J6" s="19">
        <v>302559904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302559904</v>
      </c>
      <c r="X6" s="19">
        <v>193293594</v>
      </c>
      <c r="Y6" s="19">
        <v>109266310</v>
      </c>
      <c r="Z6" s="20">
        <v>56.53</v>
      </c>
      <c r="AA6" s="21">
        <v>1038701099</v>
      </c>
    </row>
    <row r="7" spans="1:27" ht="13.5">
      <c r="A7" s="22" t="s">
        <v>34</v>
      </c>
      <c r="B7" s="16"/>
      <c r="C7" s="17">
        <v>2749647841</v>
      </c>
      <c r="D7" s="17"/>
      <c r="E7" s="18">
        <v>2708964285</v>
      </c>
      <c r="F7" s="19">
        <v>2708964285</v>
      </c>
      <c r="G7" s="19">
        <v>230457169</v>
      </c>
      <c r="H7" s="19">
        <v>136604020</v>
      </c>
      <c r="I7" s="19">
        <v>247145057</v>
      </c>
      <c r="J7" s="19">
        <v>614206246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614206246</v>
      </c>
      <c r="X7" s="19">
        <v>509006311</v>
      </c>
      <c r="Y7" s="19">
        <v>105199935</v>
      </c>
      <c r="Z7" s="20">
        <v>20.67</v>
      </c>
      <c r="AA7" s="21">
        <v>2708964285</v>
      </c>
    </row>
    <row r="8" spans="1:27" ht="13.5">
      <c r="A8" s="22" t="s">
        <v>35</v>
      </c>
      <c r="B8" s="16"/>
      <c r="C8" s="17">
        <v>64339184</v>
      </c>
      <c r="D8" s="17"/>
      <c r="E8" s="18">
        <v>330373702</v>
      </c>
      <c r="F8" s="19">
        <v>330373702</v>
      </c>
      <c r="G8" s="19">
        <v>23065226</v>
      </c>
      <c r="H8" s="19">
        <v>20003526</v>
      </c>
      <c r="I8" s="19">
        <v>23623313</v>
      </c>
      <c r="J8" s="19">
        <v>66692065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66692065</v>
      </c>
      <c r="X8" s="19">
        <v>55140706</v>
      </c>
      <c r="Y8" s="19">
        <v>11551359</v>
      </c>
      <c r="Z8" s="20">
        <v>20.95</v>
      </c>
      <c r="AA8" s="21">
        <v>330373702</v>
      </c>
    </row>
    <row r="9" spans="1:27" ht="13.5">
      <c r="A9" s="22" t="s">
        <v>36</v>
      </c>
      <c r="B9" s="16"/>
      <c r="C9" s="17">
        <v>963670275</v>
      </c>
      <c r="D9" s="17"/>
      <c r="E9" s="18">
        <v>1319728330</v>
      </c>
      <c r="F9" s="19">
        <v>1318097040</v>
      </c>
      <c r="G9" s="19">
        <v>282582000</v>
      </c>
      <c r="H9" s="19">
        <v>137531622</v>
      </c>
      <c r="I9" s="19">
        <v>15838153</v>
      </c>
      <c r="J9" s="19">
        <v>435951775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435951775</v>
      </c>
      <c r="X9" s="19">
        <v>260327406</v>
      </c>
      <c r="Y9" s="19">
        <v>175624369</v>
      </c>
      <c r="Z9" s="20">
        <v>67.46</v>
      </c>
      <c r="AA9" s="21">
        <v>1318097040</v>
      </c>
    </row>
    <row r="10" spans="1:27" ht="13.5">
      <c r="A10" s="22" t="s">
        <v>37</v>
      </c>
      <c r="B10" s="16"/>
      <c r="C10" s="17">
        <v>670393965</v>
      </c>
      <c r="D10" s="17"/>
      <c r="E10" s="18">
        <v>848269032</v>
      </c>
      <c r="F10" s="19">
        <v>848269032</v>
      </c>
      <c r="G10" s="19">
        <v>257450000</v>
      </c>
      <c r="H10" s="19"/>
      <c r="I10" s="19">
        <v>100000</v>
      </c>
      <c r="J10" s="19">
        <v>257550000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257550000</v>
      </c>
      <c r="X10" s="19">
        <v>212067258</v>
      </c>
      <c r="Y10" s="19">
        <v>45482742</v>
      </c>
      <c r="Z10" s="20">
        <v>21.45</v>
      </c>
      <c r="AA10" s="21">
        <v>848269032</v>
      </c>
    </row>
    <row r="11" spans="1:27" ht="13.5">
      <c r="A11" s="22" t="s">
        <v>38</v>
      </c>
      <c r="B11" s="16"/>
      <c r="C11" s="17">
        <v>187367781</v>
      </c>
      <c r="D11" s="17"/>
      <c r="E11" s="18">
        <v>178494606</v>
      </c>
      <c r="F11" s="19">
        <v>178494606</v>
      </c>
      <c r="G11" s="19">
        <v>14912522</v>
      </c>
      <c r="H11" s="19">
        <v>19761054</v>
      </c>
      <c r="I11" s="19">
        <v>18017949</v>
      </c>
      <c r="J11" s="19">
        <v>52691525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52691525</v>
      </c>
      <c r="X11" s="19">
        <v>45928714</v>
      </c>
      <c r="Y11" s="19">
        <v>6762811</v>
      </c>
      <c r="Z11" s="20">
        <v>14.72</v>
      </c>
      <c r="AA11" s="21">
        <v>178494606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-3835216962</v>
      </c>
      <c r="D14" s="17"/>
      <c r="E14" s="18">
        <v>-4430013071</v>
      </c>
      <c r="F14" s="19">
        <v>-4428381781</v>
      </c>
      <c r="G14" s="19">
        <v>-806085765</v>
      </c>
      <c r="H14" s="19">
        <v>-377130212</v>
      </c>
      <c r="I14" s="19">
        <v>-393141241</v>
      </c>
      <c r="J14" s="19">
        <v>-1576357218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-1576357218</v>
      </c>
      <c r="X14" s="19">
        <v>-976643924</v>
      </c>
      <c r="Y14" s="19">
        <v>-599713294</v>
      </c>
      <c r="Z14" s="20">
        <v>61.41</v>
      </c>
      <c r="AA14" s="21">
        <v>-4428381781</v>
      </c>
    </row>
    <row r="15" spans="1:27" ht="13.5">
      <c r="A15" s="22" t="s">
        <v>42</v>
      </c>
      <c r="B15" s="16"/>
      <c r="C15" s="17">
        <v>-54873363</v>
      </c>
      <c r="D15" s="17"/>
      <c r="E15" s="18">
        <v>-57112643</v>
      </c>
      <c r="F15" s="19">
        <v>-57112643</v>
      </c>
      <c r="G15" s="19">
        <v>-4071619</v>
      </c>
      <c r="H15" s="19">
        <v>-4071619</v>
      </c>
      <c r="I15" s="19">
        <v>-4071619</v>
      </c>
      <c r="J15" s="19">
        <v>-12214857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-12214857</v>
      </c>
      <c r="X15" s="19">
        <v>-16976286</v>
      </c>
      <c r="Y15" s="19">
        <v>4761429</v>
      </c>
      <c r="Z15" s="20">
        <v>-28.05</v>
      </c>
      <c r="AA15" s="21">
        <v>-57112643</v>
      </c>
    </row>
    <row r="16" spans="1:27" ht="13.5">
      <c r="A16" s="22" t="s">
        <v>43</v>
      </c>
      <c r="B16" s="16"/>
      <c r="C16" s="17">
        <v>-241686261</v>
      </c>
      <c r="D16" s="17"/>
      <c r="E16" s="18">
        <v>-288467765</v>
      </c>
      <c r="F16" s="19">
        <v>-288467765</v>
      </c>
      <c r="G16" s="19">
        <v>-3887246</v>
      </c>
      <c r="H16" s="19">
        <v>-4441658</v>
      </c>
      <c r="I16" s="19">
        <v>-41523666</v>
      </c>
      <c r="J16" s="19">
        <v>-49852570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-49852570</v>
      </c>
      <c r="X16" s="19">
        <v>-72116217</v>
      </c>
      <c r="Y16" s="19">
        <v>22263647</v>
      </c>
      <c r="Z16" s="20">
        <v>-30.87</v>
      </c>
      <c r="AA16" s="21">
        <v>-288467765</v>
      </c>
    </row>
    <row r="17" spans="1:27" ht="13.5">
      <c r="A17" s="23" t="s">
        <v>44</v>
      </c>
      <c r="B17" s="24"/>
      <c r="C17" s="25">
        <f aca="true" t="shared" si="0" ref="C17:Y17">SUM(C6:C16)</f>
        <v>1368877286</v>
      </c>
      <c r="D17" s="25">
        <f>SUM(D6:D16)</f>
        <v>0</v>
      </c>
      <c r="E17" s="26">
        <f t="shared" si="0"/>
        <v>1648937575</v>
      </c>
      <c r="F17" s="27">
        <f t="shared" si="0"/>
        <v>1648937575</v>
      </c>
      <c r="G17" s="27">
        <f t="shared" si="0"/>
        <v>152922433</v>
      </c>
      <c r="H17" s="27">
        <f t="shared" si="0"/>
        <v>871471</v>
      </c>
      <c r="I17" s="27">
        <f t="shared" si="0"/>
        <v>-62567034</v>
      </c>
      <c r="J17" s="27">
        <f t="shared" si="0"/>
        <v>91226870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91226870</v>
      </c>
      <c r="X17" s="27">
        <f t="shared" si="0"/>
        <v>210027562</v>
      </c>
      <c r="Y17" s="27">
        <f t="shared" si="0"/>
        <v>-118800692</v>
      </c>
      <c r="Z17" s="28">
        <f>+IF(X17&lt;&gt;0,+(Y17/X17)*100,0)</f>
        <v>-56.564334161056436</v>
      </c>
      <c r="AA17" s="29">
        <f>SUM(AA6:AA16)</f>
        <v>1648937575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16753040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-1166128312</v>
      </c>
      <c r="D26" s="17"/>
      <c r="E26" s="18">
        <v>-1558133964</v>
      </c>
      <c r="F26" s="19">
        <v>-1558133964</v>
      </c>
      <c r="G26" s="19">
        <v>-1611266</v>
      </c>
      <c r="H26" s="19">
        <v>-39205333</v>
      </c>
      <c r="I26" s="19">
        <v>-86333124</v>
      </c>
      <c r="J26" s="19">
        <v>-127149723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-127149723</v>
      </c>
      <c r="X26" s="19">
        <v>-389533491</v>
      </c>
      <c r="Y26" s="19">
        <v>262383768</v>
      </c>
      <c r="Z26" s="20">
        <v>-67.36</v>
      </c>
      <c r="AA26" s="21">
        <v>-1558133964</v>
      </c>
    </row>
    <row r="27" spans="1:27" ht="13.5">
      <c r="A27" s="23" t="s">
        <v>51</v>
      </c>
      <c r="B27" s="24"/>
      <c r="C27" s="25">
        <f aca="true" t="shared" si="1" ref="C27:Y27">SUM(C21:C26)</f>
        <v>-1149375272</v>
      </c>
      <c r="D27" s="25">
        <f>SUM(D21:D26)</f>
        <v>0</v>
      </c>
      <c r="E27" s="26">
        <f t="shared" si="1"/>
        <v>-1558133964</v>
      </c>
      <c r="F27" s="27">
        <f t="shared" si="1"/>
        <v>-1558133964</v>
      </c>
      <c r="G27" s="27">
        <f t="shared" si="1"/>
        <v>-1611266</v>
      </c>
      <c r="H27" s="27">
        <f t="shared" si="1"/>
        <v>-39205333</v>
      </c>
      <c r="I27" s="27">
        <f t="shared" si="1"/>
        <v>-86333124</v>
      </c>
      <c r="J27" s="27">
        <f t="shared" si="1"/>
        <v>-127149723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-127149723</v>
      </c>
      <c r="X27" s="27">
        <f t="shared" si="1"/>
        <v>-389533491</v>
      </c>
      <c r="Y27" s="27">
        <f t="shared" si="1"/>
        <v>262383768</v>
      </c>
      <c r="Z27" s="28">
        <f>+IF(X27&lt;&gt;0,+(Y27/X27)*100,0)</f>
        <v>-67.35846186843021</v>
      </c>
      <c r="AA27" s="29">
        <f>SUM(AA21:AA26)</f>
        <v>-1558133964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69581826</v>
      </c>
      <c r="F32" s="19">
        <v>69581826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69581826</v>
      </c>
    </row>
    <row r="33" spans="1:27" ht="13.5">
      <c r="A33" s="22" t="s">
        <v>55</v>
      </c>
      <c r="B33" s="16"/>
      <c r="C33" s="17">
        <v>5203348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-49602476</v>
      </c>
      <c r="D35" s="17"/>
      <c r="E35" s="18">
        <v>-51824895</v>
      </c>
      <c r="F35" s="19">
        <v>-51824895</v>
      </c>
      <c r="G35" s="19"/>
      <c r="H35" s="19"/>
      <c r="I35" s="19">
        <v>-11238653</v>
      </c>
      <c r="J35" s="19">
        <v>-11238653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-11238653</v>
      </c>
      <c r="X35" s="19">
        <v>-10369866</v>
      </c>
      <c r="Y35" s="19">
        <v>-868787</v>
      </c>
      <c r="Z35" s="20">
        <v>8.38</v>
      </c>
      <c r="AA35" s="21">
        <v>-51824895</v>
      </c>
    </row>
    <row r="36" spans="1:27" ht="13.5">
      <c r="A36" s="23" t="s">
        <v>57</v>
      </c>
      <c r="B36" s="24"/>
      <c r="C36" s="25">
        <f aca="true" t="shared" si="2" ref="C36:Y36">SUM(C31:C35)</f>
        <v>-44399128</v>
      </c>
      <c r="D36" s="25">
        <f>SUM(D31:D35)</f>
        <v>0</v>
      </c>
      <c r="E36" s="26">
        <f t="shared" si="2"/>
        <v>17756931</v>
      </c>
      <c r="F36" s="27">
        <f t="shared" si="2"/>
        <v>17756931</v>
      </c>
      <c r="G36" s="27">
        <f t="shared" si="2"/>
        <v>0</v>
      </c>
      <c r="H36" s="27">
        <f t="shared" si="2"/>
        <v>0</v>
      </c>
      <c r="I36" s="27">
        <f t="shared" si="2"/>
        <v>-11238653</v>
      </c>
      <c r="J36" s="27">
        <f t="shared" si="2"/>
        <v>-11238653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-11238653</v>
      </c>
      <c r="X36" s="27">
        <f t="shared" si="2"/>
        <v>-10369866</v>
      </c>
      <c r="Y36" s="27">
        <f t="shared" si="2"/>
        <v>-868787</v>
      </c>
      <c r="Z36" s="28">
        <f>+IF(X36&lt;&gt;0,+(Y36/X36)*100,0)</f>
        <v>8.377996398410549</v>
      </c>
      <c r="AA36" s="29">
        <f>SUM(AA31:AA35)</f>
        <v>17756931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175102886</v>
      </c>
      <c r="D38" s="31">
        <f>+D17+D27+D36</f>
        <v>0</v>
      </c>
      <c r="E38" s="32">
        <f t="shared" si="3"/>
        <v>108560542</v>
      </c>
      <c r="F38" s="33">
        <f t="shared" si="3"/>
        <v>108560542</v>
      </c>
      <c r="G38" s="33">
        <f t="shared" si="3"/>
        <v>151311167</v>
      </c>
      <c r="H38" s="33">
        <f t="shared" si="3"/>
        <v>-38333862</v>
      </c>
      <c r="I38" s="33">
        <f t="shared" si="3"/>
        <v>-160138811</v>
      </c>
      <c r="J38" s="33">
        <f t="shared" si="3"/>
        <v>-47161506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-47161506</v>
      </c>
      <c r="X38" s="33">
        <f t="shared" si="3"/>
        <v>-189875795</v>
      </c>
      <c r="Y38" s="33">
        <f t="shared" si="3"/>
        <v>142714289</v>
      </c>
      <c r="Z38" s="34">
        <f>+IF(X38&lt;&gt;0,+(Y38/X38)*100,0)</f>
        <v>-75.16191782106823</v>
      </c>
      <c r="AA38" s="35">
        <f>+AA17+AA27+AA36</f>
        <v>108560542</v>
      </c>
    </row>
    <row r="39" spans="1:27" ht="13.5">
      <c r="A39" s="22" t="s">
        <v>59</v>
      </c>
      <c r="B39" s="16"/>
      <c r="C39" s="31">
        <v>2198797348</v>
      </c>
      <c r="D39" s="31"/>
      <c r="E39" s="32">
        <v>2382186465</v>
      </c>
      <c r="F39" s="33">
        <v>2382186465</v>
      </c>
      <c r="G39" s="33">
        <v>2373900234</v>
      </c>
      <c r="H39" s="33">
        <v>2525211401</v>
      </c>
      <c r="I39" s="33">
        <v>2486877539</v>
      </c>
      <c r="J39" s="33">
        <v>2373900234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2373900234</v>
      </c>
      <c r="X39" s="33">
        <v>2382186465</v>
      </c>
      <c r="Y39" s="33">
        <v>-8286231</v>
      </c>
      <c r="Z39" s="34">
        <v>-0.35</v>
      </c>
      <c r="AA39" s="35">
        <v>2382186465</v>
      </c>
    </row>
    <row r="40" spans="1:27" ht="13.5">
      <c r="A40" s="41" t="s">
        <v>60</v>
      </c>
      <c r="B40" s="42"/>
      <c r="C40" s="43">
        <v>2373900234</v>
      </c>
      <c r="D40" s="43"/>
      <c r="E40" s="44">
        <v>2490747007</v>
      </c>
      <c r="F40" s="45">
        <v>2490747007</v>
      </c>
      <c r="G40" s="45">
        <v>2525211401</v>
      </c>
      <c r="H40" s="45">
        <v>2486877539</v>
      </c>
      <c r="I40" s="45">
        <v>2326738728</v>
      </c>
      <c r="J40" s="45">
        <v>2326738728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2326738728</v>
      </c>
      <c r="X40" s="45">
        <v>2192310670</v>
      </c>
      <c r="Y40" s="45">
        <v>134428058</v>
      </c>
      <c r="Z40" s="46">
        <v>6.13</v>
      </c>
      <c r="AA40" s="47">
        <v>2490747007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3609379</v>
      </c>
      <c r="F6" s="19">
        <v>3609379</v>
      </c>
      <c r="G6" s="19">
        <v>63029</v>
      </c>
      <c r="H6" s="19">
        <v>73423</v>
      </c>
      <c r="I6" s="19">
        <v>1368479</v>
      </c>
      <c r="J6" s="19">
        <v>1504931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1504931</v>
      </c>
      <c r="X6" s="19">
        <v>902250</v>
      </c>
      <c r="Y6" s="19">
        <v>602681</v>
      </c>
      <c r="Z6" s="20">
        <v>66.8</v>
      </c>
      <c r="AA6" s="21">
        <v>3609379</v>
      </c>
    </row>
    <row r="7" spans="1:27" ht="13.5">
      <c r="A7" s="22" t="s">
        <v>34</v>
      </c>
      <c r="B7" s="16"/>
      <c r="C7" s="17"/>
      <c r="D7" s="17"/>
      <c r="E7" s="18">
        <v>691925</v>
      </c>
      <c r="F7" s="19">
        <v>691925</v>
      </c>
      <c r="G7" s="19">
        <v>57087</v>
      </c>
      <c r="H7" s="19">
        <v>159431</v>
      </c>
      <c r="I7" s="19">
        <v>216800</v>
      </c>
      <c r="J7" s="19">
        <v>433318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433318</v>
      </c>
      <c r="X7" s="19">
        <v>173001</v>
      </c>
      <c r="Y7" s="19">
        <v>260317</v>
      </c>
      <c r="Z7" s="20">
        <v>150.47</v>
      </c>
      <c r="AA7" s="21">
        <v>691925</v>
      </c>
    </row>
    <row r="8" spans="1:27" ht="13.5">
      <c r="A8" s="22" t="s">
        <v>35</v>
      </c>
      <c r="B8" s="16"/>
      <c r="C8" s="17">
        <v>6550837</v>
      </c>
      <c r="D8" s="17"/>
      <c r="E8" s="18">
        <v>11754000</v>
      </c>
      <c r="F8" s="19">
        <v>11754000</v>
      </c>
      <c r="G8" s="19">
        <v>13065127</v>
      </c>
      <c r="H8" s="19">
        <v>12805192</v>
      </c>
      <c r="I8" s="19">
        <v>7212990</v>
      </c>
      <c r="J8" s="19">
        <v>33083309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33083309</v>
      </c>
      <c r="X8" s="19">
        <v>2938500</v>
      </c>
      <c r="Y8" s="19">
        <v>30144809</v>
      </c>
      <c r="Z8" s="20">
        <v>1025.86</v>
      </c>
      <c r="AA8" s="21">
        <v>11754000</v>
      </c>
    </row>
    <row r="9" spans="1:27" ht="13.5">
      <c r="A9" s="22" t="s">
        <v>36</v>
      </c>
      <c r="B9" s="16"/>
      <c r="C9" s="17">
        <v>215325551</v>
      </c>
      <c r="D9" s="17"/>
      <c r="E9" s="18">
        <v>166235000</v>
      </c>
      <c r="F9" s="19">
        <v>166235000</v>
      </c>
      <c r="G9" s="19">
        <v>60547000</v>
      </c>
      <c r="H9" s="19">
        <v>1300279</v>
      </c>
      <c r="I9" s="19">
        <v>8314444</v>
      </c>
      <c r="J9" s="19">
        <v>70161723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70161723</v>
      </c>
      <c r="X9" s="19">
        <v>56185000</v>
      </c>
      <c r="Y9" s="19">
        <v>13976723</v>
      </c>
      <c r="Z9" s="20">
        <v>24.88</v>
      </c>
      <c r="AA9" s="21">
        <v>166235000</v>
      </c>
    </row>
    <row r="10" spans="1:27" ht="13.5">
      <c r="A10" s="22" t="s">
        <v>37</v>
      </c>
      <c r="B10" s="16"/>
      <c r="C10" s="17"/>
      <c r="D10" s="17"/>
      <c r="E10" s="18">
        <v>39894999</v>
      </c>
      <c r="F10" s="19">
        <v>39894999</v>
      </c>
      <c r="G10" s="19">
        <v>10227000</v>
      </c>
      <c r="H10" s="19"/>
      <c r="I10" s="19"/>
      <c r="J10" s="19">
        <v>10227000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10227000</v>
      </c>
      <c r="X10" s="19">
        <v>13298333</v>
      </c>
      <c r="Y10" s="19">
        <v>-3071333</v>
      </c>
      <c r="Z10" s="20">
        <v>-23.1</v>
      </c>
      <c r="AA10" s="21">
        <v>39894999</v>
      </c>
    </row>
    <row r="11" spans="1:27" ht="13.5">
      <c r="A11" s="22" t="s">
        <v>38</v>
      </c>
      <c r="B11" s="16"/>
      <c r="C11" s="17">
        <v>2693856</v>
      </c>
      <c r="D11" s="17"/>
      <c r="E11" s="18">
        <v>309000</v>
      </c>
      <c r="F11" s="19">
        <v>309000</v>
      </c>
      <c r="G11" s="19"/>
      <c r="H11" s="19"/>
      <c r="I11" s="19">
        <v>24891</v>
      </c>
      <c r="J11" s="19">
        <v>24891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24891</v>
      </c>
      <c r="X11" s="19">
        <v>77250</v>
      </c>
      <c r="Y11" s="19">
        <v>-52359</v>
      </c>
      <c r="Z11" s="20">
        <v>-67.78</v>
      </c>
      <c r="AA11" s="21">
        <v>309000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158315859</v>
      </c>
      <c r="D14" s="17"/>
      <c r="E14" s="18">
        <v>-207728784</v>
      </c>
      <c r="F14" s="19">
        <v>-207728784</v>
      </c>
      <c r="G14" s="19">
        <v>-72954414</v>
      </c>
      <c r="H14" s="19">
        <v>-21727661</v>
      </c>
      <c r="I14" s="19">
        <v>-22307743</v>
      </c>
      <c r="J14" s="19">
        <v>-116989818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-116989818</v>
      </c>
      <c r="X14" s="19">
        <v>-51932196</v>
      </c>
      <c r="Y14" s="19">
        <v>-65057622</v>
      </c>
      <c r="Z14" s="20">
        <v>125.27</v>
      </c>
      <c r="AA14" s="21">
        <v>-207728784</v>
      </c>
    </row>
    <row r="15" spans="1:27" ht="13.5">
      <c r="A15" s="22" t="s">
        <v>42</v>
      </c>
      <c r="B15" s="16"/>
      <c r="C15" s="17"/>
      <c r="D15" s="17"/>
      <c r="E15" s="18">
        <v>-1809228</v>
      </c>
      <c r="F15" s="19">
        <v>-1809228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-1809228</v>
      </c>
    </row>
    <row r="16" spans="1:27" ht="13.5">
      <c r="A16" s="22" t="s">
        <v>43</v>
      </c>
      <c r="B16" s="16"/>
      <c r="C16" s="17"/>
      <c r="D16" s="17"/>
      <c r="E16" s="18">
        <v>-5134992</v>
      </c>
      <c r="F16" s="19">
        <v>-5134992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-1283748</v>
      </c>
      <c r="Y16" s="19">
        <v>1283748</v>
      </c>
      <c r="Z16" s="20">
        <v>-100</v>
      </c>
      <c r="AA16" s="21">
        <v>-5134992</v>
      </c>
    </row>
    <row r="17" spans="1:27" ht="13.5">
      <c r="A17" s="23" t="s">
        <v>44</v>
      </c>
      <c r="B17" s="24"/>
      <c r="C17" s="25">
        <f aca="true" t="shared" si="0" ref="C17:Y17">SUM(C6:C16)</f>
        <v>382886103</v>
      </c>
      <c r="D17" s="25">
        <f>SUM(D6:D16)</f>
        <v>0</v>
      </c>
      <c r="E17" s="26">
        <f t="shared" si="0"/>
        <v>7821299</v>
      </c>
      <c r="F17" s="27">
        <f t="shared" si="0"/>
        <v>7821299</v>
      </c>
      <c r="G17" s="27">
        <f t="shared" si="0"/>
        <v>11004829</v>
      </c>
      <c r="H17" s="27">
        <f t="shared" si="0"/>
        <v>-7389336</v>
      </c>
      <c r="I17" s="27">
        <f t="shared" si="0"/>
        <v>-5170139</v>
      </c>
      <c r="J17" s="27">
        <f t="shared" si="0"/>
        <v>-1554646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-1554646</v>
      </c>
      <c r="X17" s="27">
        <f t="shared" si="0"/>
        <v>20358390</v>
      </c>
      <c r="Y17" s="27">
        <f t="shared" si="0"/>
        <v>-21913036</v>
      </c>
      <c r="Z17" s="28">
        <f>+IF(X17&lt;&gt;0,+(Y17/X17)*100,0)</f>
        <v>-107.63638971451081</v>
      </c>
      <c r="AA17" s="29">
        <f>SUM(AA6:AA16)</f>
        <v>7821299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-39700000</v>
      </c>
      <c r="F26" s="19">
        <v>-39700000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>
        <v>-39700000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-39700000</v>
      </c>
      <c r="F27" s="27">
        <f t="shared" si="1"/>
        <v>-39700000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-39700000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382886103</v>
      </c>
      <c r="D38" s="31">
        <f>+D17+D27+D36</f>
        <v>0</v>
      </c>
      <c r="E38" s="32">
        <f t="shared" si="3"/>
        <v>-31878701</v>
      </c>
      <c r="F38" s="33">
        <f t="shared" si="3"/>
        <v>-31878701</v>
      </c>
      <c r="G38" s="33">
        <f t="shared" si="3"/>
        <v>11004829</v>
      </c>
      <c r="H38" s="33">
        <f t="shared" si="3"/>
        <v>-7389336</v>
      </c>
      <c r="I38" s="33">
        <f t="shared" si="3"/>
        <v>-5170139</v>
      </c>
      <c r="J38" s="33">
        <f t="shared" si="3"/>
        <v>-1554646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-1554646</v>
      </c>
      <c r="X38" s="33">
        <f t="shared" si="3"/>
        <v>20358390</v>
      </c>
      <c r="Y38" s="33">
        <f t="shared" si="3"/>
        <v>-21913036</v>
      </c>
      <c r="Z38" s="34">
        <f>+IF(X38&lt;&gt;0,+(Y38/X38)*100,0)</f>
        <v>-107.63638971451081</v>
      </c>
      <c r="AA38" s="35">
        <f>+AA17+AA27+AA36</f>
        <v>-31878701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14566</v>
      </c>
      <c r="H39" s="33">
        <v>11019395</v>
      </c>
      <c r="I39" s="33">
        <v>3630059</v>
      </c>
      <c r="J39" s="33">
        <v>14566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14566</v>
      </c>
      <c r="X39" s="33"/>
      <c r="Y39" s="33">
        <v>14566</v>
      </c>
      <c r="Z39" s="34"/>
      <c r="AA39" s="35"/>
    </row>
    <row r="40" spans="1:27" ht="13.5">
      <c r="A40" s="41" t="s">
        <v>60</v>
      </c>
      <c r="B40" s="42"/>
      <c r="C40" s="43">
        <v>382886103</v>
      </c>
      <c r="D40" s="43"/>
      <c r="E40" s="44">
        <v>-31878701</v>
      </c>
      <c r="F40" s="45">
        <v>-31878701</v>
      </c>
      <c r="G40" s="45">
        <v>11019395</v>
      </c>
      <c r="H40" s="45">
        <v>3630059</v>
      </c>
      <c r="I40" s="45">
        <v>-1540080</v>
      </c>
      <c r="J40" s="45">
        <v>-1540080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-1540080</v>
      </c>
      <c r="X40" s="45">
        <v>20358390</v>
      </c>
      <c r="Y40" s="45">
        <v>-21898470</v>
      </c>
      <c r="Z40" s="46">
        <v>-107.56</v>
      </c>
      <c r="AA40" s="47">
        <v>-31878701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23739723</v>
      </c>
      <c r="D6" s="17"/>
      <c r="E6" s="18">
        <v>2313444</v>
      </c>
      <c r="F6" s="19">
        <v>2313444</v>
      </c>
      <c r="G6" s="19">
        <v>272429</v>
      </c>
      <c r="H6" s="19">
        <v>4337776</v>
      </c>
      <c r="I6" s="19">
        <v>38068</v>
      </c>
      <c r="J6" s="19">
        <v>4648273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4648273</v>
      </c>
      <c r="X6" s="19">
        <v>578361</v>
      </c>
      <c r="Y6" s="19">
        <v>4069912</v>
      </c>
      <c r="Z6" s="20">
        <v>703.7</v>
      </c>
      <c r="AA6" s="21">
        <v>2313444</v>
      </c>
    </row>
    <row r="7" spans="1:27" ht="13.5">
      <c r="A7" s="22" t="s">
        <v>34</v>
      </c>
      <c r="B7" s="16"/>
      <c r="C7" s="17"/>
      <c r="D7" s="17"/>
      <c r="E7" s="18">
        <v>7617036</v>
      </c>
      <c r="F7" s="19">
        <v>7617036</v>
      </c>
      <c r="G7" s="19">
        <v>2381918</v>
      </c>
      <c r="H7" s="19">
        <v>1344166</v>
      </c>
      <c r="I7" s="19">
        <v>1423717</v>
      </c>
      <c r="J7" s="19">
        <v>5149801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5149801</v>
      </c>
      <c r="X7" s="19">
        <v>1904259</v>
      </c>
      <c r="Y7" s="19">
        <v>3245542</v>
      </c>
      <c r="Z7" s="20">
        <v>170.44</v>
      </c>
      <c r="AA7" s="21">
        <v>7617036</v>
      </c>
    </row>
    <row r="8" spans="1:27" ht="13.5">
      <c r="A8" s="22" t="s">
        <v>35</v>
      </c>
      <c r="B8" s="16"/>
      <c r="C8" s="17"/>
      <c r="D8" s="17"/>
      <c r="E8" s="18">
        <v>2788843</v>
      </c>
      <c r="F8" s="19">
        <v>2788843</v>
      </c>
      <c r="G8" s="19">
        <v>378016</v>
      </c>
      <c r="H8" s="19">
        <v>109738</v>
      </c>
      <c r="I8" s="19">
        <v>236014</v>
      </c>
      <c r="J8" s="19">
        <v>723768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723768</v>
      </c>
      <c r="X8" s="19">
        <v>615936</v>
      </c>
      <c r="Y8" s="19">
        <v>107832</v>
      </c>
      <c r="Z8" s="20">
        <v>17.51</v>
      </c>
      <c r="AA8" s="21">
        <v>2788843</v>
      </c>
    </row>
    <row r="9" spans="1:27" ht="13.5">
      <c r="A9" s="22" t="s">
        <v>36</v>
      </c>
      <c r="B9" s="16"/>
      <c r="C9" s="17">
        <v>145189559</v>
      </c>
      <c r="D9" s="17"/>
      <c r="E9" s="18">
        <v>129828901</v>
      </c>
      <c r="F9" s="19">
        <v>129828901</v>
      </c>
      <c r="G9" s="19">
        <v>48139581</v>
      </c>
      <c r="H9" s="19">
        <v>413212</v>
      </c>
      <c r="I9" s="19">
        <v>986270</v>
      </c>
      <c r="J9" s="19">
        <v>49539063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49539063</v>
      </c>
      <c r="X9" s="19">
        <v>43276300</v>
      </c>
      <c r="Y9" s="19">
        <v>6262763</v>
      </c>
      <c r="Z9" s="20">
        <v>14.47</v>
      </c>
      <c r="AA9" s="21">
        <v>129828901</v>
      </c>
    </row>
    <row r="10" spans="1:27" ht="13.5">
      <c r="A10" s="22" t="s">
        <v>37</v>
      </c>
      <c r="B10" s="16"/>
      <c r="C10" s="17">
        <v>30614700</v>
      </c>
      <c r="D10" s="17"/>
      <c r="E10" s="18">
        <v>32670100</v>
      </c>
      <c r="F10" s="19">
        <v>32670100</v>
      </c>
      <c r="G10" s="19">
        <v>492493</v>
      </c>
      <c r="H10" s="19">
        <v>492493</v>
      </c>
      <c r="I10" s="19">
        <v>-466393</v>
      </c>
      <c r="J10" s="19">
        <v>518593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518593</v>
      </c>
      <c r="X10" s="19">
        <v>10890033</v>
      </c>
      <c r="Y10" s="19">
        <v>-10371440</v>
      </c>
      <c r="Z10" s="20">
        <v>-95.24</v>
      </c>
      <c r="AA10" s="21">
        <v>32670100</v>
      </c>
    </row>
    <row r="11" spans="1:27" ht="13.5">
      <c r="A11" s="22" t="s">
        <v>38</v>
      </c>
      <c r="B11" s="16"/>
      <c r="C11" s="17">
        <v>8479083</v>
      </c>
      <c r="D11" s="17"/>
      <c r="E11" s="18">
        <v>3784416</v>
      </c>
      <c r="F11" s="19">
        <v>3784416</v>
      </c>
      <c r="G11" s="19">
        <v>636185</v>
      </c>
      <c r="H11" s="19">
        <v>665581</v>
      </c>
      <c r="I11" s="19">
        <v>750600</v>
      </c>
      <c r="J11" s="19">
        <v>2052366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2052366</v>
      </c>
      <c r="X11" s="19">
        <v>946104</v>
      </c>
      <c r="Y11" s="19">
        <v>1106262</v>
      </c>
      <c r="Z11" s="20">
        <v>116.93</v>
      </c>
      <c r="AA11" s="21">
        <v>3784416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-162933703</v>
      </c>
      <c r="D14" s="17"/>
      <c r="E14" s="18">
        <v>-158574468</v>
      </c>
      <c r="F14" s="19">
        <v>-158574468</v>
      </c>
      <c r="G14" s="19">
        <v>-20560842</v>
      </c>
      <c r="H14" s="19">
        <v>-10890951</v>
      </c>
      <c r="I14" s="19">
        <v>-12535649</v>
      </c>
      <c r="J14" s="19">
        <v>-43987442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-43987442</v>
      </c>
      <c r="X14" s="19">
        <v>-39643617</v>
      </c>
      <c r="Y14" s="19">
        <v>-4343825</v>
      </c>
      <c r="Z14" s="20">
        <v>10.96</v>
      </c>
      <c r="AA14" s="21">
        <v>-158574468</v>
      </c>
    </row>
    <row r="15" spans="1:27" ht="13.5">
      <c r="A15" s="22" t="s">
        <v>42</v>
      </c>
      <c r="B15" s="16"/>
      <c r="C15" s="17">
        <v>-120034</v>
      </c>
      <c r="D15" s="17"/>
      <c r="E15" s="18">
        <v>-849996</v>
      </c>
      <c r="F15" s="19">
        <v>-849996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-212499</v>
      </c>
      <c r="Y15" s="19">
        <v>212499</v>
      </c>
      <c r="Z15" s="20">
        <v>-100</v>
      </c>
      <c r="AA15" s="21">
        <v>-849996</v>
      </c>
    </row>
    <row r="16" spans="1:27" ht="13.5">
      <c r="A16" s="22" t="s">
        <v>43</v>
      </c>
      <c r="B16" s="16"/>
      <c r="C16" s="17"/>
      <c r="D16" s="17"/>
      <c r="E16" s="18">
        <v>-3672000</v>
      </c>
      <c r="F16" s="19">
        <v>-3672000</v>
      </c>
      <c r="G16" s="19">
        <v>-486817</v>
      </c>
      <c r="H16" s="19">
        <v>-440802</v>
      </c>
      <c r="I16" s="19">
        <v>-882195</v>
      </c>
      <c r="J16" s="19">
        <v>-1809814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-1809814</v>
      </c>
      <c r="X16" s="19">
        <v>-918000</v>
      </c>
      <c r="Y16" s="19">
        <v>-891814</v>
      </c>
      <c r="Z16" s="20">
        <v>97.15</v>
      </c>
      <c r="AA16" s="21">
        <v>-3672000</v>
      </c>
    </row>
    <row r="17" spans="1:27" ht="13.5">
      <c r="A17" s="23" t="s">
        <v>44</v>
      </c>
      <c r="B17" s="24"/>
      <c r="C17" s="25">
        <f aca="true" t="shared" si="0" ref="C17:Y17">SUM(C6:C16)</f>
        <v>44969328</v>
      </c>
      <c r="D17" s="25">
        <f>SUM(D6:D16)</f>
        <v>0</v>
      </c>
      <c r="E17" s="26">
        <f t="shared" si="0"/>
        <v>15906276</v>
      </c>
      <c r="F17" s="27">
        <f t="shared" si="0"/>
        <v>15906276</v>
      </c>
      <c r="G17" s="27">
        <f t="shared" si="0"/>
        <v>31252963</v>
      </c>
      <c r="H17" s="27">
        <f t="shared" si="0"/>
        <v>-3968787</v>
      </c>
      <c r="I17" s="27">
        <f t="shared" si="0"/>
        <v>-10449568</v>
      </c>
      <c r="J17" s="27">
        <f t="shared" si="0"/>
        <v>16834608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16834608</v>
      </c>
      <c r="X17" s="27">
        <f t="shared" si="0"/>
        <v>17436877</v>
      </c>
      <c r="Y17" s="27">
        <f t="shared" si="0"/>
        <v>-602269</v>
      </c>
      <c r="Z17" s="28">
        <f>+IF(X17&lt;&gt;0,+(Y17/X17)*100,0)</f>
        <v>-3.4539958044092414</v>
      </c>
      <c r="AA17" s="29">
        <f>SUM(AA6:AA16)</f>
        <v>15906276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618989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>
        <v>-3689</v>
      </c>
      <c r="I24" s="19">
        <v>-27940</v>
      </c>
      <c r="J24" s="19">
        <v>-31629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-31629</v>
      </c>
      <c r="X24" s="19"/>
      <c r="Y24" s="19">
        <v>-31629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-48773067</v>
      </c>
      <c r="D26" s="17"/>
      <c r="E26" s="18">
        <v>-41470103</v>
      </c>
      <c r="F26" s="19">
        <v>-41470103</v>
      </c>
      <c r="G26" s="19">
        <v>-432012</v>
      </c>
      <c r="H26" s="19">
        <v>-602800</v>
      </c>
      <c r="I26" s="19">
        <v>-275683</v>
      </c>
      <c r="J26" s="19">
        <v>-1310495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-1310495</v>
      </c>
      <c r="X26" s="19">
        <v>-14044241</v>
      </c>
      <c r="Y26" s="19">
        <v>12733746</v>
      </c>
      <c r="Z26" s="20">
        <v>-90.67</v>
      </c>
      <c r="AA26" s="21">
        <v>-41470103</v>
      </c>
    </row>
    <row r="27" spans="1:27" ht="13.5">
      <c r="A27" s="23" t="s">
        <v>51</v>
      </c>
      <c r="B27" s="24"/>
      <c r="C27" s="25">
        <f aca="true" t="shared" si="1" ref="C27:Y27">SUM(C21:C26)</f>
        <v>-48154078</v>
      </c>
      <c r="D27" s="25">
        <f>SUM(D21:D26)</f>
        <v>0</v>
      </c>
      <c r="E27" s="26">
        <f t="shared" si="1"/>
        <v>-41470103</v>
      </c>
      <c r="F27" s="27">
        <f t="shared" si="1"/>
        <v>-41470103</v>
      </c>
      <c r="G27" s="27">
        <f t="shared" si="1"/>
        <v>-432012</v>
      </c>
      <c r="H27" s="27">
        <f t="shared" si="1"/>
        <v>-606489</v>
      </c>
      <c r="I27" s="27">
        <f t="shared" si="1"/>
        <v>-303623</v>
      </c>
      <c r="J27" s="27">
        <f t="shared" si="1"/>
        <v>-1342124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-1342124</v>
      </c>
      <c r="X27" s="27">
        <f t="shared" si="1"/>
        <v>-14044241</v>
      </c>
      <c r="Y27" s="27">
        <f t="shared" si="1"/>
        <v>12702117</v>
      </c>
      <c r="Z27" s="28">
        <f>+IF(X27&lt;&gt;0,+(Y27/X27)*100,0)</f>
        <v>-90.44359891004434</v>
      </c>
      <c r="AA27" s="29">
        <f>SUM(AA21:AA26)</f>
        <v>-41470103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-296087</v>
      </c>
      <c r="D35" s="17"/>
      <c r="E35" s="18">
        <v>-263000</v>
      </c>
      <c r="F35" s="19">
        <v>-263000</v>
      </c>
      <c r="G35" s="19">
        <v>-41062</v>
      </c>
      <c r="H35" s="19">
        <v>-41062</v>
      </c>
      <c r="I35" s="19">
        <v>-37756</v>
      </c>
      <c r="J35" s="19">
        <v>-119880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-119880</v>
      </c>
      <c r="X35" s="19"/>
      <c r="Y35" s="19">
        <v>-119880</v>
      </c>
      <c r="Z35" s="20"/>
      <c r="AA35" s="21">
        <v>-263000</v>
      </c>
    </row>
    <row r="36" spans="1:27" ht="13.5">
      <c r="A36" s="23" t="s">
        <v>57</v>
      </c>
      <c r="B36" s="24"/>
      <c r="C36" s="25">
        <f aca="true" t="shared" si="2" ref="C36:Y36">SUM(C31:C35)</f>
        <v>-296087</v>
      </c>
      <c r="D36" s="25">
        <f>SUM(D31:D35)</f>
        <v>0</v>
      </c>
      <c r="E36" s="26">
        <f t="shared" si="2"/>
        <v>-263000</v>
      </c>
      <c r="F36" s="27">
        <f t="shared" si="2"/>
        <v>-263000</v>
      </c>
      <c r="G36" s="27">
        <f t="shared" si="2"/>
        <v>-41062</v>
      </c>
      <c r="H36" s="27">
        <f t="shared" si="2"/>
        <v>-41062</v>
      </c>
      <c r="I36" s="27">
        <f t="shared" si="2"/>
        <v>-37756</v>
      </c>
      <c r="J36" s="27">
        <f t="shared" si="2"/>
        <v>-119880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-119880</v>
      </c>
      <c r="X36" s="27">
        <f t="shared" si="2"/>
        <v>0</v>
      </c>
      <c r="Y36" s="27">
        <f t="shared" si="2"/>
        <v>-119880</v>
      </c>
      <c r="Z36" s="28">
        <f>+IF(X36&lt;&gt;0,+(Y36/X36)*100,0)</f>
        <v>0</v>
      </c>
      <c r="AA36" s="29">
        <f>SUM(AA31:AA35)</f>
        <v>-263000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-3480837</v>
      </c>
      <c r="D38" s="31">
        <f>+D17+D27+D36</f>
        <v>0</v>
      </c>
      <c r="E38" s="32">
        <f t="shared" si="3"/>
        <v>-25826827</v>
      </c>
      <c r="F38" s="33">
        <f t="shared" si="3"/>
        <v>-25826827</v>
      </c>
      <c r="G38" s="33">
        <f t="shared" si="3"/>
        <v>30779889</v>
      </c>
      <c r="H38" s="33">
        <f t="shared" si="3"/>
        <v>-4616338</v>
      </c>
      <c r="I38" s="33">
        <f t="shared" si="3"/>
        <v>-10790947</v>
      </c>
      <c r="J38" s="33">
        <f t="shared" si="3"/>
        <v>15372604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15372604</v>
      </c>
      <c r="X38" s="33">
        <f t="shared" si="3"/>
        <v>3392636</v>
      </c>
      <c r="Y38" s="33">
        <f t="shared" si="3"/>
        <v>11979968</v>
      </c>
      <c r="Z38" s="34">
        <f>+IF(X38&lt;&gt;0,+(Y38/X38)*100,0)</f>
        <v>353.1168094661496</v>
      </c>
      <c r="AA38" s="35">
        <f>+AA17+AA27+AA36</f>
        <v>-25826827</v>
      </c>
    </row>
    <row r="39" spans="1:27" ht="13.5">
      <c r="A39" s="22" t="s">
        <v>59</v>
      </c>
      <c r="B39" s="16"/>
      <c r="C39" s="31">
        <v>31776400</v>
      </c>
      <c r="D39" s="31"/>
      <c r="E39" s="32">
        <v>16578329</v>
      </c>
      <c r="F39" s="33">
        <v>16578329</v>
      </c>
      <c r="G39" s="33">
        <v>28295661</v>
      </c>
      <c r="H39" s="33">
        <v>59075550</v>
      </c>
      <c r="I39" s="33">
        <v>54459212</v>
      </c>
      <c r="J39" s="33">
        <v>28295661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28295661</v>
      </c>
      <c r="X39" s="33">
        <v>16578329</v>
      </c>
      <c r="Y39" s="33">
        <v>11717332</v>
      </c>
      <c r="Z39" s="34">
        <v>70.68</v>
      </c>
      <c r="AA39" s="35">
        <v>16578329</v>
      </c>
    </row>
    <row r="40" spans="1:27" ht="13.5">
      <c r="A40" s="41" t="s">
        <v>60</v>
      </c>
      <c r="B40" s="42"/>
      <c r="C40" s="43">
        <v>28295563</v>
      </c>
      <c r="D40" s="43"/>
      <c r="E40" s="44">
        <v>-9248497</v>
      </c>
      <c r="F40" s="45">
        <v>-9248497</v>
      </c>
      <c r="G40" s="45">
        <v>59075550</v>
      </c>
      <c r="H40" s="45">
        <v>54459212</v>
      </c>
      <c r="I40" s="45">
        <v>43668265</v>
      </c>
      <c r="J40" s="45">
        <v>43668265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43668265</v>
      </c>
      <c r="X40" s="45">
        <v>19970966</v>
      </c>
      <c r="Y40" s="45">
        <v>23697299</v>
      </c>
      <c r="Z40" s="46">
        <v>118.66</v>
      </c>
      <c r="AA40" s="47">
        <v>-9248497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3495798</v>
      </c>
      <c r="D6" s="17"/>
      <c r="E6" s="18">
        <v>3800000</v>
      </c>
      <c r="F6" s="19">
        <v>3800000</v>
      </c>
      <c r="G6" s="19">
        <v>117865</v>
      </c>
      <c r="H6" s="19">
        <v>144139</v>
      </c>
      <c r="I6" s="19">
        <v>984798</v>
      </c>
      <c r="J6" s="19">
        <v>1246802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1246802</v>
      </c>
      <c r="X6" s="19">
        <v>1199498</v>
      </c>
      <c r="Y6" s="19">
        <v>47304</v>
      </c>
      <c r="Z6" s="20">
        <v>3.94</v>
      </c>
      <c r="AA6" s="21">
        <v>3800000</v>
      </c>
    </row>
    <row r="7" spans="1:27" ht="13.5">
      <c r="A7" s="22" t="s">
        <v>34</v>
      </c>
      <c r="B7" s="16"/>
      <c r="C7" s="17">
        <v>838985</v>
      </c>
      <c r="D7" s="17"/>
      <c r="E7" s="18">
        <v>850000</v>
      </c>
      <c r="F7" s="19">
        <v>850000</v>
      </c>
      <c r="G7" s="19">
        <v>58588</v>
      </c>
      <c r="H7" s="19">
        <v>39495</v>
      </c>
      <c r="I7" s="19">
        <v>57441</v>
      </c>
      <c r="J7" s="19">
        <v>155524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155524</v>
      </c>
      <c r="X7" s="19">
        <v>117131</v>
      </c>
      <c r="Y7" s="19">
        <v>38393</v>
      </c>
      <c r="Z7" s="20">
        <v>32.78</v>
      </c>
      <c r="AA7" s="21">
        <v>850000</v>
      </c>
    </row>
    <row r="8" spans="1:27" ht="13.5">
      <c r="A8" s="22" t="s">
        <v>35</v>
      </c>
      <c r="B8" s="16"/>
      <c r="C8" s="17">
        <v>51091548</v>
      </c>
      <c r="D8" s="17"/>
      <c r="E8" s="18">
        <v>18678500</v>
      </c>
      <c r="F8" s="19">
        <v>18678500</v>
      </c>
      <c r="G8" s="19">
        <v>4976328</v>
      </c>
      <c r="H8" s="19">
        <v>606577</v>
      </c>
      <c r="I8" s="19">
        <v>608455</v>
      </c>
      <c r="J8" s="19">
        <v>6191360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6191360</v>
      </c>
      <c r="X8" s="19">
        <v>4848530</v>
      </c>
      <c r="Y8" s="19">
        <v>1342830</v>
      </c>
      <c r="Z8" s="20">
        <v>27.7</v>
      </c>
      <c r="AA8" s="21">
        <v>18678500</v>
      </c>
    </row>
    <row r="9" spans="1:27" ht="13.5">
      <c r="A9" s="22" t="s">
        <v>36</v>
      </c>
      <c r="B9" s="16"/>
      <c r="C9" s="17">
        <v>144546465</v>
      </c>
      <c r="D9" s="17"/>
      <c r="E9" s="18">
        <v>134507000</v>
      </c>
      <c r="F9" s="19">
        <v>134507000</v>
      </c>
      <c r="G9" s="19">
        <v>54534000</v>
      </c>
      <c r="H9" s="19">
        <v>2125000</v>
      </c>
      <c r="I9" s="19"/>
      <c r="J9" s="19">
        <v>56659000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56659000</v>
      </c>
      <c r="X9" s="19">
        <v>54369000</v>
      </c>
      <c r="Y9" s="19">
        <v>2290000</v>
      </c>
      <c r="Z9" s="20">
        <v>4.21</v>
      </c>
      <c r="AA9" s="21">
        <v>134507000</v>
      </c>
    </row>
    <row r="10" spans="1:27" ht="13.5">
      <c r="A10" s="22" t="s">
        <v>37</v>
      </c>
      <c r="B10" s="16"/>
      <c r="C10" s="17">
        <v>57304000</v>
      </c>
      <c r="D10" s="17"/>
      <c r="E10" s="18">
        <v>80431000</v>
      </c>
      <c r="F10" s="19">
        <v>80431000</v>
      </c>
      <c r="G10" s="19">
        <v>2325000</v>
      </c>
      <c r="H10" s="19"/>
      <c r="I10" s="19">
        <v>5000000</v>
      </c>
      <c r="J10" s="19">
        <v>7325000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7325000</v>
      </c>
      <c r="X10" s="19">
        <v>20300000</v>
      </c>
      <c r="Y10" s="19">
        <v>-12975000</v>
      </c>
      <c r="Z10" s="20">
        <v>-63.92</v>
      </c>
      <c r="AA10" s="21">
        <v>80431000</v>
      </c>
    </row>
    <row r="11" spans="1:27" ht="13.5">
      <c r="A11" s="22" t="s">
        <v>38</v>
      </c>
      <c r="B11" s="16"/>
      <c r="C11" s="17">
        <v>5389392</v>
      </c>
      <c r="D11" s="17"/>
      <c r="E11" s="18">
        <v>5500000</v>
      </c>
      <c r="F11" s="19">
        <v>5500000</v>
      </c>
      <c r="G11" s="19">
        <v>513511</v>
      </c>
      <c r="H11" s="19">
        <v>563920</v>
      </c>
      <c r="I11" s="19">
        <v>513756</v>
      </c>
      <c r="J11" s="19">
        <v>1591187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1591187</v>
      </c>
      <c r="X11" s="19">
        <v>812485</v>
      </c>
      <c r="Y11" s="19">
        <v>778702</v>
      </c>
      <c r="Z11" s="20">
        <v>95.84</v>
      </c>
      <c r="AA11" s="21">
        <v>5500000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-174909255</v>
      </c>
      <c r="D14" s="17"/>
      <c r="E14" s="18">
        <v>-145128376</v>
      </c>
      <c r="F14" s="19">
        <v>-145128376</v>
      </c>
      <c r="G14" s="19">
        <v>-9356791</v>
      </c>
      <c r="H14" s="19">
        <v>-11623263</v>
      </c>
      <c r="I14" s="19">
        <v>-11845728</v>
      </c>
      <c r="J14" s="19">
        <v>-32825782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-32825782</v>
      </c>
      <c r="X14" s="19">
        <v>-31871417</v>
      </c>
      <c r="Y14" s="19">
        <v>-954365</v>
      </c>
      <c r="Z14" s="20">
        <v>2.99</v>
      </c>
      <c r="AA14" s="21">
        <v>-145128376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-2999998</v>
      </c>
      <c r="F16" s="19">
        <v>-2999998</v>
      </c>
      <c r="G16" s="19">
        <v>-129861</v>
      </c>
      <c r="H16" s="19"/>
      <c r="I16" s="19">
        <v>-286022</v>
      </c>
      <c r="J16" s="19">
        <v>-415883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-415883</v>
      </c>
      <c r="X16" s="19">
        <v>-760230</v>
      </c>
      <c r="Y16" s="19">
        <v>344347</v>
      </c>
      <c r="Z16" s="20">
        <v>-45.3</v>
      </c>
      <c r="AA16" s="21">
        <v>-2999998</v>
      </c>
    </row>
    <row r="17" spans="1:27" ht="13.5">
      <c r="A17" s="23" t="s">
        <v>44</v>
      </c>
      <c r="B17" s="24"/>
      <c r="C17" s="25">
        <f aca="true" t="shared" si="0" ref="C17:Y17">SUM(C6:C16)</f>
        <v>87756933</v>
      </c>
      <c r="D17" s="25">
        <f>SUM(D6:D16)</f>
        <v>0</v>
      </c>
      <c r="E17" s="26">
        <f t="shared" si="0"/>
        <v>95638126</v>
      </c>
      <c r="F17" s="27">
        <f t="shared" si="0"/>
        <v>95638126</v>
      </c>
      <c r="G17" s="27">
        <f t="shared" si="0"/>
        <v>53038640</v>
      </c>
      <c r="H17" s="27">
        <f t="shared" si="0"/>
        <v>-8144132</v>
      </c>
      <c r="I17" s="27">
        <f t="shared" si="0"/>
        <v>-4967300</v>
      </c>
      <c r="J17" s="27">
        <f t="shared" si="0"/>
        <v>39927208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39927208</v>
      </c>
      <c r="X17" s="27">
        <f t="shared" si="0"/>
        <v>49014997</v>
      </c>
      <c r="Y17" s="27">
        <f t="shared" si="0"/>
        <v>-9087789</v>
      </c>
      <c r="Z17" s="28">
        <f>+IF(X17&lt;&gt;0,+(Y17/X17)*100,0)</f>
        <v>-18.540833533051117</v>
      </c>
      <c r="AA17" s="29">
        <f>SUM(AA6:AA16)</f>
        <v>95638126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1163936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92271719</v>
      </c>
      <c r="D26" s="17"/>
      <c r="E26" s="18">
        <v>-95615000</v>
      </c>
      <c r="F26" s="19">
        <v>-95615000</v>
      </c>
      <c r="G26" s="19">
        <v>-3111376</v>
      </c>
      <c r="H26" s="19">
        <v>-1889466</v>
      </c>
      <c r="I26" s="19">
        <v>-10110007</v>
      </c>
      <c r="J26" s="19">
        <v>-15110849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-15110849</v>
      </c>
      <c r="X26" s="19">
        <v>-25070860</v>
      </c>
      <c r="Y26" s="19">
        <v>9960011</v>
      </c>
      <c r="Z26" s="20">
        <v>-39.73</v>
      </c>
      <c r="AA26" s="21">
        <v>-95615000</v>
      </c>
    </row>
    <row r="27" spans="1:27" ht="13.5">
      <c r="A27" s="23" t="s">
        <v>51</v>
      </c>
      <c r="B27" s="24"/>
      <c r="C27" s="25">
        <f aca="true" t="shared" si="1" ref="C27:Y27">SUM(C21:C26)</f>
        <v>93435655</v>
      </c>
      <c r="D27" s="25">
        <f>SUM(D21:D26)</f>
        <v>0</v>
      </c>
      <c r="E27" s="26">
        <f t="shared" si="1"/>
        <v>-95615000</v>
      </c>
      <c r="F27" s="27">
        <f t="shared" si="1"/>
        <v>-95615000</v>
      </c>
      <c r="G27" s="27">
        <f t="shared" si="1"/>
        <v>-3111376</v>
      </c>
      <c r="H27" s="27">
        <f t="shared" si="1"/>
        <v>-1889466</v>
      </c>
      <c r="I27" s="27">
        <f t="shared" si="1"/>
        <v>-10110007</v>
      </c>
      <c r="J27" s="27">
        <f t="shared" si="1"/>
        <v>-15110849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-15110849</v>
      </c>
      <c r="X27" s="27">
        <f t="shared" si="1"/>
        <v>-25070860</v>
      </c>
      <c r="Y27" s="27">
        <f t="shared" si="1"/>
        <v>9960011</v>
      </c>
      <c r="Z27" s="28">
        <f>+IF(X27&lt;&gt;0,+(Y27/X27)*100,0)</f>
        <v>-39.72744054252627</v>
      </c>
      <c r="AA27" s="29">
        <f>SUM(AA21:AA26)</f>
        <v>-95615000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181192588</v>
      </c>
      <c r="D38" s="31">
        <f>+D17+D27+D36</f>
        <v>0</v>
      </c>
      <c r="E38" s="32">
        <f t="shared" si="3"/>
        <v>23126</v>
      </c>
      <c r="F38" s="33">
        <f t="shared" si="3"/>
        <v>23126</v>
      </c>
      <c r="G38" s="33">
        <f t="shared" si="3"/>
        <v>49927264</v>
      </c>
      <c r="H38" s="33">
        <f t="shared" si="3"/>
        <v>-10033598</v>
      </c>
      <c r="I38" s="33">
        <f t="shared" si="3"/>
        <v>-15077307</v>
      </c>
      <c r="J38" s="33">
        <f t="shared" si="3"/>
        <v>24816359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24816359</v>
      </c>
      <c r="X38" s="33">
        <f t="shared" si="3"/>
        <v>23944137</v>
      </c>
      <c r="Y38" s="33">
        <f t="shared" si="3"/>
        <v>872222</v>
      </c>
      <c r="Z38" s="34">
        <f>+IF(X38&lt;&gt;0,+(Y38/X38)*100,0)</f>
        <v>3.6427372596473195</v>
      </c>
      <c r="AA38" s="35">
        <f>+AA17+AA27+AA36</f>
        <v>23126</v>
      </c>
    </row>
    <row r="39" spans="1:27" ht="13.5">
      <c r="A39" s="22" t="s">
        <v>59</v>
      </c>
      <c r="B39" s="16"/>
      <c r="C39" s="31">
        <v>51039768</v>
      </c>
      <c r="D39" s="31"/>
      <c r="E39" s="32">
        <v>40154727</v>
      </c>
      <c r="F39" s="33">
        <v>40154727</v>
      </c>
      <c r="G39" s="33">
        <v>79322802</v>
      </c>
      <c r="H39" s="33">
        <v>129250066</v>
      </c>
      <c r="I39" s="33">
        <v>119216468</v>
      </c>
      <c r="J39" s="33">
        <v>79322802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79322802</v>
      </c>
      <c r="X39" s="33">
        <v>40154727</v>
      </c>
      <c r="Y39" s="33">
        <v>39168075</v>
      </c>
      <c r="Z39" s="34">
        <v>97.54</v>
      </c>
      <c r="AA39" s="35">
        <v>40154727</v>
      </c>
    </row>
    <row r="40" spans="1:27" ht="13.5">
      <c r="A40" s="41" t="s">
        <v>60</v>
      </c>
      <c r="B40" s="42"/>
      <c r="C40" s="43">
        <v>232232356</v>
      </c>
      <c r="D40" s="43"/>
      <c r="E40" s="44">
        <v>40177853</v>
      </c>
      <c r="F40" s="45">
        <v>40177853</v>
      </c>
      <c r="G40" s="45">
        <v>129250066</v>
      </c>
      <c r="H40" s="45">
        <v>119216468</v>
      </c>
      <c r="I40" s="45">
        <v>104139161</v>
      </c>
      <c r="J40" s="45">
        <v>104139161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104139161</v>
      </c>
      <c r="X40" s="45">
        <v>64098864</v>
      </c>
      <c r="Y40" s="45">
        <v>40040297</v>
      </c>
      <c r="Z40" s="46">
        <v>62.47</v>
      </c>
      <c r="AA40" s="47">
        <v>40177853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5451564</v>
      </c>
      <c r="F6" s="19">
        <v>5451564</v>
      </c>
      <c r="G6" s="19">
        <v>6845</v>
      </c>
      <c r="H6" s="19">
        <v>8108256</v>
      </c>
      <c r="I6" s="19"/>
      <c r="J6" s="19">
        <v>8115101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8115101</v>
      </c>
      <c r="X6" s="19">
        <v>1362891</v>
      </c>
      <c r="Y6" s="19">
        <v>6752210</v>
      </c>
      <c r="Z6" s="20">
        <v>495.43</v>
      </c>
      <c r="AA6" s="21">
        <v>5451564</v>
      </c>
    </row>
    <row r="7" spans="1:27" ht="13.5">
      <c r="A7" s="22" t="s">
        <v>34</v>
      </c>
      <c r="B7" s="16"/>
      <c r="C7" s="17"/>
      <c r="D7" s="17"/>
      <c r="E7" s="18">
        <v>15075684</v>
      </c>
      <c r="F7" s="19">
        <v>15075684</v>
      </c>
      <c r="G7" s="19">
        <v>1035372</v>
      </c>
      <c r="H7" s="19">
        <v>1239513</v>
      </c>
      <c r="I7" s="19"/>
      <c r="J7" s="19">
        <v>2274885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2274885</v>
      </c>
      <c r="X7" s="19">
        <v>3768921</v>
      </c>
      <c r="Y7" s="19">
        <v>-1494036</v>
      </c>
      <c r="Z7" s="20">
        <v>-39.64</v>
      </c>
      <c r="AA7" s="21">
        <v>15075684</v>
      </c>
    </row>
    <row r="8" spans="1:27" ht="13.5">
      <c r="A8" s="22" t="s">
        <v>35</v>
      </c>
      <c r="B8" s="16"/>
      <c r="C8" s="17"/>
      <c r="D8" s="17"/>
      <c r="E8" s="18">
        <v>5356152</v>
      </c>
      <c r="F8" s="19">
        <v>5356152</v>
      </c>
      <c r="G8" s="19">
        <v>176499</v>
      </c>
      <c r="H8" s="19">
        <v>267091</v>
      </c>
      <c r="I8" s="19"/>
      <c r="J8" s="19">
        <v>443590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443590</v>
      </c>
      <c r="X8" s="19">
        <v>1339038</v>
      </c>
      <c r="Y8" s="19">
        <v>-895448</v>
      </c>
      <c r="Z8" s="20">
        <v>-66.87</v>
      </c>
      <c r="AA8" s="21">
        <v>5356152</v>
      </c>
    </row>
    <row r="9" spans="1:27" ht="13.5">
      <c r="A9" s="22" t="s">
        <v>36</v>
      </c>
      <c r="B9" s="16"/>
      <c r="C9" s="17"/>
      <c r="D9" s="17"/>
      <c r="E9" s="18">
        <v>62231999</v>
      </c>
      <c r="F9" s="19">
        <v>62231999</v>
      </c>
      <c r="G9" s="19">
        <v>24127000</v>
      </c>
      <c r="H9" s="19"/>
      <c r="I9" s="19"/>
      <c r="J9" s="19">
        <v>24127000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24127000</v>
      </c>
      <c r="X9" s="19">
        <v>22354333</v>
      </c>
      <c r="Y9" s="19">
        <v>1772667</v>
      </c>
      <c r="Z9" s="20">
        <v>7.93</v>
      </c>
      <c r="AA9" s="21">
        <v>62231999</v>
      </c>
    </row>
    <row r="10" spans="1:27" ht="13.5">
      <c r="A10" s="22" t="s">
        <v>37</v>
      </c>
      <c r="B10" s="16"/>
      <c r="C10" s="17"/>
      <c r="D10" s="17"/>
      <c r="E10" s="18">
        <v>18662049</v>
      </c>
      <c r="F10" s="19">
        <v>18662049</v>
      </c>
      <c r="G10" s="19">
        <v>1557526</v>
      </c>
      <c r="H10" s="19">
        <v>387025</v>
      </c>
      <c r="I10" s="19"/>
      <c r="J10" s="19">
        <v>1944551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1944551</v>
      </c>
      <c r="X10" s="19">
        <v>6220683</v>
      </c>
      <c r="Y10" s="19">
        <v>-4276132</v>
      </c>
      <c r="Z10" s="20">
        <v>-68.74</v>
      </c>
      <c r="AA10" s="21">
        <v>18662049</v>
      </c>
    </row>
    <row r="11" spans="1:27" ht="13.5">
      <c r="A11" s="22" t="s">
        <v>38</v>
      </c>
      <c r="B11" s="16"/>
      <c r="C11" s="17"/>
      <c r="D11" s="17"/>
      <c r="E11" s="18">
        <v>2831004</v>
      </c>
      <c r="F11" s="19">
        <v>2831004</v>
      </c>
      <c r="G11" s="19">
        <v>473026</v>
      </c>
      <c r="H11" s="19">
        <v>458713</v>
      </c>
      <c r="I11" s="19"/>
      <c r="J11" s="19">
        <v>931739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931739</v>
      </c>
      <c r="X11" s="19">
        <v>707751</v>
      </c>
      <c r="Y11" s="19">
        <v>223988</v>
      </c>
      <c r="Z11" s="20">
        <v>31.65</v>
      </c>
      <c r="AA11" s="21">
        <v>2831004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-76794861</v>
      </c>
      <c r="F14" s="19">
        <v>-76794861</v>
      </c>
      <c r="G14" s="19">
        <v>-12445447</v>
      </c>
      <c r="H14" s="19">
        <v>-15018625</v>
      </c>
      <c r="I14" s="19"/>
      <c r="J14" s="19">
        <v>-27464072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-27464072</v>
      </c>
      <c r="X14" s="19">
        <v>-21281335</v>
      </c>
      <c r="Y14" s="19">
        <v>-6182737</v>
      </c>
      <c r="Z14" s="20">
        <v>29.05</v>
      </c>
      <c r="AA14" s="21">
        <v>-76794861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>
        <v>-46262</v>
      </c>
      <c r="H15" s="19">
        <v>-44724</v>
      </c>
      <c r="I15" s="19"/>
      <c r="J15" s="19">
        <v>-90986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-90986</v>
      </c>
      <c r="X15" s="19"/>
      <c r="Y15" s="19">
        <v>-90986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-2667004</v>
      </c>
      <c r="F16" s="19">
        <v>-2667004</v>
      </c>
      <c r="G16" s="19">
        <v>-531811</v>
      </c>
      <c r="H16" s="19">
        <v>-271454</v>
      </c>
      <c r="I16" s="19"/>
      <c r="J16" s="19">
        <v>-803265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-803265</v>
      </c>
      <c r="X16" s="19">
        <v>-642501</v>
      </c>
      <c r="Y16" s="19">
        <v>-160764</v>
      </c>
      <c r="Z16" s="20">
        <v>25.02</v>
      </c>
      <c r="AA16" s="21">
        <v>-2667004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30146587</v>
      </c>
      <c r="F17" s="27">
        <f t="shared" si="0"/>
        <v>30146587</v>
      </c>
      <c r="G17" s="27">
        <f t="shared" si="0"/>
        <v>14352748</v>
      </c>
      <c r="H17" s="27">
        <f t="shared" si="0"/>
        <v>-4874205</v>
      </c>
      <c r="I17" s="27">
        <f t="shared" si="0"/>
        <v>0</v>
      </c>
      <c r="J17" s="27">
        <f t="shared" si="0"/>
        <v>9478543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9478543</v>
      </c>
      <c r="X17" s="27">
        <f t="shared" si="0"/>
        <v>13829781</v>
      </c>
      <c r="Y17" s="27">
        <f t="shared" si="0"/>
        <v>-4351238</v>
      </c>
      <c r="Z17" s="28">
        <f>+IF(X17&lt;&gt;0,+(Y17/X17)*100,0)</f>
        <v>-31.46281202862142</v>
      </c>
      <c r="AA17" s="29">
        <f>SUM(AA6:AA16)</f>
        <v>30146587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-19182048</v>
      </c>
      <c r="F26" s="19">
        <v>-19182048</v>
      </c>
      <c r="G26" s="19">
        <v>-403390</v>
      </c>
      <c r="H26" s="19">
        <v>-432143</v>
      </c>
      <c r="I26" s="19"/>
      <c r="J26" s="19">
        <v>-835533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-835533</v>
      </c>
      <c r="X26" s="19">
        <v>-4795512</v>
      </c>
      <c r="Y26" s="19">
        <v>3959979</v>
      </c>
      <c r="Z26" s="20">
        <v>-82.58</v>
      </c>
      <c r="AA26" s="21">
        <v>-19182048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-19182048</v>
      </c>
      <c r="F27" s="27">
        <f t="shared" si="1"/>
        <v>-19182048</v>
      </c>
      <c r="G27" s="27">
        <f t="shared" si="1"/>
        <v>-403390</v>
      </c>
      <c r="H27" s="27">
        <f t="shared" si="1"/>
        <v>-432143</v>
      </c>
      <c r="I27" s="27">
        <f t="shared" si="1"/>
        <v>0</v>
      </c>
      <c r="J27" s="27">
        <f t="shared" si="1"/>
        <v>-835533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-835533</v>
      </c>
      <c r="X27" s="27">
        <f t="shared" si="1"/>
        <v>-4795512</v>
      </c>
      <c r="Y27" s="27">
        <f t="shared" si="1"/>
        <v>3959979</v>
      </c>
      <c r="Z27" s="28">
        <f>+IF(X27&lt;&gt;0,+(Y27/X27)*100,0)</f>
        <v>-82.5767717816158</v>
      </c>
      <c r="AA27" s="29">
        <f>SUM(AA21:AA26)</f>
        <v>-19182048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1091004</v>
      </c>
      <c r="F32" s="19">
        <v>1091004</v>
      </c>
      <c r="G32" s="19">
        <v>90917</v>
      </c>
      <c r="H32" s="19">
        <v>90917</v>
      </c>
      <c r="I32" s="19"/>
      <c r="J32" s="19">
        <v>181834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181834</v>
      </c>
      <c r="X32" s="19">
        <v>272751</v>
      </c>
      <c r="Y32" s="19">
        <v>-90917</v>
      </c>
      <c r="Z32" s="20">
        <v>-33.33</v>
      </c>
      <c r="AA32" s="21">
        <v>1091004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-2017191</v>
      </c>
      <c r="F35" s="19">
        <v>-2017191</v>
      </c>
      <c r="G35" s="19">
        <v>-206069</v>
      </c>
      <c r="H35" s="19">
        <v>-206069</v>
      </c>
      <c r="I35" s="19"/>
      <c r="J35" s="19">
        <v>-412138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-412138</v>
      </c>
      <c r="X35" s="19">
        <v>-388524</v>
      </c>
      <c r="Y35" s="19">
        <v>-23614</v>
      </c>
      <c r="Z35" s="20">
        <v>6.08</v>
      </c>
      <c r="AA35" s="21">
        <v>-2017191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-926187</v>
      </c>
      <c r="F36" s="27">
        <f t="shared" si="2"/>
        <v>-926187</v>
      </c>
      <c r="G36" s="27">
        <f t="shared" si="2"/>
        <v>-115152</v>
      </c>
      <c r="H36" s="27">
        <f t="shared" si="2"/>
        <v>-115152</v>
      </c>
      <c r="I36" s="27">
        <f t="shared" si="2"/>
        <v>0</v>
      </c>
      <c r="J36" s="27">
        <f t="shared" si="2"/>
        <v>-230304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-230304</v>
      </c>
      <c r="X36" s="27">
        <f t="shared" si="2"/>
        <v>-115773</v>
      </c>
      <c r="Y36" s="27">
        <f t="shared" si="2"/>
        <v>-114531</v>
      </c>
      <c r="Z36" s="28">
        <f>+IF(X36&lt;&gt;0,+(Y36/X36)*100,0)</f>
        <v>98.92721100774791</v>
      </c>
      <c r="AA36" s="29">
        <f>SUM(AA31:AA35)</f>
        <v>-926187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10038352</v>
      </c>
      <c r="F38" s="33">
        <f t="shared" si="3"/>
        <v>10038352</v>
      </c>
      <c r="G38" s="33">
        <f t="shared" si="3"/>
        <v>13834206</v>
      </c>
      <c r="H38" s="33">
        <f t="shared" si="3"/>
        <v>-5421500</v>
      </c>
      <c r="I38" s="33">
        <f t="shared" si="3"/>
        <v>0</v>
      </c>
      <c r="J38" s="33">
        <f t="shared" si="3"/>
        <v>8412706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8412706</v>
      </c>
      <c r="X38" s="33">
        <f t="shared" si="3"/>
        <v>8918496</v>
      </c>
      <c r="Y38" s="33">
        <f t="shared" si="3"/>
        <v>-505790</v>
      </c>
      <c r="Z38" s="34">
        <f>+IF(X38&lt;&gt;0,+(Y38/X38)*100,0)</f>
        <v>-5.671247708133748</v>
      </c>
      <c r="AA38" s="35">
        <f>+AA17+AA27+AA36</f>
        <v>10038352</v>
      </c>
    </row>
    <row r="39" spans="1:27" ht="13.5">
      <c r="A39" s="22" t="s">
        <v>59</v>
      </c>
      <c r="B39" s="16"/>
      <c r="C39" s="31"/>
      <c r="D39" s="31"/>
      <c r="E39" s="32">
        <v>1000000</v>
      </c>
      <c r="F39" s="33">
        <v>1000000</v>
      </c>
      <c r="G39" s="33">
        <v>7620</v>
      </c>
      <c r="H39" s="33">
        <v>13841826</v>
      </c>
      <c r="I39" s="33"/>
      <c r="J39" s="33">
        <v>7620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7620</v>
      </c>
      <c r="X39" s="33">
        <v>1000000</v>
      </c>
      <c r="Y39" s="33">
        <v>-992380</v>
      </c>
      <c r="Z39" s="34">
        <v>-99.24</v>
      </c>
      <c r="AA39" s="35">
        <v>1000000</v>
      </c>
    </row>
    <row r="40" spans="1:27" ht="13.5">
      <c r="A40" s="41" t="s">
        <v>60</v>
      </c>
      <c r="B40" s="42"/>
      <c r="C40" s="43"/>
      <c r="D40" s="43"/>
      <c r="E40" s="44">
        <v>11038353</v>
      </c>
      <c r="F40" s="45">
        <v>11038353</v>
      </c>
      <c r="G40" s="45">
        <v>13841826</v>
      </c>
      <c r="H40" s="45">
        <v>8420326</v>
      </c>
      <c r="I40" s="45"/>
      <c r="J40" s="45">
        <v>8420326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8420326</v>
      </c>
      <c r="X40" s="45">
        <v>9918497</v>
      </c>
      <c r="Y40" s="45">
        <v>-1498171</v>
      </c>
      <c r="Z40" s="46">
        <v>-15.1</v>
      </c>
      <c r="AA40" s="47">
        <v>11038353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>
        <v>1404597</v>
      </c>
      <c r="I6" s="19">
        <v>6994275</v>
      </c>
      <c r="J6" s="19">
        <v>8398872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8398872</v>
      </c>
      <c r="X6" s="19"/>
      <c r="Y6" s="19">
        <v>8398872</v>
      </c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>
        <v>10431642</v>
      </c>
      <c r="I7" s="19">
        <v>21220741</v>
      </c>
      <c r="J7" s="19">
        <v>31652383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31652383</v>
      </c>
      <c r="X7" s="19"/>
      <c r="Y7" s="19">
        <v>31652383</v>
      </c>
      <c r="Z7" s="20"/>
      <c r="AA7" s="21"/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>
        <v>3558514</v>
      </c>
      <c r="I8" s="19">
        <v>4554045</v>
      </c>
      <c r="J8" s="19">
        <v>8112559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8112559</v>
      </c>
      <c r="X8" s="19"/>
      <c r="Y8" s="19">
        <v>8112559</v>
      </c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/>
      <c r="G9" s="19"/>
      <c r="H9" s="19">
        <v>152778</v>
      </c>
      <c r="I9" s="19">
        <v>42608870</v>
      </c>
      <c r="J9" s="19">
        <v>42761648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42761648</v>
      </c>
      <c r="X9" s="19"/>
      <c r="Y9" s="19">
        <v>42761648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>
        <v>16411000</v>
      </c>
      <c r="J10" s="19">
        <v>16411000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16411000</v>
      </c>
      <c r="X10" s="19"/>
      <c r="Y10" s="19">
        <v>16411000</v>
      </c>
      <c r="Z10" s="20"/>
      <c r="AA10" s="21"/>
    </row>
    <row r="11" spans="1:27" ht="13.5">
      <c r="A11" s="22" t="s">
        <v>38</v>
      </c>
      <c r="B11" s="16"/>
      <c r="C11" s="17"/>
      <c r="D11" s="17"/>
      <c r="E11" s="18"/>
      <c r="F11" s="19"/>
      <c r="G11" s="19"/>
      <c r="H11" s="19">
        <v>521534</v>
      </c>
      <c r="I11" s="19">
        <v>693269</v>
      </c>
      <c r="J11" s="19">
        <v>1214803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1214803</v>
      </c>
      <c r="X11" s="19"/>
      <c r="Y11" s="19">
        <v>1214803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>
        <v>-45127196</v>
      </c>
      <c r="I14" s="19">
        <v>-38689177</v>
      </c>
      <c r="J14" s="19">
        <v>-83816373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-83816373</v>
      </c>
      <c r="X14" s="19"/>
      <c r="Y14" s="19">
        <v>-83816373</v>
      </c>
      <c r="Z14" s="20"/>
      <c r="AA14" s="21"/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-114793</v>
      </c>
      <c r="I16" s="19">
        <v>-553825</v>
      </c>
      <c r="J16" s="19">
        <v>-668618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-668618</v>
      </c>
      <c r="X16" s="19"/>
      <c r="Y16" s="19">
        <v>-668618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-29172924</v>
      </c>
      <c r="I17" s="27">
        <f t="shared" si="0"/>
        <v>53239198</v>
      </c>
      <c r="J17" s="27">
        <f t="shared" si="0"/>
        <v>24066274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24066274</v>
      </c>
      <c r="X17" s="27">
        <f t="shared" si="0"/>
        <v>0</v>
      </c>
      <c r="Y17" s="27">
        <f t="shared" si="0"/>
        <v>24066274</v>
      </c>
      <c r="Z17" s="28">
        <f>+IF(X17&lt;&gt;0,+(Y17/X17)*100,0)</f>
        <v>0</v>
      </c>
      <c r="AA17" s="29">
        <f>SUM(AA6:AA16)</f>
        <v>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>
        <v>-528495</v>
      </c>
      <c r="I26" s="19">
        <v>-17504963</v>
      </c>
      <c r="J26" s="19">
        <v>-18033458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-18033458</v>
      </c>
      <c r="X26" s="19"/>
      <c r="Y26" s="19">
        <v>-18033458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-528495</v>
      </c>
      <c r="I27" s="27">
        <f t="shared" si="1"/>
        <v>-17504963</v>
      </c>
      <c r="J27" s="27">
        <f t="shared" si="1"/>
        <v>-18033458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-18033458</v>
      </c>
      <c r="X27" s="27">
        <f t="shared" si="1"/>
        <v>0</v>
      </c>
      <c r="Y27" s="27">
        <f t="shared" si="1"/>
        <v>-18033458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0</v>
      </c>
      <c r="H38" s="33">
        <f t="shared" si="3"/>
        <v>-29701419</v>
      </c>
      <c r="I38" s="33">
        <f t="shared" si="3"/>
        <v>35734235</v>
      </c>
      <c r="J38" s="33">
        <f t="shared" si="3"/>
        <v>6032816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6032816</v>
      </c>
      <c r="X38" s="33">
        <f t="shared" si="3"/>
        <v>0</v>
      </c>
      <c r="Y38" s="33">
        <f t="shared" si="3"/>
        <v>6032816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/>
      <c r="I39" s="33">
        <v>-29701419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/>
      <c r="F40" s="45"/>
      <c r="G40" s="45"/>
      <c r="H40" s="45">
        <v>-29701419</v>
      </c>
      <c r="I40" s="45">
        <v>6032816</v>
      </c>
      <c r="J40" s="45">
        <v>6032816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6032816</v>
      </c>
      <c r="X40" s="45"/>
      <c r="Y40" s="45">
        <v>6032816</v>
      </c>
      <c r="Z40" s="46"/>
      <c r="AA40" s="47"/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335759616</v>
      </c>
      <c r="D7" s="17"/>
      <c r="E7" s="18">
        <v>44100925</v>
      </c>
      <c r="F7" s="19">
        <v>44100925</v>
      </c>
      <c r="G7" s="19">
        <v>1592987</v>
      </c>
      <c r="H7" s="19">
        <v>1680464</v>
      </c>
      <c r="I7" s="19">
        <v>3107292</v>
      </c>
      <c r="J7" s="19">
        <v>6380743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6380743</v>
      </c>
      <c r="X7" s="19">
        <v>10875000</v>
      </c>
      <c r="Y7" s="19">
        <v>-4494257</v>
      </c>
      <c r="Z7" s="20">
        <v>-41.33</v>
      </c>
      <c r="AA7" s="21">
        <v>44100925</v>
      </c>
    </row>
    <row r="8" spans="1:27" ht="13.5">
      <c r="A8" s="22" t="s">
        <v>35</v>
      </c>
      <c r="B8" s="16"/>
      <c r="C8" s="17">
        <v>773637507</v>
      </c>
      <c r="D8" s="17"/>
      <c r="E8" s="18">
        <v>80361939</v>
      </c>
      <c r="F8" s="19">
        <v>80361939</v>
      </c>
      <c r="G8" s="19">
        <v>4392552</v>
      </c>
      <c r="H8" s="19">
        <v>42983</v>
      </c>
      <c r="I8" s="19">
        <v>60016</v>
      </c>
      <c r="J8" s="19">
        <v>4495551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4495551</v>
      </c>
      <c r="X8" s="19">
        <v>15929000</v>
      </c>
      <c r="Y8" s="19">
        <v>-11433449</v>
      </c>
      <c r="Z8" s="20">
        <v>-71.78</v>
      </c>
      <c r="AA8" s="21">
        <v>80361939</v>
      </c>
    </row>
    <row r="9" spans="1:27" ht="13.5">
      <c r="A9" s="22" t="s">
        <v>36</v>
      </c>
      <c r="B9" s="16"/>
      <c r="C9" s="17">
        <v>493983856</v>
      </c>
      <c r="D9" s="17"/>
      <c r="E9" s="18">
        <v>605704000</v>
      </c>
      <c r="F9" s="19">
        <v>605704000</v>
      </c>
      <c r="G9" s="19">
        <v>202211000</v>
      </c>
      <c r="H9" s="19">
        <v>9960800</v>
      </c>
      <c r="I9" s="19">
        <v>2961192</v>
      </c>
      <c r="J9" s="19">
        <v>215132992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215132992</v>
      </c>
      <c r="X9" s="19">
        <v>259417000</v>
      </c>
      <c r="Y9" s="19">
        <v>-44284008</v>
      </c>
      <c r="Z9" s="20">
        <v>-17.07</v>
      </c>
      <c r="AA9" s="21">
        <v>605704000</v>
      </c>
    </row>
    <row r="10" spans="1:27" ht="13.5">
      <c r="A10" s="22" t="s">
        <v>37</v>
      </c>
      <c r="B10" s="16"/>
      <c r="C10" s="17">
        <v>708971659</v>
      </c>
      <c r="D10" s="17"/>
      <c r="E10" s="18">
        <v>505672740</v>
      </c>
      <c r="F10" s="19">
        <v>505672740</v>
      </c>
      <c r="G10" s="19">
        <v>56032251</v>
      </c>
      <c r="H10" s="19">
        <v>103908000</v>
      </c>
      <c r="I10" s="19">
        <v>45015000</v>
      </c>
      <c r="J10" s="19">
        <v>204955251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204955251</v>
      </c>
      <c r="X10" s="19">
        <v>126000000</v>
      </c>
      <c r="Y10" s="19">
        <v>78955251</v>
      </c>
      <c r="Z10" s="20">
        <v>62.66</v>
      </c>
      <c r="AA10" s="21">
        <v>505672740</v>
      </c>
    </row>
    <row r="11" spans="1:27" ht="13.5">
      <c r="A11" s="22" t="s">
        <v>38</v>
      </c>
      <c r="B11" s="16"/>
      <c r="C11" s="17">
        <v>37897168</v>
      </c>
      <c r="D11" s="17"/>
      <c r="E11" s="18">
        <v>28283801</v>
      </c>
      <c r="F11" s="19">
        <v>28283801</v>
      </c>
      <c r="G11" s="19">
        <v>2184691</v>
      </c>
      <c r="H11" s="19">
        <v>1607267</v>
      </c>
      <c r="I11" s="19">
        <v>3904026</v>
      </c>
      <c r="J11" s="19">
        <v>7695984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7695984</v>
      </c>
      <c r="X11" s="19">
        <v>5900000</v>
      </c>
      <c r="Y11" s="19">
        <v>1795984</v>
      </c>
      <c r="Z11" s="20">
        <v>30.44</v>
      </c>
      <c r="AA11" s="21">
        <v>28283801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-1507364197</v>
      </c>
      <c r="D14" s="17"/>
      <c r="E14" s="18">
        <v>-781990297</v>
      </c>
      <c r="F14" s="19">
        <v>-781990297</v>
      </c>
      <c r="G14" s="19">
        <v>-28718144</v>
      </c>
      <c r="H14" s="19">
        <v>-51641144</v>
      </c>
      <c r="I14" s="19">
        <v>-42261946</v>
      </c>
      <c r="J14" s="19">
        <v>-122621234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-122621234</v>
      </c>
      <c r="X14" s="19">
        <v>-166128073</v>
      </c>
      <c r="Y14" s="19">
        <v>43506839</v>
      </c>
      <c r="Z14" s="20">
        <v>-26.19</v>
      </c>
      <c r="AA14" s="21">
        <v>-781990297</v>
      </c>
    </row>
    <row r="15" spans="1:27" ht="13.5">
      <c r="A15" s="22" t="s">
        <v>42</v>
      </c>
      <c r="B15" s="16"/>
      <c r="C15" s="17">
        <v>-734660</v>
      </c>
      <c r="D15" s="17"/>
      <c r="E15" s="18">
        <v>-400000</v>
      </c>
      <c r="F15" s="19">
        <v>-400000</v>
      </c>
      <c r="G15" s="19"/>
      <c r="H15" s="19"/>
      <c r="I15" s="19">
        <v>-45311</v>
      </c>
      <c r="J15" s="19">
        <v>-45311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-45311</v>
      </c>
      <c r="X15" s="19">
        <v>-99000</v>
      </c>
      <c r="Y15" s="19">
        <v>53689</v>
      </c>
      <c r="Z15" s="20">
        <v>-54.23</v>
      </c>
      <c r="AA15" s="21">
        <v>-400000</v>
      </c>
    </row>
    <row r="16" spans="1:27" ht="13.5">
      <c r="A16" s="22" t="s">
        <v>43</v>
      </c>
      <c r="B16" s="16"/>
      <c r="C16" s="17">
        <v>-249132314</v>
      </c>
      <c r="D16" s="17"/>
      <c r="E16" s="18">
        <v>-18540000</v>
      </c>
      <c r="F16" s="19">
        <v>-18540000</v>
      </c>
      <c r="G16" s="19">
        <v>-2675471</v>
      </c>
      <c r="H16" s="19">
        <v>-6635317</v>
      </c>
      <c r="I16" s="19">
        <v>-104755</v>
      </c>
      <c r="J16" s="19">
        <v>-9415543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-9415543</v>
      </c>
      <c r="X16" s="19">
        <v>-9085000</v>
      </c>
      <c r="Y16" s="19">
        <v>-330543</v>
      </c>
      <c r="Z16" s="20">
        <v>3.64</v>
      </c>
      <c r="AA16" s="21">
        <v>-18540000</v>
      </c>
    </row>
    <row r="17" spans="1:27" ht="13.5">
      <c r="A17" s="23" t="s">
        <v>44</v>
      </c>
      <c r="B17" s="24"/>
      <c r="C17" s="25">
        <f aca="true" t="shared" si="0" ref="C17:Y17">SUM(C6:C16)</f>
        <v>593018635</v>
      </c>
      <c r="D17" s="25">
        <f>SUM(D6:D16)</f>
        <v>0</v>
      </c>
      <c r="E17" s="26">
        <f t="shared" si="0"/>
        <v>463193108</v>
      </c>
      <c r="F17" s="27">
        <f t="shared" si="0"/>
        <v>463193108</v>
      </c>
      <c r="G17" s="27">
        <f t="shared" si="0"/>
        <v>235019866</v>
      </c>
      <c r="H17" s="27">
        <f t="shared" si="0"/>
        <v>58923053</v>
      </c>
      <c r="I17" s="27">
        <f t="shared" si="0"/>
        <v>12635514</v>
      </c>
      <c r="J17" s="27">
        <f t="shared" si="0"/>
        <v>306578433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306578433</v>
      </c>
      <c r="X17" s="27">
        <f t="shared" si="0"/>
        <v>242808927</v>
      </c>
      <c r="Y17" s="27">
        <f t="shared" si="0"/>
        <v>63769506</v>
      </c>
      <c r="Z17" s="28">
        <f>+IF(X17&lt;&gt;0,+(Y17/X17)*100,0)</f>
        <v>26.263246079086706</v>
      </c>
      <c r="AA17" s="29">
        <f>SUM(AA6:AA16)</f>
        <v>463193108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1000000</v>
      </c>
      <c r="F21" s="19">
        <v>1000000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-586421857</v>
      </c>
      <c r="D26" s="17"/>
      <c r="E26" s="18">
        <v>-505672740</v>
      </c>
      <c r="F26" s="19">
        <v>-505672740</v>
      </c>
      <c r="G26" s="19">
        <v>-39930198</v>
      </c>
      <c r="H26" s="19">
        <v>-27341718</v>
      </c>
      <c r="I26" s="19">
        <v>-88165092</v>
      </c>
      <c r="J26" s="19">
        <v>-155437008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-155437008</v>
      </c>
      <c r="X26" s="19">
        <v>-88696475</v>
      </c>
      <c r="Y26" s="19">
        <v>-66740533</v>
      </c>
      <c r="Z26" s="20">
        <v>75.25</v>
      </c>
      <c r="AA26" s="21">
        <v>-505672740</v>
      </c>
    </row>
    <row r="27" spans="1:27" ht="13.5">
      <c r="A27" s="23" t="s">
        <v>51</v>
      </c>
      <c r="B27" s="24"/>
      <c r="C27" s="25">
        <f aca="true" t="shared" si="1" ref="C27:Y27">SUM(C21:C26)</f>
        <v>-586421857</v>
      </c>
      <c r="D27" s="25">
        <f>SUM(D21:D26)</f>
        <v>0</v>
      </c>
      <c r="E27" s="26">
        <f t="shared" si="1"/>
        <v>-504672740</v>
      </c>
      <c r="F27" s="27">
        <f t="shared" si="1"/>
        <v>-504672740</v>
      </c>
      <c r="G27" s="27">
        <f t="shared" si="1"/>
        <v>-39930198</v>
      </c>
      <c r="H27" s="27">
        <f t="shared" si="1"/>
        <v>-27341718</v>
      </c>
      <c r="I27" s="27">
        <f t="shared" si="1"/>
        <v>-88165092</v>
      </c>
      <c r="J27" s="27">
        <f t="shared" si="1"/>
        <v>-155437008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-155437008</v>
      </c>
      <c r="X27" s="27">
        <f t="shared" si="1"/>
        <v>-88696475</v>
      </c>
      <c r="Y27" s="27">
        <f t="shared" si="1"/>
        <v>-66740533</v>
      </c>
      <c r="Z27" s="28">
        <f>+IF(X27&lt;&gt;0,+(Y27/X27)*100,0)</f>
        <v>75.24598130872732</v>
      </c>
      <c r="AA27" s="29">
        <f>SUM(AA21:AA26)</f>
        <v>-504672740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6596778</v>
      </c>
      <c r="D38" s="31">
        <f>+D17+D27+D36</f>
        <v>0</v>
      </c>
      <c r="E38" s="32">
        <f t="shared" si="3"/>
        <v>-41479632</v>
      </c>
      <c r="F38" s="33">
        <f t="shared" si="3"/>
        <v>-41479632</v>
      </c>
      <c r="G38" s="33">
        <f t="shared" si="3"/>
        <v>195089668</v>
      </c>
      <c r="H38" s="33">
        <f t="shared" si="3"/>
        <v>31581335</v>
      </c>
      <c r="I38" s="33">
        <f t="shared" si="3"/>
        <v>-75529578</v>
      </c>
      <c r="J38" s="33">
        <f t="shared" si="3"/>
        <v>151141425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151141425</v>
      </c>
      <c r="X38" s="33">
        <f t="shared" si="3"/>
        <v>154112452</v>
      </c>
      <c r="Y38" s="33">
        <f t="shared" si="3"/>
        <v>-2971027</v>
      </c>
      <c r="Z38" s="34">
        <f>+IF(X38&lt;&gt;0,+(Y38/X38)*100,0)</f>
        <v>-1.927830594765957</v>
      </c>
      <c r="AA38" s="35">
        <f>+AA17+AA27+AA36</f>
        <v>-41479632</v>
      </c>
    </row>
    <row r="39" spans="1:27" ht="13.5">
      <c r="A39" s="22" t="s">
        <v>59</v>
      </c>
      <c r="B39" s="16"/>
      <c r="C39" s="31">
        <v>351573785</v>
      </c>
      <c r="D39" s="31"/>
      <c r="E39" s="32">
        <v>299014263</v>
      </c>
      <c r="F39" s="33">
        <v>299014263</v>
      </c>
      <c r="G39" s="33"/>
      <c r="H39" s="33">
        <v>195089668</v>
      </c>
      <c r="I39" s="33">
        <v>226671003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299014263</v>
      </c>
      <c r="Y39" s="33">
        <v>-299014263</v>
      </c>
      <c r="Z39" s="34">
        <v>-100</v>
      </c>
      <c r="AA39" s="35">
        <v>299014263</v>
      </c>
    </row>
    <row r="40" spans="1:27" ht="13.5">
      <c r="A40" s="41" t="s">
        <v>60</v>
      </c>
      <c r="B40" s="42"/>
      <c r="C40" s="43">
        <v>358170563</v>
      </c>
      <c r="D40" s="43"/>
      <c r="E40" s="44">
        <v>257534631</v>
      </c>
      <c r="F40" s="45">
        <v>257534631</v>
      </c>
      <c r="G40" s="45">
        <v>195089668</v>
      </c>
      <c r="H40" s="45">
        <v>226671003</v>
      </c>
      <c r="I40" s="45">
        <v>151141425</v>
      </c>
      <c r="J40" s="45">
        <v>151141425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151141425</v>
      </c>
      <c r="X40" s="45">
        <v>453126715</v>
      </c>
      <c r="Y40" s="45">
        <v>-301985290</v>
      </c>
      <c r="Z40" s="46">
        <v>-66.64</v>
      </c>
      <c r="AA40" s="47">
        <v>257534631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14582826</v>
      </c>
      <c r="D6" s="17"/>
      <c r="E6" s="18">
        <v>13344996</v>
      </c>
      <c r="F6" s="19">
        <v>13344996</v>
      </c>
      <c r="G6" s="19">
        <v>184020</v>
      </c>
      <c r="H6" s="19">
        <v>887731</v>
      </c>
      <c r="I6" s="19">
        <v>953802</v>
      </c>
      <c r="J6" s="19">
        <v>2025553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2025553</v>
      </c>
      <c r="X6" s="19">
        <v>11161272</v>
      </c>
      <c r="Y6" s="19">
        <v>-9135719</v>
      </c>
      <c r="Z6" s="20">
        <v>-81.85</v>
      </c>
      <c r="AA6" s="21">
        <v>13344996</v>
      </c>
    </row>
    <row r="7" spans="1:27" ht="13.5">
      <c r="A7" s="22" t="s">
        <v>34</v>
      </c>
      <c r="B7" s="16"/>
      <c r="C7" s="17">
        <v>20144500</v>
      </c>
      <c r="D7" s="17"/>
      <c r="E7" s="18">
        <v>26404992</v>
      </c>
      <c r="F7" s="19">
        <v>26404992</v>
      </c>
      <c r="G7" s="19">
        <v>688850</v>
      </c>
      <c r="H7" s="19">
        <v>925618</v>
      </c>
      <c r="I7" s="19">
        <v>920183</v>
      </c>
      <c r="J7" s="19">
        <v>2534651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2534651</v>
      </c>
      <c r="X7" s="19">
        <v>6601248</v>
      </c>
      <c r="Y7" s="19">
        <v>-4066597</v>
      </c>
      <c r="Z7" s="20">
        <v>-61.6</v>
      </c>
      <c r="AA7" s="21">
        <v>26404992</v>
      </c>
    </row>
    <row r="8" spans="1:27" ht="13.5">
      <c r="A8" s="22" t="s">
        <v>35</v>
      </c>
      <c r="B8" s="16"/>
      <c r="C8" s="17">
        <v>12356849</v>
      </c>
      <c r="D8" s="17"/>
      <c r="E8" s="18">
        <v>109758240</v>
      </c>
      <c r="F8" s="19">
        <v>109758240</v>
      </c>
      <c r="G8" s="19">
        <v>348013</v>
      </c>
      <c r="H8" s="19">
        <v>201672</v>
      </c>
      <c r="I8" s="19">
        <v>263720</v>
      </c>
      <c r="J8" s="19">
        <v>813405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813405</v>
      </c>
      <c r="X8" s="19">
        <v>27439560</v>
      </c>
      <c r="Y8" s="19">
        <v>-26626155</v>
      </c>
      <c r="Z8" s="20">
        <v>-97.04</v>
      </c>
      <c r="AA8" s="21">
        <v>109758240</v>
      </c>
    </row>
    <row r="9" spans="1:27" ht="13.5">
      <c r="A9" s="22" t="s">
        <v>36</v>
      </c>
      <c r="B9" s="16"/>
      <c r="C9" s="17">
        <v>157175775</v>
      </c>
      <c r="D9" s="17"/>
      <c r="E9" s="18">
        <v>148328999</v>
      </c>
      <c r="F9" s="19">
        <v>148328999</v>
      </c>
      <c r="G9" s="19">
        <v>53779000</v>
      </c>
      <c r="H9" s="19">
        <v>2012000</v>
      </c>
      <c r="I9" s="19">
        <v>5000000</v>
      </c>
      <c r="J9" s="19">
        <v>60791000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60791000</v>
      </c>
      <c r="X9" s="19">
        <v>50927333</v>
      </c>
      <c r="Y9" s="19">
        <v>9863667</v>
      </c>
      <c r="Z9" s="20">
        <v>19.37</v>
      </c>
      <c r="AA9" s="21">
        <v>148328999</v>
      </c>
    </row>
    <row r="10" spans="1:27" ht="13.5">
      <c r="A10" s="22" t="s">
        <v>37</v>
      </c>
      <c r="B10" s="16"/>
      <c r="C10" s="17">
        <v>32992000</v>
      </c>
      <c r="D10" s="17"/>
      <c r="E10" s="18">
        <v>37250000</v>
      </c>
      <c r="F10" s="19">
        <v>37250000</v>
      </c>
      <c r="G10" s="19">
        <v>16068000</v>
      </c>
      <c r="H10" s="19"/>
      <c r="I10" s="19"/>
      <c r="J10" s="19">
        <v>16068000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16068000</v>
      </c>
      <c r="X10" s="19">
        <v>12416666</v>
      </c>
      <c r="Y10" s="19">
        <v>3651334</v>
      </c>
      <c r="Z10" s="20">
        <v>29.41</v>
      </c>
      <c r="AA10" s="21">
        <v>37250000</v>
      </c>
    </row>
    <row r="11" spans="1:27" ht="13.5">
      <c r="A11" s="22" t="s">
        <v>38</v>
      </c>
      <c r="B11" s="16"/>
      <c r="C11" s="17">
        <v>3265049</v>
      </c>
      <c r="D11" s="17"/>
      <c r="E11" s="18">
        <v>2856732</v>
      </c>
      <c r="F11" s="19">
        <v>2856732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714183</v>
      </c>
      <c r="Y11" s="19">
        <v>-714183</v>
      </c>
      <c r="Z11" s="20">
        <v>-100</v>
      </c>
      <c r="AA11" s="21">
        <v>2856732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-174664134</v>
      </c>
      <c r="D14" s="17"/>
      <c r="E14" s="18">
        <v>-240169284</v>
      </c>
      <c r="F14" s="19">
        <v>-240169284</v>
      </c>
      <c r="G14" s="19">
        <v>-18757182</v>
      </c>
      <c r="H14" s="19">
        <v>-16687015</v>
      </c>
      <c r="I14" s="19">
        <v>-14611101</v>
      </c>
      <c r="J14" s="19">
        <v>-50055298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-50055298</v>
      </c>
      <c r="X14" s="19">
        <v>-60042321</v>
      </c>
      <c r="Y14" s="19">
        <v>9987023</v>
      </c>
      <c r="Z14" s="20">
        <v>-16.63</v>
      </c>
      <c r="AA14" s="21">
        <v>-240169284</v>
      </c>
    </row>
    <row r="15" spans="1:27" ht="13.5">
      <c r="A15" s="22" t="s">
        <v>42</v>
      </c>
      <c r="B15" s="16"/>
      <c r="C15" s="17">
        <v>-907467</v>
      </c>
      <c r="D15" s="17"/>
      <c r="E15" s="18">
        <v>-22344</v>
      </c>
      <c r="F15" s="19">
        <v>-22344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-5586</v>
      </c>
      <c r="Y15" s="19">
        <v>5586</v>
      </c>
      <c r="Z15" s="20">
        <v>-100</v>
      </c>
      <c r="AA15" s="21">
        <v>-22344</v>
      </c>
    </row>
    <row r="16" spans="1:27" ht="13.5">
      <c r="A16" s="22" t="s">
        <v>43</v>
      </c>
      <c r="B16" s="16"/>
      <c r="C16" s="17"/>
      <c r="D16" s="17"/>
      <c r="E16" s="18">
        <v>-5701128</v>
      </c>
      <c r="F16" s="19">
        <v>-5701128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-1425282</v>
      </c>
      <c r="Y16" s="19">
        <v>1425282</v>
      </c>
      <c r="Z16" s="20">
        <v>-100</v>
      </c>
      <c r="AA16" s="21">
        <v>-5701128</v>
      </c>
    </row>
    <row r="17" spans="1:27" ht="13.5">
      <c r="A17" s="23" t="s">
        <v>44</v>
      </c>
      <c r="B17" s="24"/>
      <c r="C17" s="25">
        <f aca="true" t="shared" si="0" ref="C17:Y17">SUM(C6:C16)</f>
        <v>64945398</v>
      </c>
      <c r="D17" s="25">
        <f>SUM(D6:D16)</f>
        <v>0</v>
      </c>
      <c r="E17" s="26">
        <f t="shared" si="0"/>
        <v>92051203</v>
      </c>
      <c r="F17" s="27">
        <f t="shared" si="0"/>
        <v>92051203</v>
      </c>
      <c r="G17" s="27">
        <f t="shared" si="0"/>
        <v>52310701</v>
      </c>
      <c r="H17" s="27">
        <f t="shared" si="0"/>
        <v>-12659994</v>
      </c>
      <c r="I17" s="27">
        <f t="shared" si="0"/>
        <v>-7473396</v>
      </c>
      <c r="J17" s="27">
        <f t="shared" si="0"/>
        <v>32177311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32177311</v>
      </c>
      <c r="X17" s="27">
        <f t="shared" si="0"/>
        <v>47787073</v>
      </c>
      <c r="Y17" s="27">
        <f t="shared" si="0"/>
        <v>-15609762</v>
      </c>
      <c r="Z17" s="28">
        <f>+IF(X17&lt;&gt;0,+(Y17/X17)*100,0)</f>
        <v>-32.66523982333047</v>
      </c>
      <c r="AA17" s="29">
        <f>SUM(AA6:AA16)</f>
        <v>92051203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624941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-47583602</v>
      </c>
      <c r="D26" s="17"/>
      <c r="E26" s="18">
        <v>-53371992</v>
      </c>
      <c r="F26" s="19">
        <v>-53371992</v>
      </c>
      <c r="G26" s="19">
        <v>-1980005</v>
      </c>
      <c r="H26" s="19">
        <v>-1603849</v>
      </c>
      <c r="I26" s="19">
        <v>-3584767</v>
      </c>
      <c r="J26" s="19">
        <v>-7168621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-7168621</v>
      </c>
      <c r="X26" s="19">
        <v>-13342998</v>
      </c>
      <c r="Y26" s="19">
        <v>6174377</v>
      </c>
      <c r="Z26" s="20">
        <v>-46.27</v>
      </c>
      <c r="AA26" s="21">
        <v>-53371992</v>
      </c>
    </row>
    <row r="27" spans="1:27" ht="13.5">
      <c r="A27" s="23" t="s">
        <v>51</v>
      </c>
      <c r="B27" s="24"/>
      <c r="C27" s="25">
        <f aca="true" t="shared" si="1" ref="C27:Y27">SUM(C21:C26)</f>
        <v>-46958661</v>
      </c>
      <c r="D27" s="25">
        <f>SUM(D21:D26)</f>
        <v>0</v>
      </c>
      <c r="E27" s="26">
        <f t="shared" si="1"/>
        <v>-53371992</v>
      </c>
      <c r="F27" s="27">
        <f t="shared" si="1"/>
        <v>-53371992</v>
      </c>
      <c r="G27" s="27">
        <f t="shared" si="1"/>
        <v>-1980005</v>
      </c>
      <c r="H27" s="27">
        <f t="shared" si="1"/>
        <v>-1603849</v>
      </c>
      <c r="I27" s="27">
        <f t="shared" si="1"/>
        <v>-3584767</v>
      </c>
      <c r="J27" s="27">
        <f t="shared" si="1"/>
        <v>-7168621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-7168621</v>
      </c>
      <c r="X27" s="27">
        <f t="shared" si="1"/>
        <v>-13342998</v>
      </c>
      <c r="Y27" s="27">
        <f t="shared" si="1"/>
        <v>6174377</v>
      </c>
      <c r="Z27" s="28">
        <f>+IF(X27&lt;&gt;0,+(Y27/X27)*100,0)</f>
        <v>-46.27428558409437</v>
      </c>
      <c r="AA27" s="29">
        <f>SUM(AA21:AA26)</f>
        <v>-53371992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-110210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26275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-83935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17902802</v>
      </c>
      <c r="D38" s="31">
        <f>+D17+D27+D36</f>
        <v>0</v>
      </c>
      <c r="E38" s="32">
        <f t="shared" si="3"/>
        <v>38679211</v>
      </c>
      <c r="F38" s="33">
        <f t="shared" si="3"/>
        <v>38679211</v>
      </c>
      <c r="G38" s="33">
        <f t="shared" si="3"/>
        <v>50330696</v>
      </c>
      <c r="H38" s="33">
        <f t="shared" si="3"/>
        <v>-14263843</v>
      </c>
      <c r="I38" s="33">
        <f t="shared" si="3"/>
        <v>-11058163</v>
      </c>
      <c r="J38" s="33">
        <f t="shared" si="3"/>
        <v>25008690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25008690</v>
      </c>
      <c r="X38" s="33">
        <f t="shared" si="3"/>
        <v>34444075</v>
      </c>
      <c r="Y38" s="33">
        <f t="shared" si="3"/>
        <v>-9435385</v>
      </c>
      <c r="Z38" s="34">
        <f>+IF(X38&lt;&gt;0,+(Y38/X38)*100,0)</f>
        <v>-27.393347041544878</v>
      </c>
      <c r="AA38" s="35">
        <f>+AA17+AA27+AA36</f>
        <v>38679211</v>
      </c>
    </row>
    <row r="39" spans="1:27" ht="13.5">
      <c r="A39" s="22" t="s">
        <v>59</v>
      </c>
      <c r="B39" s="16"/>
      <c r="C39" s="31">
        <v>33805506</v>
      </c>
      <c r="D39" s="31"/>
      <c r="E39" s="32"/>
      <c r="F39" s="33"/>
      <c r="G39" s="33">
        <v>18665480</v>
      </c>
      <c r="H39" s="33">
        <v>68996176</v>
      </c>
      <c r="I39" s="33">
        <v>54732333</v>
      </c>
      <c r="J39" s="33">
        <v>18665480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18665480</v>
      </c>
      <c r="X39" s="33"/>
      <c r="Y39" s="33">
        <v>18665480</v>
      </c>
      <c r="Z39" s="34"/>
      <c r="AA39" s="35"/>
    </row>
    <row r="40" spans="1:27" ht="13.5">
      <c r="A40" s="41" t="s">
        <v>60</v>
      </c>
      <c r="B40" s="42"/>
      <c r="C40" s="43">
        <v>51708308</v>
      </c>
      <c r="D40" s="43"/>
      <c r="E40" s="44">
        <v>38679211</v>
      </c>
      <c r="F40" s="45">
        <v>38679211</v>
      </c>
      <c r="G40" s="45">
        <v>68996176</v>
      </c>
      <c r="H40" s="45">
        <v>54732333</v>
      </c>
      <c r="I40" s="45">
        <v>43674170</v>
      </c>
      <c r="J40" s="45">
        <v>43674170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43674170</v>
      </c>
      <c r="X40" s="45">
        <v>34444075</v>
      </c>
      <c r="Y40" s="45">
        <v>9230095</v>
      </c>
      <c r="Z40" s="46">
        <v>26.8</v>
      </c>
      <c r="AA40" s="47">
        <v>38679211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3605127</v>
      </c>
      <c r="D6" s="17"/>
      <c r="E6" s="18">
        <v>5873107</v>
      </c>
      <c r="F6" s="19">
        <v>5873107</v>
      </c>
      <c r="G6" s="19">
        <v>193289</v>
      </c>
      <c r="H6" s="19">
        <v>402538</v>
      </c>
      <c r="I6" s="19">
        <v>509163</v>
      </c>
      <c r="J6" s="19">
        <v>1104990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1104990</v>
      </c>
      <c r="X6" s="19">
        <v>5392579</v>
      </c>
      <c r="Y6" s="19">
        <v>-4287589</v>
      </c>
      <c r="Z6" s="20">
        <v>-79.51</v>
      </c>
      <c r="AA6" s="21">
        <v>5873107</v>
      </c>
    </row>
    <row r="7" spans="1:27" ht="13.5">
      <c r="A7" s="22" t="s">
        <v>34</v>
      </c>
      <c r="B7" s="16"/>
      <c r="C7" s="17">
        <v>25745316</v>
      </c>
      <c r="D7" s="17"/>
      <c r="E7" s="18">
        <v>27858276</v>
      </c>
      <c r="F7" s="19">
        <v>27858276</v>
      </c>
      <c r="G7" s="19">
        <v>3890324</v>
      </c>
      <c r="H7" s="19">
        <v>3257005</v>
      </c>
      <c r="I7" s="19">
        <v>2885670</v>
      </c>
      <c r="J7" s="19">
        <v>10032999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10032999</v>
      </c>
      <c r="X7" s="19">
        <v>6874859</v>
      </c>
      <c r="Y7" s="19">
        <v>3158140</v>
      </c>
      <c r="Z7" s="20">
        <v>45.94</v>
      </c>
      <c r="AA7" s="21">
        <v>27858276</v>
      </c>
    </row>
    <row r="8" spans="1:27" ht="13.5">
      <c r="A8" s="22" t="s">
        <v>35</v>
      </c>
      <c r="B8" s="16"/>
      <c r="C8" s="17">
        <v>8102978</v>
      </c>
      <c r="D8" s="17"/>
      <c r="E8" s="18">
        <v>6151944</v>
      </c>
      <c r="F8" s="19">
        <v>6151944</v>
      </c>
      <c r="G8" s="19">
        <v>16049752</v>
      </c>
      <c r="H8" s="19">
        <v>588539</v>
      </c>
      <c r="I8" s="19">
        <v>4236564</v>
      </c>
      <c r="J8" s="19">
        <v>20874855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20874855</v>
      </c>
      <c r="X8" s="19">
        <v>1537986</v>
      </c>
      <c r="Y8" s="19">
        <v>19336869</v>
      </c>
      <c r="Z8" s="20">
        <v>1257.29</v>
      </c>
      <c r="AA8" s="21">
        <v>6151944</v>
      </c>
    </row>
    <row r="9" spans="1:27" ht="13.5">
      <c r="A9" s="22" t="s">
        <v>36</v>
      </c>
      <c r="B9" s="16"/>
      <c r="C9" s="17">
        <v>143891778</v>
      </c>
      <c r="D9" s="17"/>
      <c r="E9" s="18">
        <v>134124000</v>
      </c>
      <c r="F9" s="19">
        <v>134124000</v>
      </c>
      <c r="G9" s="19">
        <v>53290912</v>
      </c>
      <c r="H9" s="19">
        <v>3095293</v>
      </c>
      <c r="I9" s="19">
        <v>1226429</v>
      </c>
      <c r="J9" s="19">
        <v>57612634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57612634</v>
      </c>
      <c r="X9" s="19">
        <v>90210217</v>
      </c>
      <c r="Y9" s="19">
        <v>-32597583</v>
      </c>
      <c r="Z9" s="20">
        <v>-36.14</v>
      </c>
      <c r="AA9" s="21">
        <v>134124000</v>
      </c>
    </row>
    <row r="10" spans="1:27" ht="13.5">
      <c r="A10" s="22" t="s">
        <v>37</v>
      </c>
      <c r="B10" s="16"/>
      <c r="C10" s="17">
        <v>31598900</v>
      </c>
      <c r="D10" s="17"/>
      <c r="E10" s="18">
        <v>45728001</v>
      </c>
      <c r="F10" s="19">
        <v>45728001</v>
      </c>
      <c r="G10" s="19"/>
      <c r="H10" s="19"/>
      <c r="I10" s="19">
        <v>1000000</v>
      </c>
      <c r="J10" s="19">
        <v>1000000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1000000</v>
      </c>
      <c r="X10" s="19">
        <v>12223506</v>
      </c>
      <c r="Y10" s="19">
        <v>-11223506</v>
      </c>
      <c r="Z10" s="20">
        <v>-91.82</v>
      </c>
      <c r="AA10" s="21">
        <v>45728001</v>
      </c>
    </row>
    <row r="11" spans="1:27" ht="13.5">
      <c r="A11" s="22" t="s">
        <v>38</v>
      </c>
      <c r="B11" s="16"/>
      <c r="C11" s="17">
        <v>13913370</v>
      </c>
      <c r="D11" s="17"/>
      <c r="E11" s="18">
        <v>11123304</v>
      </c>
      <c r="F11" s="19">
        <v>11123304</v>
      </c>
      <c r="G11" s="19">
        <v>1615455</v>
      </c>
      <c r="H11" s="19">
        <v>1715262</v>
      </c>
      <c r="I11" s="19">
        <v>1769604</v>
      </c>
      <c r="J11" s="19">
        <v>5100321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5100321</v>
      </c>
      <c r="X11" s="19">
        <v>2780826</v>
      </c>
      <c r="Y11" s="19">
        <v>2319495</v>
      </c>
      <c r="Z11" s="20">
        <v>83.41</v>
      </c>
      <c r="AA11" s="21">
        <v>11123304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-148946859</v>
      </c>
      <c r="D14" s="17"/>
      <c r="E14" s="18">
        <v>-176654950</v>
      </c>
      <c r="F14" s="19">
        <v>-176654950</v>
      </c>
      <c r="G14" s="19">
        <v>-61859174</v>
      </c>
      <c r="H14" s="19">
        <v>-13036753</v>
      </c>
      <c r="I14" s="19">
        <v>-14789198</v>
      </c>
      <c r="J14" s="19">
        <v>-89685125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-89685125</v>
      </c>
      <c r="X14" s="19">
        <v>-39852994</v>
      </c>
      <c r="Y14" s="19">
        <v>-49832131</v>
      </c>
      <c r="Z14" s="20">
        <v>125.04</v>
      </c>
      <c r="AA14" s="21">
        <v>-176654950</v>
      </c>
    </row>
    <row r="15" spans="1:27" ht="13.5">
      <c r="A15" s="22" t="s">
        <v>42</v>
      </c>
      <c r="B15" s="16"/>
      <c r="C15" s="17">
        <v>-1116960</v>
      </c>
      <c r="D15" s="17"/>
      <c r="E15" s="18">
        <v>-1149410</v>
      </c>
      <c r="F15" s="19">
        <v>-1149410</v>
      </c>
      <c r="G15" s="19"/>
      <c r="H15" s="19"/>
      <c r="I15" s="19">
        <v>-582172</v>
      </c>
      <c r="J15" s="19">
        <v>-582172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-582172</v>
      </c>
      <c r="X15" s="19">
        <v>-574705</v>
      </c>
      <c r="Y15" s="19">
        <v>-7467</v>
      </c>
      <c r="Z15" s="20">
        <v>1.3</v>
      </c>
      <c r="AA15" s="21">
        <v>-1149410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76793650</v>
      </c>
      <c r="D17" s="25">
        <f>SUM(D6:D16)</f>
        <v>0</v>
      </c>
      <c r="E17" s="26">
        <f t="shared" si="0"/>
        <v>53054272</v>
      </c>
      <c r="F17" s="27">
        <f t="shared" si="0"/>
        <v>53054272</v>
      </c>
      <c r="G17" s="27">
        <f t="shared" si="0"/>
        <v>13180558</v>
      </c>
      <c r="H17" s="27">
        <f t="shared" si="0"/>
        <v>-3978116</v>
      </c>
      <c r="I17" s="27">
        <f t="shared" si="0"/>
        <v>-3743940</v>
      </c>
      <c r="J17" s="27">
        <f t="shared" si="0"/>
        <v>5458502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5458502</v>
      </c>
      <c r="X17" s="27">
        <f t="shared" si="0"/>
        <v>78592274</v>
      </c>
      <c r="Y17" s="27">
        <f t="shared" si="0"/>
        <v>-73133772</v>
      </c>
      <c r="Z17" s="28">
        <f>+IF(X17&lt;&gt;0,+(Y17/X17)*100,0)</f>
        <v>-93.05465827340738</v>
      </c>
      <c r="AA17" s="29">
        <f>SUM(AA6:AA16)</f>
        <v>53054272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248311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-38884674</v>
      </c>
      <c r="D26" s="17"/>
      <c r="E26" s="18">
        <v>-75577998</v>
      </c>
      <c r="F26" s="19">
        <v>-75577998</v>
      </c>
      <c r="G26" s="19">
        <v>-2064604</v>
      </c>
      <c r="H26" s="19">
        <v>-1020901</v>
      </c>
      <c r="I26" s="19">
        <v>-1154118</v>
      </c>
      <c r="J26" s="19">
        <v>-4239623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-4239623</v>
      </c>
      <c r="X26" s="19">
        <v>-6759800</v>
      </c>
      <c r="Y26" s="19">
        <v>2520177</v>
      </c>
      <c r="Z26" s="20">
        <v>-37.28</v>
      </c>
      <c r="AA26" s="21">
        <v>-75577998</v>
      </c>
    </row>
    <row r="27" spans="1:27" ht="13.5">
      <c r="A27" s="23" t="s">
        <v>51</v>
      </c>
      <c r="B27" s="24"/>
      <c r="C27" s="25">
        <f aca="true" t="shared" si="1" ref="C27:Y27">SUM(C21:C26)</f>
        <v>-38636363</v>
      </c>
      <c r="D27" s="25">
        <f>SUM(D21:D26)</f>
        <v>0</v>
      </c>
      <c r="E27" s="26">
        <f t="shared" si="1"/>
        <v>-75577998</v>
      </c>
      <c r="F27" s="27">
        <f t="shared" si="1"/>
        <v>-75577998</v>
      </c>
      <c r="G27" s="27">
        <f t="shared" si="1"/>
        <v>-2064604</v>
      </c>
      <c r="H27" s="27">
        <f t="shared" si="1"/>
        <v>-1020901</v>
      </c>
      <c r="I27" s="27">
        <f t="shared" si="1"/>
        <v>-1154118</v>
      </c>
      <c r="J27" s="27">
        <f t="shared" si="1"/>
        <v>-4239623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-4239623</v>
      </c>
      <c r="X27" s="27">
        <f t="shared" si="1"/>
        <v>-6759800</v>
      </c>
      <c r="Y27" s="27">
        <f t="shared" si="1"/>
        <v>2520177</v>
      </c>
      <c r="Z27" s="28">
        <f>+IF(X27&lt;&gt;0,+(Y27/X27)*100,0)</f>
        <v>-37.28182786472973</v>
      </c>
      <c r="AA27" s="29">
        <f>SUM(AA21:AA26)</f>
        <v>-75577998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102728</v>
      </c>
      <c r="D33" s="17"/>
      <c r="E33" s="18">
        <v>74328</v>
      </c>
      <c r="F33" s="19">
        <v>74328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18582</v>
      </c>
      <c r="Y33" s="19">
        <v>-18582</v>
      </c>
      <c r="Z33" s="20">
        <v>-100</v>
      </c>
      <c r="AA33" s="21">
        <v>74328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-802388</v>
      </c>
      <c r="D35" s="17"/>
      <c r="E35" s="18">
        <v>-792660</v>
      </c>
      <c r="F35" s="19">
        <v>-792660</v>
      </c>
      <c r="G35" s="19"/>
      <c r="H35" s="19"/>
      <c r="I35" s="19">
        <v>-405547</v>
      </c>
      <c r="J35" s="19">
        <v>-405547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-405547</v>
      </c>
      <c r="X35" s="19"/>
      <c r="Y35" s="19">
        <v>-405547</v>
      </c>
      <c r="Z35" s="20"/>
      <c r="AA35" s="21">
        <v>-792660</v>
      </c>
    </row>
    <row r="36" spans="1:27" ht="13.5">
      <c r="A36" s="23" t="s">
        <v>57</v>
      </c>
      <c r="B36" s="24"/>
      <c r="C36" s="25">
        <f aca="true" t="shared" si="2" ref="C36:Y36">SUM(C31:C35)</f>
        <v>-699660</v>
      </c>
      <c r="D36" s="25">
        <f>SUM(D31:D35)</f>
        <v>0</v>
      </c>
      <c r="E36" s="26">
        <f t="shared" si="2"/>
        <v>-718332</v>
      </c>
      <c r="F36" s="27">
        <f t="shared" si="2"/>
        <v>-718332</v>
      </c>
      <c r="G36" s="27">
        <f t="shared" si="2"/>
        <v>0</v>
      </c>
      <c r="H36" s="27">
        <f t="shared" si="2"/>
        <v>0</v>
      </c>
      <c r="I36" s="27">
        <f t="shared" si="2"/>
        <v>-405547</v>
      </c>
      <c r="J36" s="27">
        <f t="shared" si="2"/>
        <v>-405547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-405547</v>
      </c>
      <c r="X36" s="27">
        <f t="shared" si="2"/>
        <v>18582</v>
      </c>
      <c r="Y36" s="27">
        <f t="shared" si="2"/>
        <v>-424129</v>
      </c>
      <c r="Z36" s="28">
        <f>+IF(X36&lt;&gt;0,+(Y36/X36)*100,0)</f>
        <v>-2282.472285006996</v>
      </c>
      <c r="AA36" s="29">
        <f>SUM(AA31:AA35)</f>
        <v>-718332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37457627</v>
      </c>
      <c r="D38" s="31">
        <f>+D17+D27+D36</f>
        <v>0</v>
      </c>
      <c r="E38" s="32">
        <f t="shared" si="3"/>
        <v>-23242058</v>
      </c>
      <c r="F38" s="33">
        <f t="shared" si="3"/>
        <v>-23242058</v>
      </c>
      <c r="G38" s="33">
        <f t="shared" si="3"/>
        <v>11115954</v>
      </c>
      <c r="H38" s="33">
        <f t="shared" si="3"/>
        <v>-4999017</v>
      </c>
      <c r="I38" s="33">
        <f t="shared" si="3"/>
        <v>-5303605</v>
      </c>
      <c r="J38" s="33">
        <f t="shared" si="3"/>
        <v>813332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813332</v>
      </c>
      <c r="X38" s="33">
        <f t="shared" si="3"/>
        <v>71851056</v>
      </c>
      <c r="Y38" s="33">
        <f t="shared" si="3"/>
        <v>-71037724</v>
      </c>
      <c r="Z38" s="34">
        <f>+IF(X38&lt;&gt;0,+(Y38/X38)*100,0)</f>
        <v>-98.86803055476318</v>
      </c>
      <c r="AA38" s="35">
        <f>+AA17+AA27+AA36</f>
        <v>-23242058</v>
      </c>
    </row>
    <row r="39" spans="1:27" ht="13.5">
      <c r="A39" s="22" t="s">
        <v>59</v>
      </c>
      <c r="B39" s="16"/>
      <c r="C39" s="31">
        <v>183459842</v>
      </c>
      <c r="D39" s="31"/>
      <c r="E39" s="32">
        <v>151369156</v>
      </c>
      <c r="F39" s="33">
        <v>151369156</v>
      </c>
      <c r="G39" s="33"/>
      <c r="H39" s="33">
        <v>11115954</v>
      </c>
      <c r="I39" s="33">
        <v>6116937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>
        <v>151369156</v>
      </c>
      <c r="Y39" s="33">
        <v>-151369156</v>
      </c>
      <c r="Z39" s="34">
        <v>-100</v>
      </c>
      <c r="AA39" s="35">
        <v>151369156</v>
      </c>
    </row>
    <row r="40" spans="1:27" ht="13.5">
      <c r="A40" s="41" t="s">
        <v>60</v>
      </c>
      <c r="B40" s="42"/>
      <c r="C40" s="43">
        <v>220917469</v>
      </c>
      <c r="D40" s="43"/>
      <c r="E40" s="44">
        <v>128127099</v>
      </c>
      <c r="F40" s="45">
        <v>128127099</v>
      </c>
      <c r="G40" s="45">
        <v>11115954</v>
      </c>
      <c r="H40" s="45">
        <v>6116937</v>
      </c>
      <c r="I40" s="45">
        <v>813332</v>
      </c>
      <c r="J40" s="45">
        <v>813332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813332</v>
      </c>
      <c r="X40" s="45">
        <v>223220213</v>
      </c>
      <c r="Y40" s="45">
        <v>-222406881</v>
      </c>
      <c r="Z40" s="46">
        <v>-99.64</v>
      </c>
      <c r="AA40" s="47">
        <v>128127099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>
        <v>280753</v>
      </c>
      <c r="I7" s="19"/>
      <c r="J7" s="19">
        <v>280753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280753</v>
      </c>
      <c r="X7" s="19"/>
      <c r="Y7" s="19">
        <v>280753</v>
      </c>
      <c r="Z7" s="20"/>
      <c r="AA7" s="21"/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>
        <v>1517717</v>
      </c>
      <c r="I8" s="19"/>
      <c r="J8" s="19">
        <v>1517717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1517717</v>
      </c>
      <c r="X8" s="19"/>
      <c r="Y8" s="19">
        <v>1517717</v>
      </c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/>
      <c r="G9" s="19"/>
      <c r="H9" s="19">
        <v>24506</v>
      </c>
      <c r="I9" s="19"/>
      <c r="J9" s="19">
        <v>24506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24506</v>
      </c>
      <c r="X9" s="19"/>
      <c r="Y9" s="19">
        <v>24506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/>
      <c r="F11" s="19"/>
      <c r="G11" s="19"/>
      <c r="H11" s="19">
        <v>14305</v>
      </c>
      <c r="I11" s="19"/>
      <c r="J11" s="19">
        <v>14305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14305</v>
      </c>
      <c r="X11" s="19"/>
      <c r="Y11" s="19">
        <v>14305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>
        <v>-556089</v>
      </c>
      <c r="I14" s="19"/>
      <c r="J14" s="19">
        <v>-556089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-556089</v>
      </c>
      <c r="X14" s="19"/>
      <c r="Y14" s="19">
        <v>-556089</v>
      </c>
      <c r="Z14" s="20"/>
      <c r="AA14" s="21"/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>
        <v>-27624</v>
      </c>
      <c r="I15" s="19"/>
      <c r="J15" s="19">
        <v>-27624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-27624</v>
      </c>
      <c r="X15" s="19"/>
      <c r="Y15" s="19">
        <v>-27624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1253568</v>
      </c>
      <c r="I17" s="27">
        <f t="shared" si="0"/>
        <v>0</v>
      </c>
      <c r="J17" s="27">
        <f t="shared" si="0"/>
        <v>1253568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1253568</v>
      </c>
      <c r="X17" s="27">
        <f t="shared" si="0"/>
        <v>0</v>
      </c>
      <c r="Y17" s="27">
        <f t="shared" si="0"/>
        <v>1253568</v>
      </c>
      <c r="Z17" s="28">
        <f>+IF(X17&lt;&gt;0,+(Y17/X17)*100,0)</f>
        <v>0</v>
      </c>
      <c r="AA17" s="29">
        <f>SUM(AA6:AA16)</f>
        <v>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>
        <v>-1275713</v>
      </c>
      <c r="I26" s="19"/>
      <c r="J26" s="19">
        <v>-1275713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-1275713</v>
      </c>
      <c r="X26" s="19"/>
      <c r="Y26" s="19">
        <v>-1275713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-1275713</v>
      </c>
      <c r="I27" s="27">
        <f t="shared" si="1"/>
        <v>0</v>
      </c>
      <c r="J27" s="27">
        <f t="shared" si="1"/>
        <v>-1275713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-1275713</v>
      </c>
      <c r="X27" s="27">
        <f t="shared" si="1"/>
        <v>0</v>
      </c>
      <c r="Y27" s="27">
        <f t="shared" si="1"/>
        <v>-1275713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12635</v>
      </c>
      <c r="I33" s="36"/>
      <c r="J33" s="36">
        <v>12635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12635</v>
      </c>
      <c r="X33" s="36"/>
      <c r="Y33" s="19">
        <v>12635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>
        <v>-124584</v>
      </c>
      <c r="I35" s="19"/>
      <c r="J35" s="19">
        <v>-124584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-124584</v>
      </c>
      <c r="X35" s="19"/>
      <c r="Y35" s="19">
        <v>-124584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-111949</v>
      </c>
      <c r="I36" s="27">
        <f t="shared" si="2"/>
        <v>0</v>
      </c>
      <c r="J36" s="27">
        <f t="shared" si="2"/>
        <v>-111949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-111949</v>
      </c>
      <c r="X36" s="27">
        <f t="shared" si="2"/>
        <v>0</v>
      </c>
      <c r="Y36" s="27">
        <f t="shared" si="2"/>
        <v>-111949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0</v>
      </c>
      <c r="H38" s="33">
        <f t="shared" si="3"/>
        <v>-134094</v>
      </c>
      <c r="I38" s="33">
        <f t="shared" si="3"/>
        <v>0</v>
      </c>
      <c r="J38" s="33">
        <f t="shared" si="3"/>
        <v>-134094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-134094</v>
      </c>
      <c r="X38" s="33">
        <f t="shared" si="3"/>
        <v>0</v>
      </c>
      <c r="Y38" s="33">
        <f t="shared" si="3"/>
        <v>-134094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>
        <v>1683077</v>
      </c>
      <c r="I39" s="33">
        <v>1548982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/>
      <c r="F40" s="45"/>
      <c r="G40" s="45"/>
      <c r="H40" s="45">
        <v>1548983</v>
      </c>
      <c r="I40" s="45">
        <v>1548982</v>
      </c>
      <c r="J40" s="45">
        <v>1548982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1548982</v>
      </c>
      <c r="X40" s="45"/>
      <c r="Y40" s="45">
        <v>1548982</v>
      </c>
      <c r="Z40" s="46"/>
      <c r="AA40" s="47"/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36158107</v>
      </c>
      <c r="F7" s="19">
        <v>36158107</v>
      </c>
      <c r="G7" s="19">
        <v>1292503</v>
      </c>
      <c r="H7" s="19">
        <v>1851000</v>
      </c>
      <c r="I7" s="19">
        <v>2463479</v>
      </c>
      <c r="J7" s="19">
        <v>5606982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5606982</v>
      </c>
      <c r="X7" s="19">
        <v>11677416</v>
      </c>
      <c r="Y7" s="19">
        <v>-6070434</v>
      </c>
      <c r="Z7" s="20">
        <v>-51.98</v>
      </c>
      <c r="AA7" s="21">
        <v>36158107</v>
      </c>
    </row>
    <row r="8" spans="1:27" ht="13.5">
      <c r="A8" s="22" t="s">
        <v>35</v>
      </c>
      <c r="B8" s="16"/>
      <c r="C8" s="17"/>
      <c r="D8" s="17"/>
      <c r="E8" s="18">
        <v>9977353</v>
      </c>
      <c r="F8" s="19">
        <v>9977353</v>
      </c>
      <c r="G8" s="19">
        <v>222189</v>
      </c>
      <c r="H8" s="19">
        <v>542331</v>
      </c>
      <c r="I8" s="19">
        <v>363940</v>
      </c>
      <c r="J8" s="19">
        <v>1128460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1128460</v>
      </c>
      <c r="X8" s="19">
        <v>2464500</v>
      </c>
      <c r="Y8" s="19">
        <v>-1336040</v>
      </c>
      <c r="Z8" s="20">
        <v>-54.21</v>
      </c>
      <c r="AA8" s="21">
        <v>9977353</v>
      </c>
    </row>
    <row r="9" spans="1:27" ht="13.5">
      <c r="A9" s="22" t="s">
        <v>36</v>
      </c>
      <c r="B9" s="16"/>
      <c r="C9" s="17"/>
      <c r="D9" s="17"/>
      <c r="E9" s="18">
        <v>335199000</v>
      </c>
      <c r="F9" s="19">
        <v>335199000</v>
      </c>
      <c r="G9" s="19">
        <v>94509864</v>
      </c>
      <c r="H9" s="19">
        <v>6658285</v>
      </c>
      <c r="I9" s="19">
        <v>4271528</v>
      </c>
      <c r="J9" s="19">
        <v>105439677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105439677</v>
      </c>
      <c r="X9" s="19">
        <v>111733000</v>
      </c>
      <c r="Y9" s="19">
        <v>-6293323</v>
      </c>
      <c r="Z9" s="20">
        <v>-5.63</v>
      </c>
      <c r="AA9" s="21">
        <v>335199000</v>
      </c>
    </row>
    <row r="10" spans="1:27" ht="13.5">
      <c r="A10" s="22" t="s">
        <v>37</v>
      </c>
      <c r="B10" s="16"/>
      <c r="C10" s="17"/>
      <c r="D10" s="17"/>
      <c r="E10" s="18">
        <v>261663000</v>
      </c>
      <c r="F10" s="19">
        <v>261663000</v>
      </c>
      <c r="G10" s="19">
        <v>96607389</v>
      </c>
      <c r="H10" s="19">
        <v>39548343</v>
      </c>
      <c r="I10" s="19">
        <v>26868377</v>
      </c>
      <c r="J10" s="19">
        <v>163024109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163024109</v>
      </c>
      <c r="X10" s="19">
        <v>104665200</v>
      </c>
      <c r="Y10" s="19">
        <v>58358909</v>
      </c>
      <c r="Z10" s="20">
        <v>55.76</v>
      </c>
      <c r="AA10" s="21">
        <v>261663000</v>
      </c>
    </row>
    <row r="11" spans="1:27" ht="13.5">
      <c r="A11" s="22" t="s">
        <v>38</v>
      </c>
      <c r="B11" s="16"/>
      <c r="C11" s="17"/>
      <c r="D11" s="17"/>
      <c r="E11" s="18">
        <v>3368004</v>
      </c>
      <c r="F11" s="19">
        <v>3368004</v>
      </c>
      <c r="G11" s="19">
        <v>135001</v>
      </c>
      <c r="H11" s="19">
        <v>106137</v>
      </c>
      <c r="I11" s="19">
        <v>13457</v>
      </c>
      <c r="J11" s="19">
        <v>254595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254595</v>
      </c>
      <c r="X11" s="19">
        <v>842001</v>
      </c>
      <c r="Y11" s="19">
        <v>-587406</v>
      </c>
      <c r="Z11" s="20">
        <v>-69.76</v>
      </c>
      <c r="AA11" s="21">
        <v>3368004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-374258116</v>
      </c>
      <c r="F14" s="19">
        <v>-374258116</v>
      </c>
      <c r="G14" s="19">
        <v>-162518863</v>
      </c>
      <c r="H14" s="19">
        <v>-49235971</v>
      </c>
      <c r="I14" s="19">
        <v>-28671301</v>
      </c>
      <c r="J14" s="19">
        <v>-240426135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-240426135</v>
      </c>
      <c r="X14" s="19">
        <v>-93564498</v>
      </c>
      <c r="Y14" s="19">
        <v>-146861637</v>
      </c>
      <c r="Z14" s="20">
        <v>156.96</v>
      </c>
      <c r="AA14" s="21">
        <v>-374258116</v>
      </c>
    </row>
    <row r="15" spans="1:27" ht="13.5">
      <c r="A15" s="22" t="s">
        <v>42</v>
      </c>
      <c r="B15" s="16"/>
      <c r="C15" s="17"/>
      <c r="D15" s="17"/>
      <c r="E15" s="18">
        <v>-2255325</v>
      </c>
      <c r="F15" s="19">
        <v>-2255325</v>
      </c>
      <c r="G15" s="19"/>
      <c r="H15" s="19"/>
      <c r="I15" s="19">
        <v>-808537</v>
      </c>
      <c r="J15" s="19">
        <v>-808537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-808537</v>
      </c>
      <c r="X15" s="19">
        <v>-563751</v>
      </c>
      <c r="Y15" s="19">
        <v>-244786</v>
      </c>
      <c r="Z15" s="20">
        <v>43.42</v>
      </c>
      <c r="AA15" s="21">
        <v>-2255325</v>
      </c>
    </row>
    <row r="16" spans="1:27" ht="13.5">
      <c r="A16" s="22" t="s">
        <v>43</v>
      </c>
      <c r="B16" s="16"/>
      <c r="C16" s="17"/>
      <c r="D16" s="17"/>
      <c r="E16" s="18">
        <v>-10180978</v>
      </c>
      <c r="F16" s="19">
        <v>-10180978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-4072400</v>
      </c>
      <c r="Y16" s="19">
        <v>4072400</v>
      </c>
      <c r="Z16" s="20">
        <v>-100</v>
      </c>
      <c r="AA16" s="21">
        <v>-10180978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259671045</v>
      </c>
      <c r="F17" s="27">
        <f t="shared" si="0"/>
        <v>259671045</v>
      </c>
      <c r="G17" s="27">
        <f t="shared" si="0"/>
        <v>30248083</v>
      </c>
      <c r="H17" s="27">
        <f t="shared" si="0"/>
        <v>-529875</v>
      </c>
      <c r="I17" s="27">
        <f t="shared" si="0"/>
        <v>4500943</v>
      </c>
      <c r="J17" s="27">
        <f t="shared" si="0"/>
        <v>34219151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34219151</v>
      </c>
      <c r="X17" s="27">
        <f t="shared" si="0"/>
        <v>133181468</v>
      </c>
      <c r="Y17" s="27">
        <f t="shared" si="0"/>
        <v>-98962317</v>
      </c>
      <c r="Z17" s="28">
        <f>+IF(X17&lt;&gt;0,+(Y17/X17)*100,0)</f>
        <v>-74.30637196460397</v>
      </c>
      <c r="AA17" s="29">
        <f>SUM(AA6:AA16)</f>
        <v>259671045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15964</v>
      </c>
      <c r="H22" s="19">
        <v>923148</v>
      </c>
      <c r="I22" s="19">
        <v>12823</v>
      </c>
      <c r="J22" s="19">
        <v>951935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951935</v>
      </c>
      <c r="X22" s="19"/>
      <c r="Y22" s="19">
        <v>951935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300000</v>
      </c>
      <c r="F24" s="19">
        <v>300000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300000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-278735760</v>
      </c>
      <c r="F26" s="19">
        <v>-278735760</v>
      </c>
      <c r="G26" s="19">
        <v>-8345164</v>
      </c>
      <c r="H26" s="19">
        <v>-15538821</v>
      </c>
      <c r="I26" s="19">
        <v>-12281867</v>
      </c>
      <c r="J26" s="19">
        <v>-36165852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-36165852</v>
      </c>
      <c r="X26" s="19">
        <v>-104665200</v>
      </c>
      <c r="Y26" s="19">
        <v>68499348</v>
      </c>
      <c r="Z26" s="20">
        <v>-65.45</v>
      </c>
      <c r="AA26" s="21">
        <v>-278735760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-278435760</v>
      </c>
      <c r="F27" s="27">
        <f t="shared" si="1"/>
        <v>-278435760</v>
      </c>
      <c r="G27" s="27">
        <f t="shared" si="1"/>
        <v>-8329200</v>
      </c>
      <c r="H27" s="27">
        <f t="shared" si="1"/>
        <v>-14615673</v>
      </c>
      <c r="I27" s="27">
        <f t="shared" si="1"/>
        <v>-12269044</v>
      </c>
      <c r="J27" s="27">
        <f t="shared" si="1"/>
        <v>-35213917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-35213917</v>
      </c>
      <c r="X27" s="27">
        <f t="shared" si="1"/>
        <v>-104665200</v>
      </c>
      <c r="Y27" s="27">
        <f t="shared" si="1"/>
        <v>69451283</v>
      </c>
      <c r="Z27" s="28">
        <f>+IF(X27&lt;&gt;0,+(Y27/X27)*100,0)</f>
        <v>-66.35565880541002</v>
      </c>
      <c r="AA27" s="29">
        <f>SUM(AA21:AA26)</f>
        <v>-278435760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12305170</v>
      </c>
      <c r="F32" s="19">
        <v>12305170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12305170</v>
      </c>
      <c r="Y32" s="19">
        <v>-12305170</v>
      </c>
      <c r="Z32" s="20">
        <v>-100</v>
      </c>
      <c r="AA32" s="21">
        <v>12305170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-6395081</v>
      </c>
      <c r="F35" s="19">
        <v>-6395081</v>
      </c>
      <c r="G35" s="19"/>
      <c r="H35" s="19"/>
      <c r="I35" s="19">
        <v>-338761</v>
      </c>
      <c r="J35" s="19">
        <v>-338761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-338761</v>
      </c>
      <c r="X35" s="19">
        <v>-1598751</v>
      </c>
      <c r="Y35" s="19">
        <v>1259990</v>
      </c>
      <c r="Z35" s="20">
        <v>-78.81</v>
      </c>
      <c r="AA35" s="21">
        <v>-6395081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5910089</v>
      </c>
      <c r="F36" s="27">
        <f t="shared" si="2"/>
        <v>5910089</v>
      </c>
      <c r="G36" s="27">
        <f t="shared" si="2"/>
        <v>0</v>
      </c>
      <c r="H36" s="27">
        <f t="shared" si="2"/>
        <v>0</v>
      </c>
      <c r="I36" s="27">
        <f t="shared" si="2"/>
        <v>-338761</v>
      </c>
      <c r="J36" s="27">
        <f t="shared" si="2"/>
        <v>-338761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-338761</v>
      </c>
      <c r="X36" s="27">
        <f t="shared" si="2"/>
        <v>10706419</v>
      </c>
      <c r="Y36" s="27">
        <f t="shared" si="2"/>
        <v>-11045180</v>
      </c>
      <c r="Z36" s="28">
        <f>+IF(X36&lt;&gt;0,+(Y36/X36)*100,0)</f>
        <v>-103.16409249441854</v>
      </c>
      <c r="AA36" s="29">
        <f>SUM(AA31:AA35)</f>
        <v>5910089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-12854626</v>
      </c>
      <c r="F38" s="33">
        <f t="shared" si="3"/>
        <v>-12854626</v>
      </c>
      <c r="G38" s="33">
        <f t="shared" si="3"/>
        <v>21918883</v>
      </c>
      <c r="H38" s="33">
        <f t="shared" si="3"/>
        <v>-15145548</v>
      </c>
      <c r="I38" s="33">
        <f t="shared" si="3"/>
        <v>-8106862</v>
      </c>
      <c r="J38" s="33">
        <f t="shared" si="3"/>
        <v>-1333527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-1333527</v>
      </c>
      <c r="X38" s="33">
        <f t="shared" si="3"/>
        <v>39222687</v>
      </c>
      <c r="Y38" s="33">
        <f t="shared" si="3"/>
        <v>-40556214</v>
      </c>
      <c r="Z38" s="34">
        <f>+IF(X38&lt;&gt;0,+(Y38/X38)*100,0)</f>
        <v>-103.39988690728914</v>
      </c>
      <c r="AA38" s="35">
        <f>+AA17+AA27+AA36</f>
        <v>-12854626</v>
      </c>
    </row>
    <row r="39" spans="1:27" ht="13.5">
      <c r="A39" s="22" t="s">
        <v>59</v>
      </c>
      <c r="B39" s="16"/>
      <c r="C39" s="31"/>
      <c r="D39" s="31"/>
      <c r="E39" s="32">
        <v>15803645</v>
      </c>
      <c r="F39" s="33">
        <v>15803645</v>
      </c>
      <c r="G39" s="33">
        <v>5329764</v>
      </c>
      <c r="H39" s="33">
        <v>27248647</v>
      </c>
      <c r="I39" s="33">
        <v>12103099</v>
      </c>
      <c r="J39" s="33">
        <v>5329764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5329764</v>
      </c>
      <c r="X39" s="33">
        <v>15803645</v>
      </c>
      <c r="Y39" s="33">
        <v>-10473881</v>
      </c>
      <c r="Z39" s="34">
        <v>-66.28</v>
      </c>
      <c r="AA39" s="35">
        <v>15803645</v>
      </c>
    </row>
    <row r="40" spans="1:27" ht="13.5">
      <c r="A40" s="41" t="s">
        <v>60</v>
      </c>
      <c r="B40" s="42"/>
      <c r="C40" s="43"/>
      <c r="D40" s="43"/>
      <c r="E40" s="44">
        <v>2949018</v>
      </c>
      <c r="F40" s="45">
        <v>2949018</v>
      </c>
      <c r="G40" s="45">
        <v>27248647</v>
      </c>
      <c r="H40" s="45">
        <v>12103099</v>
      </c>
      <c r="I40" s="45">
        <v>3996237</v>
      </c>
      <c r="J40" s="45">
        <v>3996237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3996237</v>
      </c>
      <c r="X40" s="45">
        <v>55026331</v>
      </c>
      <c r="Y40" s="45">
        <v>-51030094</v>
      </c>
      <c r="Z40" s="46">
        <v>-92.74</v>
      </c>
      <c r="AA40" s="47">
        <v>2949018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1306401971</v>
      </c>
      <c r="D6" s="17"/>
      <c r="E6" s="18">
        <v>1540005675</v>
      </c>
      <c r="F6" s="19">
        <v>1540005675</v>
      </c>
      <c r="G6" s="19">
        <v>111801522</v>
      </c>
      <c r="H6" s="19">
        <v>153389798</v>
      </c>
      <c r="I6" s="19">
        <v>117755631</v>
      </c>
      <c r="J6" s="19">
        <v>382946951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382946951</v>
      </c>
      <c r="X6" s="19">
        <v>392889096</v>
      </c>
      <c r="Y6" s="19">
        <v>-9942145</v>
      </c>
      <c r="Z6" s="20">
        <v>-2.53</v>
      </c>
      <c r="AA6" s="21">
        <v>1540005675</v>
      </c>
    </row>
    <row r="7" spans="1:27" ht="13.5">
      <c r="A7" s="22" t="s">
        <v>34</v>
      </c>
      <c r="B7" s="16"/>
      <c r="C7" s="17">
        <v>4003911010</v>
      </c>
      <c r="D7" s="17"/>
      <c r="E7" s="18">
        <v>4688737934</v>
      </c>
      <c r="F7" s="19">
        <v>4688737934</v>
      </c>
      <c r="G7" s="19">
        <v>273037896</v>
      </c>
      <c r="H7" s="19">
        <v>457210314</v>
      </c>
      <c r="I7" s="19">
        <v>456261191</v>
      </c>
      <c r="J7" s="19">
        <v>1186509401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1186509401</v>
      </c>
      <c r="X7" s="19">
        <v>1231780666</v>
      </c>
      <c r="Y7" s="19">
        <v>-45271265</v>
      </c>
      <c r="Z7" s="20">
        <v>-3.68</v>
      </c>
      <c r="AA7" s="21">
        <v>4688737934</v>
      </c>
    </row>
    <row r="8" spans="1:27" ht="13.5">
      <c r="A8" s="22" t="s">
        <v>35</v>
      </c>
      <c r="B8" s="16"/>
      <c r="C8" s="17">
        <v>1611288454</v>
      </c>
      <c r="D8" s="17"/>
      <c r="E8" s="18">
        <v>1056062948</v>
      </c>
      <c r="F8" s="19">
        <v>1056062948</v>
      </c>
      <c r="G8" s="19">
        <v>152054910</v>
      </c>
      <c r="H8" s="19">
        <v>280159632</v>
      </c>
      <c r="I8" s="19">
        <v>166153759</v>
      </c>
      <c r="J8" s="19">
        <v>598368301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598368301</v>
      </c>
      <c r="X8" s="19">
        <v>375850865</v>
      </c>
      <c r="Y8" s="19">
        <v>222517436</v>
      </c>
      <c r="Z8" s="20">
        <v>59.2</v>
      </c>
      <c r="AA8" s="21">
        <v>1056062948</v>
      </c>
    </row>
    <row r="9" spans="1:27" ht="13.5">
      <c r="A9" s="22" t="s">
        <v>36</v>
      </c>
      <c r="B9" s="16"/>
      <c r="C9" s="17">
        <v>1206015608</v>
      </c>
      <c r="D9" s="17"/>
      <c r="E9" s="18">
        <v>1391003936</v>
      </c>
      <c r="F9" s="19">
        <v>1391003936</v>
      </c>
      <c r="G9" s="19">
        <v>367517000</v>
      </c>
      <c r="H9" s="19">
        <v>18425649</v>
      </c>
      <c r="I9" s="19">
        <v>-4430430</v>
      </c>
      <c r="J9" s="19">
        <v>381512219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381512219</v>
      </c>
      <c r="X9" s="19">
        <v>424260774</v>
      </c>
      <c r="Y9" s="19">
        <v>-42748555</v>
      </c>
      <c r="Z9" s="20">
        <v>-10.08</v>
      </c>
      <c r="AA9" s="21">
        <v>1391003936</v>
      </c>
    </row>
    <row r="10" spans="1:27" ht="13.5">
      <c r="A10" s="22" t="s">
        <v>37</v>
      </c>
      <c r="B10" s="16"/>
      <c r="C10" s="17">
        <v>932291000</v>
      </c>
      <c r="D10" s="17"/>
      <c r="E10" s="18">
        <v>940707450</v>
      </c>
      <c r="F10" s="19">
        <v>940707450</v>
      </c>
      <c r="G10" s="19">
        <v>214177000</v>
      </c>
      <c r="H10" s="19">
        <v>10390000</v>
      </c>
      <c r="I10" s="19">
        <v>35000000</v>
      </c>
      <c r="J10" s="19">
        <v>259567000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259567000</v>
      </c>
      <c r="X10" s="19">
        <v>273143000</v>
      </c>
      <c r="Y10" s="19">
        <v>-13576000</v>
      </c>
      <c r="Z10" s="20">
        <v>-4.97</v>
      </c>
      <c r="AA10" s="21">
        <v>940707450</v>
      </c>
    </row>
    <row r="11" spans="1:27" ht="13.5">
      <c r="A11" s="22" t="s">
        <v>38</v>
      </c>
      <c r="B11" s="16"/>
      <c r="C11" s="17">
        <v>274280329</v>
      </c>
      <c r="D11" s="17"/>
      <c r="E11" s="18">
        <v>91495160</v>
      </c>
      <c r="F11" s="19">
        <v>91495160</v>
      </c>
      <c r="G11" s="19">
        <v>11437490</v>
      </c>
      <c r="H11" s="19">
        <v>10391589</v>
      </c>
      <c r="I11" s="19">
        <v>11750172</v>
      </c>
      <c r="J11" s="19">
        <v>33579251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33579251</v>
      </c>
      <c r="X11" s="19">
        <v>26433241</v>
      </c>
      <c r="Y11" s="19">
        <v>7146010</v>
      </c>
      <c r="Z11" s="20">
        <v>27.03</v>
      </c>
      <c r="AA11" s="21">
        <v>91495160</v>
      </c>
    </row>
    <row r="12" spans="1:27" ht="13.5">
      <c r="A12" s="22" t="s">
        <v>39</v>
      </c>
      <c r="B12" s="16"/>
      <c r="C12" s="17">
        <v>76695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-7372021408</v>
      </c>
      <c r="D14" s="17"/>
      <c r="E14" s="18">
        <v>-7756280957</v>
      </c>
      <c r="F14" s="19">
        <v>-7756280957</v>
      </c>
      <c r="G14" s="19">
        <v>-871944145</v>
      </c>
      <c r="H14" s="19">
        <v>-797560073</v>
      </c>
      <c r="I14" s="19">
        <v>-817442038</v>
      </c>
      <c r="J14" s="19">
        <v>-2486946256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-2486946256</v>
      </c>
      <c r="X14" s="19">
        <v>-2229799684</v>
      </c>
      <c r="Y14" s="19">
        <v>-257146572</v>
      </c>
      <c r="Z14" s="20">
        <v>11.53</v>
      </c>
      <c r="AA14" s="21">
        <v>-7756280957</v>
      </c>
    </row>
    <row r="15" spans="1:27" ht="13.5">
      <c r="A15" s="22" t="s">
        <v>42</v>
      </c>
      <c r="B15" s="16"/>
      <c r="C15" s="17">
        <v>-168837944</v>
      </c>
      <c r="D15" s="17"/>
      <c r="E15" s="18">
        <v>-158019260</v>
      </c>
      <c r="F15" s="19">
        <v>-158019260</v>
      </c>
      <c r="G15" s="19"/>
      <c r="H15" s="19">
        <v>-33465809</v>
      </c>
      <c r="I15" s="19">
        <v>-21680248</v>
      </c>
      <c r="J15" s="19">
        <v>-55146057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-55146057</v>
      </c>
      <c r="X15" s="19">
        <v>-55199817</v>
      </c>
      <c r="Y15" s="19">
        <v>53760</v>
      </c>
      <c r="Z15" s="20">
        <v>-0.1</v>
      </c>
      <c r="AA15" s="21">
        <v>-158019260</v>
      </c>
    </row>
    <row r="16" spans="1:27" ht="13.5">
      <c r="A16" s="22" t="s">
        <v>43</v>
      </c>
      <c r="B16" s="16"/>
      <c r="C16" s="17">
        <v>-3128310</v>
      </c>
      <c r="D16" s="17"/>
      <c r="E16" s="18">
        <v>-73469020</v>
      </c>
      <c r="F16" s="19">
        <v>-73469020</v>
      </c>
      <c r="G16" s="19">
        <v>-1271799</v>
      </c>
      <c r="H16" s="19">
        <v>-4829159</v>
      </c>
      <c r="I16" s="19">
        <v>-929802</v>
      </c>
      <c r="J16" s="19">
        <v>-7030760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-7030760</v>
      </c>
      <c r="X16" s="19">
        <v>-4984726</v>
      </c>
      <c r="Y16" s="19">
        <v>-2046034</v>
      </c>
      <c r="Z16" s="20">
        <v>41.05</v>
      </c>
      <c r="AA16" s="21">
        <v>-73469020</v>
      </c>
    </row>
    <row r="17" spans="1:27" ht="13.5">
      <c r="A17" s="23" t="s">
        <v>44</v>
      </c>
      <c r="B17" s="24"/>
      <c r="C17" s="25">
        <f aca="true" t="shared" si="0" ref="C17:Y17">SUM(C6:C16)</f>
        <v>1790277405</v>
      </c>
      <c r="D17" s="25">
        <f>SUM(D6:D16)</f>
        <v>0</v>
      </c>
      <c r="E17" s="26">
        <f t="shared" si="0"/>
        <v>1720243866</v>
      </c>
      <c r="F17" s="27">
        <f t="shared" si="0"/>
        <v>1720243866</v>
      </c>
      <c r="G17" s="27">
        <f t="shared" si="0"/>
        <v>256809874</v>
      </c>
      <c r="H17" s="27">
        <f t="shared" si="0"/>
        <v>94111941</v>
      </c>
      <c r="I17" s="27">
        <f t="shared" si="0"/>
        <v>-57561765</v>
      </c>
      <c r="J17" s="27">
        <f t="shared" si="0"/>
        <v>293360050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293360050</v>
      </c>
      <c r="X17" s="27">
        <f t="shared" si="0"/>
        <v>434373415</v>
      </c>
      <c r="Y17" s="27">
        <f t="shared" si="0"/>
        <v>-141013365</v>
      </c>
      <c r="Z17" s="28">
        <f>+IF(X17&lt;&gt;0,+(Y17/X17)*100,0)</f>
        <v>-32.4636269464143</v>
      </c>
      <c r="AA17" s="29">
        <f>SUM(AA6:AA16)</f>
        <v>1720243866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-2000000</v>
      </c>
      <c r="F23" s="19">
        <v>-2000000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-480000</v>
      </c>
      <c r="Y23" s="36">
        <v>480000</v>
      </c>
      <c r="Z23" s="37">
        <v>-100</v>
      </c>
      <c r="AA23" s="38">
        <v>-2000000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-1523303114</v>
      </c>
      <c r="D26" s="17"/>
      <c r="E26" s="18">
        <v>-1459151404</v>
      </c>
      <c r="F26" s="19">
        <v>-1459151404</v>
      </c>
      <c r="G26" s="19">
        <v>-195611515</v>
      </c>
      <c r="H26" s="19">
        <v>-98961032</v>
      </c>
      <c r="I26" s="19">
        <v>-125669425</v>
      </c>
      <c r="J26" s="19">
        <v>-420241972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-420241972</v>
      </c>
      <c r="X26" s="19">
        <v>-282361726</v>
      </c>
      <c r="Y26" s="19">
        <v>-137880246</v>
      </c>
      <c r="Z26" s="20">
        <v>48.83</v>
      </c>
      <c r="AA26" s="21">
        <v>-1459151404</v>
      </c>
    </row>
    <row r="27" spans="1:27" ht="13.5">
      <c r="A27" s="23" t="s">
        <v>51</v>
      </c>
      <c r="B27" s="24"/>
      <c r="C27" s="25">
        <f aca="true" t="shared" si="1" ref="C27:Y27">SUM(C21:C26)</f>
        <v>-1523303114</v>
      </c>
      <c r="D27" s="25">
        <f>SUM(D21:D26)</f>
        <v>0</v>
      </c>
      <c r="E27" s="26">
        <f t="shared" si="1"/>
        <v>-1461151404</v>
      </c>
      <c r="F27" s="27">
        <f t="shared" si="1"/>
        <v>-1461151404</v>
      </c>
      <c r="G27" s="27">
        <f t="shared" si="1"/>
        <v>-195611515</v>
      </c>
      <c r="H27" s="27">
        <f t="shared" si="1"/>
        <v>-98961032</v>
      </c>
      <c r="I27" s="27">
        <f t="shared" si="1"/>
        <v>-125669425</v>
      </c>
      <c r="J27" s="27">
        <f t="shared" si="1"/>
        <v>-420241972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-420241972</v>
      </c>
      <c r="X27" s="27">
        <f t="shared" si="1"/>
        <v>-282841726</v>
      </c>
      <c r="Y27" s="27">
        <f t="shared" si="1"/>
        <v>-137400246</v>
      </c>
      <c r="Z27" s="28">
        <f>+IF(X27&lt;&gt;0,+(Y27/X27)*100,0)</f>
        <v>48.57849226955997</v>
      </c>
      <c r="AA27" s="29">
        <f>SUM(AA21:AA26)</f>
        <v>-1461151404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2000000</v>
      </c>
      <c r="F33" s="19">
        <v>2000000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480000</v>
      </c>
      <c r="Y33" s="19">
        <v>-480000</v>
      </c>
      <c r="Z33" s="20">
        <v>-100</v>
      </c>
      <c r="AA33" s="21">
        <v>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-105779349</v>
      </c>
      <c r="D35" s="17"/>
      <c r="E35" s="18">
        <v>-93919738</v>
      </c>
      <c r="F35" s="19">
        <v>-93919738</v>
      </c>
      <c r="G35" s="19"/>
      <c r="H35" s="19">
        <v>-18918190</v>
      </c>
      <c r="I35" s="19">
        <v>-5971118</v>
      </c>
      <c r="J35" s="19">
        <v>-24889308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-24889308</v>
      </c>
      <c r="X35" s="19">
        <v>-24889308</v>
      </c>
      <c r="Y35" s="19"/>
      <c r="Z35" s="20"/>
      <c r="AA35" s="21">
        <v>-93919738</v>
      </c>
    </row>
    <row r="36" spans="1:27" ht="13.5">
      <c r="A36" s="23" t="s">
        <v>57</v>
      </c>
      <c r="B36" s="24"/>
      <c r="C36" s="25">
        <f aca="true" t="shared" si="2" ref="C36:Y36">SUM(C31:C35)</f>
        <v>-105779349</v>
      </c>
      <c r="D36" s="25">
        <f>SUM(D31:D35)</f>
        <v>0</v>
      </c>
      <c r="E36" s="26">
        <f t="shared" si="2"/>
        <v>-91919738</v>
      </c>
      <c r="F36" s="27">
        <f t="shared" si="2"/>
        <v>-91919738</v>
      </c>
      <c r="G36" s="27">
        <f t="shared" si="2"/>
        <v>0</v>
      </c>
      <c r="H36" s="27">
        <f t="shared" si="2"/>
        <v>-18918190</v>
      </c>
      <c r="I36" s="27">
        <f t="shared" si="2"/>
        <v>-5971118</v>
      </c>
      <c r="J36" s="27">
        <f t="shared" si="2"/>
        <v>-24889308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-24889308</v>
      </c>
      <c r="X36" s="27">
        <f t="shared" si="2"/>
        <v>-24409308</v>
      </c>
      <c r="Y36" s="27">
        <f t="shared" si="2"/>
        <v>-480000</v>
      </c>
      <c r="Z36" s="28">
        <f>+IF(X36&lt;&gt;0,+(Y36/X36)*100,0)</f>
        <v>1.9664629574914618</v>
      </c>
      <c r="AA36" s="29">
        <f>SUM(AA31:AA35)</f>
        <v>-91919738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161194942</v>
      </c>
      <c r="D38" s="31">
        <f>+D17+D27+D36</f>
        <v>0</v>
      </c>
      <c r="E38" s="32">
        <f t="shared" si="3"/>
        <v>167172724</v>
      </c>
      <c r="F38" s="33">
        <f t="shared" si="3"/>
        <v>167172724</v>
      </c>
      <c r="G38" s="33">
        <f t="shared" si="3"/>
        <v>61198359</v>
      </c>
      <c r="H38" s="33">
        <f t="shared" si="3"/>
        <v>-23767281</v>
      </c>
      <c r="I38" s="33">
        <f t="shared" si="3"/>
        <v>-189202308</v>
      </c>
      <c r="J38" s="33">
        <f t="shared" si="3"/>
        <v>-151771230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-151771230</v>
      </c>
      <c r="X38" s="33">
        <f t="shared" si="3"/>
        <v>127122381</v>
      </c>
      <c r="Y38" s="33">
        <f t="shared" si="3"/>
        <v>-278893611</v>
      </c>
      <c r="Z38" s="34">
        <f>+IF(X38&lt;&gt;0,+(Y38/X38)*100,0)</f>
        <v>-219.38985787247015</v>
      </c>
      <c r="AA38" s="35">
        <f>+AA17+AA27+AA36</f>
        <v>167172724</v>
      </c>
    </row>
    <row r="39" spans="1:27" ht="13.5">
      <c r="A39" s="22" t="s">
        <v>59</v>
      </c>
      <c r="B39" s="16"/>
      <c r="C39" s="31">
        <v>1445838546</v>
      </c>
      <c r="D39" s="31"/>
      <c r="E39" s="32">
        <v>1358756091</v>
      </c>
      <c r="F39" s="33">
        <v>1358756091</v>
      </c>
      <c r="G39" s="33">
        <v>1599118722</v>
      </c>
      <c r="H39" s="33">
        <v>1660317081</v>
      </c>
      <c r="I39" s="33">
        <v>1636549800</v>
      </c>
      <c r="J39" s="33">
        <v>1599118722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1599118722</v>
      </c>
      <c r="X39" s="33">
        <v>1358756091</v>
      </c>
      <c r="Y39" s="33">
        <v>240362631</v>
      </c>
      <c r="Z39" s="34">
        <v>17.69</v>
      </c>
      <c r="AA39" s="35">
        <v>1358756091</v>
      </c>
    </row>
    <row r="40" spans="1:27" ht="13.5">
      <c r="A40" s="41" t="s">
        <v>60</v>
      </c>
      <c r="B40" s="42"/>
      <c r="C40" s="43">
        <v>1607033488</v>
      </c>
      <c r="D40" s="43"/>
      <c r="E40" s="44">
        <v>1525928815</v>
      </c>
      <c r="F40" s="45">
        <v>1525928815</v>
      </c>
      <c r="G40" s="45">
        <v>1660317081</v>
      </c>
      <c r="H40" s="45">
        <v>1636549800</v>
      </c>
      <c r="I40" s="45">
        <v>1447347492</v>
      </c>
      <c r="J40" s="45">
        <v>1447347492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1447347492</v>
      </c>
      <c r="X40" s="45">
        <v>1485878472</v>
      </c>
      <c r="Y40" s="45">
        <v>-38530980</v>
      </c>
      <c r="Z40" s="46">
        <v>-2.59</v>
      </c>
      <c r="AA40" s="47">
        <v>1525928815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15000000</v>
      </c>
      <c r="F6" s="19">
        <v>15000000</v>
      </c>
      <c r="G6" s="19">
        <v>527357</v>
      </c>
      <c r="H6" s="19">
        <v>299958</v>
      </c>
      <c r="I6" s="19">
        <v>514014</v>
      </c>
      <c r="J6" s="19">
        <v>1341329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1341329</v>
      </c>
      <c r="X6" s="19">
        <v>3750000</v>
      </c>
      <c r="Y6" s="19">
        <v>-2408671</v>
      </c>
      <c r="Z6" s="20">
        <v>-64.23</v>
      </c>
      <c r="AA6" s="21">
        <v>15000000</v>
      </c>
    </row>
    <row r="7" spans="1:27" ht="13.5">
      <c r="A7" s="22" t="s">
        <v>34</v>
      </c>
      <c r="B7" s="16"/>
      <c r="C7" s="17"/>
      <c r="D7" s="17"/>
      <c r="E7" s="18">
        <v>1149996</v>
      </c>
      <c r="F7" s="19">
        <v>1149996</v>
      </c>
      <c r="G7" s="19">
        <v>10022</v>
      </c>
      <c r="H7" s="19">
        <v>26257</v>
      </c>
      <c r="I7" s="19">
        <v>11134</v>
      </c>
      <c r="J7" s="19">
        <v>47413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47413</v>
      </c>
      <c r="X7" s="19">
        <v>287499</v>
      </c>
      <c r="Y7" s="19">
        <v>-240086</v>
      </c>
      <c r="Z7" s="20">
        <v>-83.51</v>
      </c>
      <c r="AA7" s="21">
        <v>1149996</v>
      </c>
    </row>
    <row r="8" spans="1:27" ht="13.5">
      <c r="A8" s="22" t="s">
        <v>35</v>
      </c>
      <c r="B8" s="16"/>
      <c r="C8" s="17"/>
      <c r="D8" s="17"/>
      <c r="E8" s="18">
        <v>49926833</v>
      </c>
      <c r="F8" s="19">
        <v>49926833</v>
      </c>
      <c r="G8" s="19">
        <v>1244971</v>
      </c>
      <c r="H8" s="19">
        <v>574897</v>
      </c>
      <c r="I8" s="19">
        <v>1116356</v>
      </c>
      <c r="J8" s="19">
        <v>2936224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2936224</v>
      </c>
      <c r="X8" s="19">
        <v>12636975</v>
      </c>
      <c r="Y8" s="19">
        <v>-9700751</v>
      </c>
      <c r="Z8" s="20">
        <v>-76.76</v>
      </c>
      <c r="AA8" s="21">
        <v>49926833</v>
      </c>
    </row>
    <row r="9" spans="1:27" ht="13.5">
      <c r="A9" s="22" t="s">
        <v>36</v>
      </c>
      <c r="B9" s="16"/>
      <c r="C9" s="17"/>
      <c r="D9" s="17"/>
      <c r="E9" s="18">
        <v>199160000</v>
      </c>
      <c r="F9" s="19">
        <v>199160000</v>
      </c>
      <c r="G9" s="19">
        <v>81643000</v>
      </c>
      <c r="H9" s="19">
        <v>1942000</v>
      </c>
      <c r="I9" s="19"/>
      <c r="J9" s="19">
        <v>83585000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83585000</v>
      </c>
      <c r="X9" s="19">
        <v>49790001</v>
      </c>
      <c r="Y9" s="19">
        <v>33794999</v>
      </c>
      <c r="Z9" s="20">
        <v>67.88</v>
      </c>
      <c r="AA9" s="21">
        <v>199160000</v>
      </c>
    </row>
    <row r="10" spans="1:27" ht="13.5">
      <c r="A10" s="22" t="s">
        <v>37</v>
      </c>
      <c r="B10" s="16"/>
      <c r="C10" s="17"/>
      <c r="D10" s="17"/>
      <c r="E10" s="18">
        <v>59057004</v>
      </c>
      <c r="F10" s="19">
        <v>59057004</v>
      </c>
      <c r="G10" s="19">
        <v>10762000</v>
      </c>
      <c r="H10" s="19"/>
      <c r="I10" s="19">
        <v>5332000</v>
      </c>
      <c r="J10" s="19">
        <v>16094000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16094000</v>
      </c>
      <c r="X10" s="19">
        <v>14764251</v>
      </c>
      <c r="Y10" s="19">
        <v>1329749</v>
      </c>
      <c r="Z10" s="20">
        <v>9.01</v>
      </c>
      <c r="AA10" s="21">
        <v>59057004</v>
      </c>
    </row>
    <row r="11" spans="1:27" ht="13.5">
      <c r="A11" s="22" t="s">
        <v>38</v>
      </c>
      <c r="B11" s="16"/>
      <c r="C11" s="17"/>
      <c r="D11" s="17"/>
      <c r="E11" s="18">
        <v>4000000</v>
      </c>
      <c r="F11" s="19">
        <v>4000000</v>
      </c>
      <c r="G11" s="19">
        <v>777558</v>
      </c>
      <c r="H11" s="19">
        <v>545053</v>
      </c>
      <c r="I11" s="19"/>
      <c r="J11" s="19">
        <v>1322611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1322611</v>
      </c>
      <c r="X11" s="19">
        <v>999999</v>
      </c>
      <c r="Y11" s="19">
        <v>322612</v>
      </c>
      <c r="Z11" s="20">
        <v>32.26</v>
      </c>
      <c r="AA11" s="21">
        <v>4000000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-200595472</v>
      </c>
      <c r="F14" s="19">
        <v>-200595472</v>
      </c>
      <c r="G14" s="19">
        <v>-17639719</v>
      </c>
      <c r="H14" s="19">
        <v>-8353668</v>
      </c>
      <c r="I14" s="19">
        <v>-19506696</v>
      </c>
      <c r="J14" s="19">
        <v>-45500083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-45500083</v>
      </c>
      <c r="X14" s="19">
        <v>-54707856</v>
      </c>
      <c r="Y14" s="19">
        <v>9207773</v>
      </c>
      <c r="Z14" s="20">
        <v>-16.83</v>
      </c>
      <c r="AA14" s="21">
        <v>-200595472</v>
      </c>
    </row>
    <row r="15" spans="1:27" ht="13.5">
      <c r="A15" s="22" t="s">
        <v>42</v>
      </c>
      <c r="B15" s="16"/>
      <c r="C15" s="17"/>
      <c r="D15" s="17"/>
      <c r="E15" s="18">
        <v>-99957</v>
      </c>
      <c r="F15" s="19">
        <v>-99957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-27261</v>
      </c>
      <c r="Y15" s="19">
        <v>27261</v>
      </c>
      <c r="Z15" s="20">
        <v>-100</v>
      </c>
      <c r="AA15" s="21">
        <v>-99957</v>
      </c>
    </row>
    <row r="16" spans="1:27" ht="13.5">
      <c r="A16" s="22" t="s">
        <v>43</v>
      </c>
      <c r="B16" s="16"/>
      <c r="C16" s="17"/>
      <c r="D16" s="17"/>
      <c r="E16" s="18">
        <v>-26808500</v>
      </c>
      <c r="F16" s="19">
        <v>-26808500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-2071500</v>
      </c>
      <c r="Y16" s="19">
        <v>2071500</v>
      </c>
      <c r="Z16" s="20">
        <v>-100</v>
      </c>
      <c r="AA16" s="21">
        <v>-26808500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100789904</v>
      </c>
      <c r="F17" s="27">
        <f t="shared" si="0"/>
        <v>100789904</v>
      </c>
      <c r="G17" s="27">
        <f t="shared" si="0"/>
        <v>77325189</v>
      </c>
      <c r="H17" s="27">
        <f t="shared" si="0"/>
        <v>-4965503</v>
      </c>
      <c r="I17" s="27">
        <f t="shared" si="0"/>
        <v>-12533192</v>
      </c>
      <c r="J17" s="27">
        <f t="shared" si="0"/>
        <v>59826494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59826494</v>
      </c>
      <c r="X17" s="27">
        <f t="shared" si="0"/>
        <v>25422108</v>
      </c>
      <c r="Y17" s="27">
        <f t="shared" si="0"/>
        <v>34404386</v>
      </c>
      <c r="Z17" s="28">
        <f>+IF(X17&lt;&gt;0,+(Y17/X17)*100,0)</f>
        <v>135.33254598713845</v>
      </c>
      <c r="AA17" s="29">
        <f>SUM(AA6:AA16)</f>
        <v>100789904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20812752</v>
      </c>
      <c r="F21" s="19">
        <v>20812752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5203188</v>
      </c>
      <c r="Y21" s="36">
        <v>-5203188</v>
      </c>
      <c r="Z21" s="37">
        <v>-100</v>
      </c>
      <c r="AA21" s="38">
        <v>20812752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-114777000</v>
      </c>
      <c r="F26" s="19">
        <v>-114777000</v>
      </c>
      <c r="G26" s="19"/>
      <c r="H26" s="19">
        <v>-4007803</v>
      </c>
      <c r="I26" s="19">
        <v>-6795648</v>
      </c>
      <c r="J26" s="19">
        <v>-10803451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-10803451</v>
      </c>
      <c r="X26" s="19">
        <v>-28694250</v>
      </c>
      <c r="Y26" s="19">
        <v>17890799</v>
      </c>
      <c r="Z26" s="20">
        <v>-62.35</v>
      </c>
      <c r="AA26" s="21">
        <v>-114777000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-93964248</v>
      </c>
      <c r="F27" s="27">
        <f t="shared" si="1"/>
        <v>-93964248</v>
      </c>
      <c r="G27" s="27">
        <f t="shared" si="1"/>
        <v>0</v>
      </c>
      <c r="H27" s="27">
        <f t="shared" si="1"/>
        <v>-4007803</v>
      </c>
      <c r="I27" s="27">
        <f t="shared" si="1"/>
        <v>-6795648</v>
      </c>
      <c r="J27" s="27">
        <f t="shared" si="1"/>
        <v>-10803451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-10803451</v>
      </c>
      <c r="X27" s="27">
        <f t="shared" si="1"/>
        <v>-23491062</v>
      </c>
      <c r="Y27" s="27">
        <f t="shared" si="1"/>
        <v>12687611</v>
      </c>
      <c r="Z27" s="28">
        <f>+IF(X27&lt;&gt;0,+(Y27/X27)*100,0)</f>
        <v>-54.01037637208569</v>
      </c>
      <c r="AA27" s="29">
        <f>SUM(AA21:AA26)</f>
        <v>-93964248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-6825840</v>
      </c>
      <c r="F35" s="19">
        <v>-6825840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-129486</v>
      </c>
      <c r="Y35" s="19">
        <v>129486</v>
      </c>
      <c r="Z35" s="20">
        <v>-100</v>
      </c>
      <c r="AA35" s="21">
        <v>-6825840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-6825840</v>
      </c>
      <c r="F36" s="27">
        <f t="shared" si="2"/>
        <v>-6825840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-129486</v>
      </c>
      <c r="Y36" s="27">
        <f t="shared" si="2"/>
        <v>129486</v>
      </c>
      <c r="Z36" s="28">
        <f>+IF(X36&lt;&gt;0,+(Y36/X36)*100,0)</f>
        <v>-100</v>
      </c>
      <c r="AA36" s="29">
        <f>SUM(AA31:AA35)</f>
        <v>-6825840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-184</v>
      </c>
      <c r="F38" s="33">
        <f t="shared" si="3"/>
        <v>-184</v>
      </c>
      <c r="G38" s="33">
        <f t="shared" si="3"/>
        <v>77325189</v>
      </c>
      <c r="H38" s="33">
        <f t="shared" si="3"/>
        <v>-8973306</v>
      </c>
      <c r="I38" s="33">
        <f t="shared" si="3"/>
        <v>-19328840</v>
      </c>
      <c r="J38" s="33">
        <f t="shared" si="3"/>
        <v>49023043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49023043</v>
      </c>
      <c r="X38" s="33">
        <f t="shared" si="3"/>
        <v>1801560</v>
      </c>
      <c r="Y38" s="33">
        <f t="shared" si="3"/>
        <v>47221483</v>
      </c>
      <c r="Z38" s="34">
        <f>+IF(X38&lt;&gt;0,+(Y38/X38)*100,0)</f>
        <v>2621.144064033393</v>
      </c>
      <c r="AA38" s="35">
        <f>+AA17+AA27+AA36</f>
        <v>-184</v>
      </c>
    </row>
    <row r="39" spans="1:27" ht="13.5">
      <c r="A39" s="22" t="s">
        <v>59</v>
      </c>
      <c r="B39" s="16"/>
      <c r="C39" s="31"/>
      <c r="D39" s="31"/>
      <c r="E39" s="32">
        <v>139326000</v>
      </c>
      <c r="F39" s="33">
        <v>139326000</v>
      </c>
      <c r="G39" s="33">
        <v>139326000</v>
      </c>
      <c r="H39" s="33">
        <v>216651189</v>
      </c>
      <c r="I39" s="33">
        <v>207677883</v>
      </c>
      <c r="J39" s="33">
        <v>139326000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139326000</v>
      </c>
      <c r="X39" s="33">
        <v>139326000</v>
      </c>
      <c r="Y39" s="33"/>
      <c r="Z39" s="34"/>
      <c r="AA39" s="35">
        <v>139326000</v>
      </c>
    </row>
    <row r="40" spans="1:27" ht="13.5">
      <c r="A40" s="41" t="s">
        <v>60</v>
      </c>
      <c r="B40" s="42"/>
      <c r="C40" s="43"/>
      <c r="D40" s="43"/>
      <c r="E40" s="44">
        <v>139325816</v>
      </c>
      <c r="F40" s="45">
        <v>139325816</v>
      </c>
      <c r="G40" s="45">
        <v>216651189</v>
      </c>
      <c r="H40" s="45">
        <v>207677883</v>
      </c>
      <c r="I40" s="45">
        <v>188349043</v>
      </c>
      <c r="J40" s="45">
        <v>188349043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188349043</v>
      </c>
      <c r="X40" s="45">
        <v>141127560</v>
      </c>
      <c r="Y40" s="45">
        <v>47221483</v>
      </c>
      <c r="Z40" s="46">
        <v>33.46</v>
      </c>
      <c r="AA40" s="47">
        <v>139325816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12390552</v>
      </c>
      <c r="F6" s="19">
        <v>12390552</v>
      </c>
      <c r="G6" s="19">
        <v>68400</v>
      </c>
      <c r="H6" s="19">
        <v>159649</v>
      </c>
      <c r="I6" s="19">
        <v>197804</v>
      </c>
      <c r="J6" s="19">
        <v>425853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425853</v>
      </c>
      <c r="X6" s="19">
        <v>3097638</v>
      </c>
      <c r="Y6" s="19">
        <v>-2671785</v>
      </c>
      <c r="Z6" s="20">
        <v>-86.25</v>
      </c>
      <c r="AA6" s="21">
        <v>12390552</v>
      </c>
    </row>
    <row r="7" spans="1:27" ht="13.5">
      <c r="A7" s="22" t="s">
        <v>34</v>
      </c>
      <c r="B7" s="16"/>
      <c r="C7" s="17">
        <v>5372758</v>
      </c>
      <c r="D7" s="17"/>
      <c r="E7" s="18">
        <v>2000004</v>
      </c>
      <c r="F7" s="19">
        <v>2000004</v>
      </c>
      <c r="G7" s="19">
        <v>26037</v>
      </c>
      <c r="H7" s="19">
        <v>49272</v>
      </c>
      <c r="I7" s="19">
        <v>23540</v>
      </c>
      <c r="J7" s="19">
        <v>98849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98849</v>
      </c>
      <c r="X7" s="19">
        <v>500001</v>
      </c>
      <c r="Y7" s="19">
        <v>-401152</v>
      </c>
      <c r="Z7" s="20">
        <v>-80.23</v>
      </c>
      <c r="AA7" s="21">
        <v>2000004</v>
      </c>
    </row>
    <row r="8" spans="1:27" ht="13.5">
      <c r="A8" s="22" t="s">
        <v>35</v>
      </c>
      <c r="B8" s="16"/>
      <c r="C8" s="17">
        <v>174586667</v>
      </c>
      <c r="D8" s="17"/>
      <c r="E8" s="18">
        <v>21000000</v>
      </c>
      <c r="F8" s="19">
        <v>21000000</v>
      </c>
      <c r="G8" s="19">
        <v>33714</v>
      </c>
      <c r="H8" s="19">
        <v>38286</v>
      </c>
      <c r="I8" s="19">
        <v>12224</v>
      </c>
      <c r="J8" s="19">
        <v>84224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84224</v>
      </c>
      <c r="X8" s="19">
        <v>5250000</v>
      </c>
      <c r="Y8" s="19">
        <v>-5165776</v>
      </c>
      <c r="Z8" s="20">
        <v>-98.4</v>
      </c>
      <c r="AA8" s="21">
        <v>21000000</v>
      </c>
    </row>
    <row r="9" spans="1:27" ht="13.5">
      <c r="A9" s="22" t="s">
        <v>36</v>
      </c>
      <c r="B9" s="16"/>
      <c r="C9" s="17"/>
      <c r="D9" s="17"/>
      <c r="E9" s="18">
        <v>141315396</v>
      </c>
      <c r="F9" s="19">
        <v>141315396</v>
      </c>
      <c r="G9" s="19">
        <v>51025000</v>
      </c>
      <c r="H9" s="19"/>
      <c r="I9" s="19"/>
      <c r="J9" s="19">
        <v>51025000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51025000</v>
      </c>
      <c r="X9" s="19">
        <v>35328849</v>
      </c>
      <c r="Y9" s="19">
        <v>15696151</v>
      </c>
      <c r="Z9" s="20">
        <v>44.43</v>
      </c>
      <c r="AA9" s="21">
        <v>141315396</v>
      </c>
    </row>
    <row r="10" spans="1:27" ht="13.5">
      <c r="A10" s="22" t="s">
        <v>37</v>
      </c>
      <c r="B10" s="16"/>
      <c r="C10" s="17"/>
      <c r="D10" s="17"/>
      <c r="E10" s="18">
        <v>53781000</v>
      </c>
      <c r="F10" s="19">
        <v>53781000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13445250</v>
      </c>
      <c r="Y10" s="19">
        <v>-13445250</v>
      </c>
      <c r="Z10" s="20">
        <v>-100</v>
      </c>
      <c r="AA10" s="21">
        <v>53781000</v>
      </c>
    </row>
    <row r="11" spans="1:27" ht="13.5">
      <c r="A11" s="22" t="s">
        <v>38</v>
      </c>
      <c r="B11" s="16"/>
      <c r="C11" s="17">
        <v>497290</v>
      </c>
      <c r="D11" s="17"/>
      <c r="E11" s="18"/>
      <c r="F11" s="19"/>
      <c r="G11" s="19">
        <v>25</v>
      </c>
      <c r="H11" s="19">
        <v>222</v>
      </c>
      <c r="I11" s="19">
        <v>111</v>
      </c>
      <c r="J11" s="19">
        <v>358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358</v>
      </c>
      <c r="X11" s="19"/>
      <c r="Y11" s="19">
        <v>358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-116789427</v>
      </c>
      <c r="D14" s="17"/>
      <c r="E14" s="18">
        <v>-210433608</v>
      </c>
      <c r="F14" s="19">
        <v>-210433608</v>
      </c>
      <c r="G14" s="19">
        <v>-5627350</v>
      </c>
      <c r="H14" s="19">
        <v>-11712329</v>
      </c>
      <c r="I14" s="19">
        <v>-13204919</v>
      </c>
      <c r="J14" s="19">
        <v>-30544598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-30544598</v>
      </c>
      <c r="X14" s="19">
        <v>-52608402</v>
      </c>
      <c r="Y14" s="19">
        <v>22063804</v>
      </c>
      <c r="Z14" s="20">
        <v>-41.94</v>
      </c>
      <c r="AA14" s="21">
        <v>-210433608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-6889665</v>
      </c>
      <c r="D16" s="17"/>
      <c r="E16" s="18">
        <v>-6999996</v>
      </c>
      <c r="F16" s="19">
        <v>-6999996</v>
      </c>
      <c r="G16" s="19">
        <v>-3030000</v>
      </c>
      <c r="H16" s="19">
        <v>-75359</v>
      </c>
      <c r="I16" s="19">
        <v>-712383</v>
      </c>
      <c r="J16" s="19">
        <v>-3817742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-3817742</v>
      </c>
      <c r="X16" s="19">
        <v>-1749999</v>
      </c>
      <c r="Y16" s="19">
        <v>-2067743</v>
      </c>
      <c r="Z16" s="20">
        <v>118.16</v>
      </c>
      <c r="AA16" s="21">
        <v>-6999996</v>
      </c>
    </row>
    <row r="17" spans="1:27" ht="13.5">
      <c r="A17" s="23" t="s">
        <v>44</v>
      </c>
      <c r="B17" s="24"/>
      <c r="C17" s="25">
        <f aca="true" t="shared" si="0" ref="C17:Y17">SUM(C6:C16)</f>
        <v>56777623</v>
      </c>
      <c r="D17" s="25">
        <f>SUM(D6:D16)</f>
        <v>0</v>
      </c>
      <c r="E17" s="26">
        <f t="shared" si="0"/>
        <v>13053348</v>
      </c>
      <c r="F17" s="27">
        <f t="shared" si="0"/>
        <v>13053348</v>
      </c>
      <c r="G17" s="27">
        <f t="shared" si="0"/>
        <v>42495826</v>
      </c>
      <c r="H17" s="27">
        <f t="shared" si="0"/>
        <v>-11540259</v>
      </c>
      <c r="I17" s="27">
        <f t="shared" si="0"/>
        <v>-13683623</v>
      </c>
      <c r="J17" s="27">
        <f t="shared" si="0"/>
        <v>17271944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17271944</v>
      </c>
      <c r="X17" s="27">
        <f t="shared" si="0"/>
        <v>3263337</v>
      </c>
      <c r="Y17" s="27">
        <f t="shared" si="0"/>
        <v>14008607</v>
      </c>
      <c r="Z17" s="28">
        <f>+IF(X17&lt;&gt;0,+(Y17/X17)*100,0)</f>
        <v>429.27245944871765</v>
      </c>
      <c r="AA17" s="29">
        <f>SUM(AA6:AA16)</f>
        <v>13053348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672076</v>
      </c>
      <c r="H23" s="36">
        <v>-587061</v>
      </c>
      <c r="I23" s="36">
        <v>-492934</v>
      </c>
      <c r="J23" s="19">
        <v>-407919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-407919</v>
      </c>
      <c r="X23" s="19"/>
      <c r="Y23" s="36">
        <v>-407919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-30661111</v>
      </c>
      <c r="H24" s="19">
        <v>5171502</v>
      </c>
      <c r="I24" s="19">
        <v>7845460</v>
      </c>
      <c r="J24" s="19">
        <v>-17644149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-17644149</v>
      </c>
      <c r="X24" s="19"/>
      <c r="Y24" s="19">
        <v>-17644149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-53781000</v>
      </c>
      <c r="F26" s="19">
        <v>-53781000</v>
      </c>
      <c r="G26" s="19">
        <v>-6349769</v>
      </c>
      <c r="H26" s="19"/>
      <c r="I26" s="19"/>
      <c r="J26" s="19">
        <v>-6349769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-6349769</v>
      </c>
      <c r="X26" s="19">
        <v>-13445250</v>
      </c>
      <c r="Y26" s="19">
        <v>7095481</v>
      </c>
      <c r="Z26" s="20">
        <v>-52.77</v>
      </c>
      <c r="AA26" s="21">
        <v>-53781000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-53781000</v>
      </c>
      <c r="F27" s="27">
        <f t="shared" si="1"/>
        <v>-53781000</v>
      </c>
      <c r="G27" s="27">
        <f t="shared" si="1"/>
        <v>-36338804</v>
      </c>
      <c r="H27" s="27">
        <f t="shared" si="1"/>
        <v>4584441</v>
      </c>
      <c r="I27" s="27">
        <f t="shared" si="1"/>
        <v>7352526</v>
      </c>
      <c r="J27" s="27">
        <f t="shared" si="1"/>
        <v>-24401837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-24401837</v>
      </c>
      <c r="X27" s="27">
        <f t="shared" si="1"/>
        <v>-13445250</v>
      </c>
      <c r="Y27" s="27">
        <f t="shared" si="1"/>
        <v>-10956587</v>
      </c>
      <c r="Z27" s="28">
        <f>+IF(X27&lt;&gt;0,+(Y27/X27)*100,0)</f>
        <v>81.49039251780368</v>
      </c>
      <c r="AA27" s="29">
        <f>SUM(AA21:AA26)</f>
        <v>-53781000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56777623</v>
      </c>
      <c r="D38" s="31">
        <f>+D17+D27+D36</f>
        <v>0</v>
      </c>
      <c r="E38" s="32">
        <f t="shared" si="3"/>
        <v>-40727652</v>
      </c>
      <c r="F38" s="33">
        <f t="shared" si="3"/>
        <v>-40727652</v>
      </c>
      <c r="G38" s="33">
        <f t="shared" si="3"/>
        <v>6157022</v>
      </c>
      <c r="H38" s="33">
        <f t="shared" si="3"/>
        <v>-6955818</v>
      </c>
      <c r="I38" s="33">
        <f t="shared" si="3"/>
        <v>-6331097</v>
      </c>
      <c r="J38" s="33">
        <f t="shared" si="3"/>
        <v>-7129893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-7129893</v>
      </c>
      <c r="X38" s="33">
        <f t="shared" si="3"/>
        <v>-10181913</v>
      </c>
      <c r="Y38" s="33">
        <f t="shared" si="3"/>
        <v>3052020</v>
      </c>
      <c r="Z38" s="34">
        <f>+IF(X38&lt;&gt;0,+(Y38/X38)*100,0)</f>
        <v>-29.97491728715419</v>
      </c>
      <c r="AA38" s="35">
        <f>+AA17+AA27+AA36</f>
        <v>-40727652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2530144</v>
      </c>
      <c r="H39" s="33">
        <v>8687166</v>
      </c>
      <c r="I39" s="33">
        <v>1731348</v>
      </c>
      <c r="J39" s="33">
        <v>2530144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2530144</v>
      </c>
      <c r="X39" s="33"/>
      <c r="Y39" s="33">
        <v>2530144</v>
      </c>
      <c r="Z39" s="34"/>
      <c r="AA39" s="35"/>
    </row>
    <row r="40" spans="1:27" ht="13.5">
      <c r="A40" s="41" t="s">
        <v>60</v>
      </c>
      <c r="B40" s="42"/>
      <c r="C40" s="43">
        <v>56777623</v>
      </c>
      <c r="D40" s="43"/>
      <c r="E40" s="44">
        <v>-40727653</v>
      </c>
      <c r="F40" s="45">
        <v>-40727653</v>
      </c>
      <c r="G40" s="45">
        <v>8687166</v>
      </c>
      <c r="H40" s="45">
        <v>1731348</v>
      </c>
      <c r="I40" s="45">
        <v>-4599749</v>
      </c>
      <c r="J40" s="45">
        <v>-4599749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-4599749</v>
      </c>
      <c r="X40" s="45">
        <v>-10181914</v>
      </c>
      <c r="Y40" s="45">
        <v>5582165</v>
      </c>
      <c r="Z40" s="46">
        <v>-54.82</v>
      </c>
      <c r="AA40" s="47">
        <v>-40727653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5604890</v>
      </c>
      <c r="D6" s="17"/>
      <c r="E6" s="18">
        <v>4836324</v>
      </c>
      <c r="F6" s="19">
        <v>4836324</v>
      </c>
      <c r="G6" s="19">
        <v>119315</v>
      </c>
      <c r="H6" s="19">
        <v>95817</v>
      </c>
      <c r="I6" s="19">
        <v>91348</v>
      </c>
      <c r="J6" s="19">
        <v>306480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306480</v>
      </c>
      <c r="X6" s="19">
        <v>1209081</v>
      </c>
      <c r="Y6" s="19">
        <v>-902601</v>
      </c>
      <c r="Z6" s="20">
        <v>-74.65</v>
      </c>
      <c r="AA6" s="21">
        <v>4836324</v>
      </c>
    </row>
    <row r="7" spans="1:27" ht="13.5">
      <c r="A7" s="22" t="s">
        <v>34</v>
      </c>
      <c r="B7" s="16"/>
      <c r="C7" s="17">
        <v>199794</v>
      </c>
      <c r="D7" s="17"/>
      <c r="E7" s="18">
        <v>207876</v>
      </c>
      <c r="F7" s="19">
        <v>207876</v>
      </c>
      <c r="G7" s="19">
        <v>7149</v>
      </c>
      <c r="H7" s="19">
        <v>15639</v>
      </c>
      <c r="I7" s="19">
        <v>9952</v>
      </c>
      <c r="J7" s="19">
        <v>32740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32740</v>
      </c>
      <c r="X7" s="19">
        <v>51969</v>
      </c>
      <c r="Y7" s="19">
        <v>-19229</v>
      </c>
      <c r="Z7" s="20">
        <v>-37</v>
      </c>
      <c r="AA7" s="21">
        <v>207876</v>
      </c>
    </row>
    <row r="8" spans="1:27" ht="13.5">
      <c r="A8" s="22" t="s">
        <v>35</v>
      </c>
      <c r="B8" s="16"/>
      <c r="C8" s="17">
        <v>15011703</v>
      </c>
      <c r="D8" s="17"/>
      <c r="E8" s="18">
        <v>44260572</v>
      </c>
      <c r="F8" s="19">
        <v>44260572</v>
      </c>
      <c r="G8" s="19">
        <v>4777419</v>
      </c>
      <c r="H8" s="19">
        <v>2125780</v>
      </c>
      <c r="I8" s="19">
        <v>2954501</v>
      </c>
      <c r="J8" s="19">
        <v>9857700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9857700</v>
      </c>
      <c r="X8" s="19">
        <v>11065143</v>
      </c>
      <c r="Y8" s="19">
        <v>-1207443</v>
      </c>
      <c r="Z8" s="20">
        <v>-10.91</v>
      </c>
      <c r="AA8" s="21">
        <v>44260572</v>
      </c>
    </row>
    <row r="9" spans="1:27" ht="13.5">
      <c r="A9" s="22" t="s">
        <v>36</v>
      </c>
      <c r="B9" s="16"/>
      <c r="C9" s="17">
        <v>245981325</v>
      </c>
      <c r="D9" s="17"/>
      <c r="E9" s="18">
        <v>226856001</v>
      </c>
      <c r="F9" s="19">
        <v>226856001</v>
      </c>
      <c r="G9" s="19">
        <v>88779000</v>
      </c>
      <c r="H9" s="19">
        <v>116739</v>
      </c>
      <c r="I9" s="19">
        <v>2398000</v>
      </c>
      <c r="J9" s="19">
        <v>91293739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91293739</v>
      </c>
      <c r="X9" s="19">
        <v>75618667</v>
      </c>
      <c r="Y9" s="19">
        <v>15675072</v>
      </c>
      <c r="Z9" s="20">
        <v>20.73</v>
      </c>
      <c r="AA9" s="21">
        <v>226856001</v>
      </c>
    </row>
    <row r="10" spans="1:27" ht="13.5">
      <c r="A10" s="22" t="s">
        <v>37</v>
      </c>
      <c r="B10" s="16"/>
      <c r="C10" s="17">
        <v>58809000</v>
      </c>
      <c r="D10" s="17"/>
      <c r="E10" s="18">
        <v>58050000</v>
      </c>
      <c r="F10" s="19">
        <v>58050000</v>
      </c>
      <c r="G10" s="19">
        <v>20019298</v>
      </c>
      <c r="H10" s="19"/>
      <c r="I10" s="19"/>
      <c r="J10" s="19">
        <v>20019298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20019298</v>
      </c>
      <c r="X10" s="19">
        <v>19350000</v>
      </c>
      <c r="Y10" s="19">
        <v>669298</v>
      </c>
      <c r="Z10" s="20">
        <v>3.46</v>
      </c>
      <c r="AA10" s="21">
        <v>58050000</v>
      </c>
    </row>
    <row r="11" spans="1:27" ht="13.5">
      <c r="A11" s="22" t="s">
        <v>38</v>
      </c>
      <c r="B11" s="16"/>
      <c r="C11" s="17">
        <v>7146354</v>
      </c>
      <c r="D11" s="17"/>
      <c r="E11" s="18">
        <v>5618004</v>
      </c>
      <c r="F11" s="19">
        <v>5618004</v>
      </c>
      <c r="G11" s="19"/>
      <c r="H11" s="19">
        <v>484470</v>
      </c>
      <c r="I11" s="19">
        <v>233305</v>
      </c>
      <c r="J11" s="19">
        <v>717775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717775</v>
      </c>
      <c r="X11" s="19">
        <v>1404501</v>
      </c>
      <c r="Y11" s="19">
        <v>-686726</v>
      </c>
      <c r="Z11" s="20">
        <v>-48.89</v>
      </c>
      <c r="AA11" s="21">
        <v>5618004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-215238118</v>
      </c>
      <c r="D14" s="17"/>
      <c r="E14" s="18">
        <v>-239145060</v>
      </c>
      <c r="F14" s="19">
        <v>-239145060</v>
      </c>
      <c r="G14" s="19">
        <v>-18324468</v>
      </c>
      <c r="H14" s="19">
        <v>-17706551</v>
      </c>
      <c r="I14" s="19">
        <v>-17353244</v>
      </c>
      <c r="J14" s="19">
        <v>-53384263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-53384263</v>
      </c>
      <c r="X14" s="19">
        <v>-59786265</v>
      </c>
      <c r="Y14" s="19">
        <v>6402002</v>
      </c>
      <c r="Z14" s="20">
        <v>-10.71</v>
      </c>
      <c r="AA14" s="21">
        <v>-239145060</v>
      </c>
    </row>
    <row r="15" spans="1:27" ht="13.5">
      <c r="A15" s="22" t="s">
        <v>42</v>
      </c>
      <c r="B15" s="16"/>
      <c r="C15" s="17">
        <v>-5321</v>
      </c>
      <c r="D15" s="17"/>
      <c r="E15" s="18">
        <v>-117000</v>
      </c>
      <c r="F15" s="19">
        <v>-117000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-29250</v>
      </c>
      <c r="Y15" s="19">
        <v>29250</v>
      </c>
      <c r="Z15" s="20">
        <v>-100</v>
      </c>
      <c r="AA15" s="21">
        <v>-117000</v>
      </c>
    </row>
    <row r="16" spans="1:27" ht="13.5">
      <c r="A16" s="22" t="s">
        <v>43</v>
      </c>
      <c r="B16" s="16"/>
      <c r="C16" s="17"/>
      <c r="D16" s="17"/>
      <c r="E16" s="18">
        <v>-5300004</v>
      </c>
      <c r="F16" s="19">
        <v>-5300004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-1325001</v>
      </c>
      <c r="Y16" s="19">
        <v>1325001</v>
      </c>
      <c r="Z16" s="20">
        <v>-100</v>
      </c>
      <c r="AA16" s="21">
        <v>-5300004</v>
      </c>
    </row>
    <row r="17" spans="1:27" ht="13.5">
      <c r="A17" s="23" t="s">
        <v>44</v>
      </c>
      <c r="B17" s="24"/>
      <c r="C17" s="25">
        <f aca="true" t="shared" si="0" ref="C17:Y17">SUM(C6:C16)</f>
        <v>117509627</v>
      </c>
      <c r="D17" s="25">
        <f>SUM(D6:D16)</f>
        <v>0</v>
      </c>
      <c r="E17" s="26">
        <f t="shared" si="0"/>
        <v>95266713</v>
      </c>
      <c r="F17" s="27">
        <f t="shared" si="0"/>
        <v>95266713</v>
      </c>
      <c r="G17" s="27">
        <f t="shared" si="0"/>
        <v>95377713</v>
      </c>
      <c r="H17" s="27">
        <f t="shared" si="0"/>
        <v>-14868106</v>
      </c>
      <c r="I17" s="27">
        <f t="shared" si="0"/>
        <v>-11666138</v>
      </c>
      <c r="J17" s="27">
        <f t="shared" si="0"/>
        <v>68843469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68843469</v>
      </c>
      <c r="X17" s="27">
        <f t="shared" si="0"/>
        <v>47558845</v>
      </c>
      <c r="Y17" s="27">
        <f t="shared" si="0"/>
        <v>21284624</v>
      </c>
      <c r="Z17" s="28">
        <f>+IF(X17&lt;&gt;0,+(Y17/X17)*100,0)</f>
        <v>44.75429123646716</v>
      </c>
      <c r="AA17" s="29">
        <f>SUM(AA6:AA16)</f>
        <v>95266713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1764029</v>
      </c>
      <c r="D23" s="40"/>
      <c r="E23" s="18"/>
      <c r="F23" s="19"/>
      <c r="G23" s="36"/>
      <c r="H23" s="36">
        <v>-8638</v>
      </c>
      <c r="I23" s="36">
        <v>-8398</v>
      </c>
      <c r="J23" s="19">
        <v>-17036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-17036</v>
      </c>
      <c r="X23" s="19"/>
      <c r="Y23" s="36">
        <v>-17036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>
        <v>-23292182</v>
      </c>
      <c r="I24" s="19">
        <v>-1906028</v>
      </c>
      <c r="J24" s="19">
        <v>-25198210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-25198210</v>
      </c>
      <c r="X24" s="19"/>
      <c r="Y24" s="19">
        <v>-25198210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-82613603</v>
      </c>
      <c r="D26" s="17"/>
      <c r="E26" s="18">
        <v>-59146896</v>
      </c>
      <c r="F26" s="19">
        <v>-59146896</v>
      </c>
      <c r="G26" s="19">
        <v>-3061345</v>
      </c>
      <c r="H26" s="19">
        <v>-2873912</v>
      </c>
      <c r="I26" s="19">
        <v>-792471</v>
      </c>
      <c r="J26" s="19">
        <v>-6727728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-6727728</v>
      </c>
      <c r="X26" s="19">
        <v>-14786724</v>
      </c>
      <c r="Y26" s="19">
        <v>8058996</v>
      </c>
      <c r="Z26" s="20">
        <v>-54.5</v>
      </c>
      <c r="AA26" s="21">
        <v>-59146896</v>
      </c>
    </row>
    <row r="27" spans="1:27" ht="13.5">
      <c r="A27" s="23" t="s">
        <v>51</v>
      </c>
      <c r="B27" s="24"/>
      <c r="C27" s="25">
        <f aca="true" t="shared" si="1" ref="C27:Y27">SUM(C21:C26)</f>
        <v>-80849574</v>
      </c>
      <c r="D27" s="25">
        <f>SUM(D21:D26)</f>
        <v>0</v>
      </c>
      <c r="E27" s="26">
        <f t="shared" si="1"/>
        <v>-59146896</v>
      </c>
      <c r="F27" s="27">
        <f t="shared" si="1"/>
        <v>-59146896</v>
      </c>
      <c r="G27" s="27">
        <f t="shared" si="1"/>
        <v>-3061345</v>
      </c>
      <c r="H27" s="27">
        <f t="shared" si="1"/>
        <v>-26174732</v>
      </c>
      <c r="I27" s="27">
        <f t="shared" si="1"/>
        <v>-2706897</v>
      </c>
      <c r="J27" s="27">
        <f t="shared" si="1"/>
        <v>-31942974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-31942974</v>
      </c>
      <c r="X27" s="27">
        <f t="shared" si="1"/>
        <v>-14786724</v>
      </c>
      <c r="Y27" s="27">
        <f t="shared" si="1"/>
        <v>-17156250</v>
      </c>
      <c r="Z27" s="28">
        <f>+IF(X27&lt;&gt;0,+(Y27/X27)*100,0)</f>
        <v>116.0246853867023</v>
      </c>
      <c r="AA27" s="29">
        <f>SUM(AA21:AA26)</f>
        <v>-59146896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2150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-578436</v>
      </c>
      <c r="D35" s="17"/>
      <c r="E35" s="18"/>
      <c r="F35" s="19"/>
      <c r="G35" s="19">
        <v>-676102</v>
      </c>
      <c r="H35" s="19">
        <v>4826788</v>
      </c>
      <c r="I35" s="19">
        <v>-3935197</v>
      </c>
      <c r="J35" s="19">
        <v>215489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215489</v>
      </c>
      <c r="X35" s="19"/>
      <c r="Y35" s="19">
        <v>215489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-576286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-676102</v>
      </c>
      <c r="H36" s="27">
        <f t="shared" si="2"/>
        <v>4826788</v>
      </c>
      <c r="I36" s="27">
        <f t="shared" si="2"/>
        <v>-3935197</v>
      </c>
      <c r="J36" s="27">
        <f t="shared" si="2"/>
        <v>215489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215489</v>
      </c>
      <c r="X36" s="27">
        <f t="shared" si="2"/>
        <v>0</v>
      </c>
      <c r="Y36" s="27">
        <f t="shared" si="2"/>
        <v>215489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36083767</v>
      </c>
      <c r="D38" s="31">
        <f>+D17+D27+D36</f>
        <v>0</v>
      </c>
      <c r="E38" s="32">
        <f t="shared" si="3"/>
        <v>36119817</v>
      </c>
      <c r="F38" s="33">
        <f t="shared" si="3"/>
        <v>36119817</v>
      </c>
      <c r="G38" s="33">
        <f t="shared" si="3"/>
        <v>91640266</v>
      </c>
      <c r="H38" s="33">
        <f t="shared" si="3"/>
        <v>-36216050</v>
      </c>
      <c r="I38" s="33">
        <f t="shared" si="3"/>
        <v>-18308232</v>
      </c>
      <c r="J38" s="33">
        <f t="shared" si="3"/>
        <v>37115984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37115984</v>
      </c>
      <c r="X38" s="33">
        <f t="shared" si="3"/>
        <v>32772121</v>
      </c>
      <c r="Y38" s="33">
        <f t="shared" si="3"/>
        <v>4343863</v>
      </c>
      <c r="Z38" s="34">
        <f>+IF(X38&lt;&gt;0,+(Y38/X38)*100,0)</f>
        <v>13.254750890246012</v>
      </c>
      <c r="AA38" s="35">
        <f>+AA17+AA27+AA36</f>
        <v>36119817</v>
      </c>
    </row>
    <row r="39" spans="1:27" ht="13.5">
      <c r="A39" s="22" t="s">
        <v>59</v>
      </c>
      <c r="B39" s="16"/>
      <c r="C39" s="31">
        <v>65694241</v>
      </c>
      <c r="D39" s="31"/>
      <c r="E39" s="32">
        <v>75440000</v>
      </c>
      <c r="F39" s="33">
        <v>75440000</v>
      </c>
      <c r="G39" s="33">
        <v>36047529</v>
      </c>
      <c r="H39" s="33">
        <v>127687795</v>
      </c>
      <c r="I39" s="33">
        <v>91471745</v>
      </c>
      <c r="J39" s="33">
        <v>36047529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36047529</v>
      </c>
      <c r="X39" s="33">
        <v>75440000</v>
      </c>
      <c r="Y39" s="33">
        <v>-39392471</v>
      </c>
      <c r="Z39" s="34">
        <v>-52.22</v>
      </c>
      <c r="AA39" s="35">
        <v>75440000</v>
      </c>
    </row>
    <row r="40" spans="1:27" ht="13.5">
      <c r="A40" s="41" t="s">
        <v>60</v>
      </c>
      <c r="B40" s="42"/>
      <c r="C40" s="43">
        <v>101778008</v>
      </c>
      <c r="D40" s="43"/>
      <c r="E40" s="44">
        <v>111559817</v>
      </c>
      <c r="F40" s="45">
        <v>111559817</v>
      </c>
      <c r="G40" s="45">
        <v>127687795</v>
      </c>
      <c r="H40" s="45">
        <v>91471745</v>
      </c>
      <c r="I40" s="45">
        <v>73163513</v>
      </c>
      <c r="J40" s="45">
        <v>73163513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73163513</v>
      </c>
      <c r="X40" s="45">
        <v>108212121</v>
      </c>
      <c r="Y40" s="45">
        <v>-35048608</v>
      </c>
      <c r="Z40" s="46">
        <v>-32.39</v>
      </c>
      <c r="AA40" s="47">
        <v>111559817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5174614</v>
      </c>
      <c r="D6" s="17"/>
      <c r="E6" s="18">
        <v>7674697</v>
      </c>
      <c r="F6" s="19">
        <v>7674697</v>
      </c>
      <c r="G6" s="19">
        <v>56820</v>
      </c>
      <c r="H6" s="19">
        <v>47678</v>
      </c>
      <c r="I6" s="19">
        <v>59728</v>
      </c>
      <c r="J6" s="19">
        <v>164226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164226</v>
      </c>
      <c r="X6" s="19">
        <v>172091</v>
      </c>
      <c r="Y6" s="19">
        <v>-7865</v>
      </c>
      <c r="Z6" s="20">
        <v>-4.57</v>
      </c>
      <c r="AA6" s="21">
        <v>7674697</v>
      </c>
    </row>
    <row r="7" spans="1:27" ht="13.5">
      <c r="A7" s="22" t="s">
        <v>34</v>
      </c>
      <c r="B7" s="16"/>
      <c r="C7" s="17"/>
      <c r="D7" s="17"/>
      <c r="E7" s="18">
        <v>597944</v>
      </c>
      <c r="F7" s="19">
        <v>597944</v>
      </c>
      <c r="G7" s="19">
        <v>12366</v>
      </c>
      <c r="H7" s="19">
        <v>18701</v>
      </c>
      <c r="I7" s="19">
        <v>59154</v>
      </c>
      <c r="J7" s="19">
        <v>90221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90221</v>
      </c>
      <c r="X7" s="19">
        <v>166715</v>
      </c>
      <c r="Y7" s="19">
        <v>-76494</v>
      </c>
      <c r="Z7" s="20">
        <v>-45.88</v>
      </c>
      <c r="AA7" s="21">
        <v>597944</v>
      </c>
    </row>
    <row r="8" spans="1:27" ht="13.5">
      <c r="A8" s="22" t="s">
        <v>35</v>
      </c>
      <c r="B8" s="16"/>
      <c r="C8" s="17">
        <v>4145002</v>
      </c>
      <c r="D8" s="17"/>
      <c r="E8" s="18">
        <v>17489159</v>
      </c>
      <c r="F8" s="19">
        <v>17489159</v>
      </c>
      <c r="G8" s="19">
        <v>1889628</v>
      </c>
      <c r="H8" s="19">
        <v>1333296</v>
      </c>
      <c r="I8" s="19">
        <v>1457480</v>
      </c>
      <c r="J8" s="19">
        <v>4680404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4680404</v>
      </c>
      <c r="X8" s="19">
        <v>12241231</v>
      </c>
      <c r="Y8" s="19">
        <v>-7560827</v>
      </c>
      <c r="Z8" s="20">
        <v>-61.77</v>
      </c>
      <c r="AA8" s="21">
        <v>17489159</v>
      </c>
    </row>
    <row r="9" spans="1:27" ht="13.5">
      <c r="A9" s="22" t="s">
        <v>36</v>
      </c>
      <c r="B9" s="16"/>
      <c r="C9" s="17">
        <v>177973350</v>
      </c>
      <c r="D9" s="17"/>
      <c r="E9" s="18">
        <v>172236778</v>
      </c>
      <c r="F9" s="19">
        <v>172236778</v>
      </c>
      <c r="G9" s="19">
        <v>64297000</v>
      </c>
      <c r="H9" s="19">
        <v>2318000</v>
      </c>
      <c r="I9" s="19">
        <v>350000</v>
      </c>
      <c r="J9" s="19">
        <v>66965000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66965000</v>
      </c>
      <c r="X9" s="19">
        <v>81481339</v>
      </c>
      <c r="Y9" s="19">
        <v>-14516339</v>
      </c>
      <c r="Z9" s="20">
        <v>-17.82</v>
      </c>
      <c r="AA9" s="21">
        <v>172236778</v>
      </c>
    </row>
    <row r="10" spans="1:27" ht="13.5">
      <c r="A10" s="22" t="s">
        <v>37</v>
      </c>
      <c r="B10" s="16"/>
      <c r="C10" s="17">
        <v>42193000</v>
      </c>
      <c r="D10" s="17"/>
      <c r="E10" s="18">
        <v>49340773</v>
      </c>
      <c r="F10" s="19">
        <v>49340773</v>
      </c>
      <c r="G10" s="19">
        <v>15200000</v>
      </c>
      <c r="H10" s="19"/>
      <c r="I10" s="19"/>
      <c r="J10" s="19">
        <v>15200000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15200000</v>
      </c>
      <c r="X10" s="19">
        <v>32654834</v>
      </c>
      <c r="Y10" s="19">
        <v>-17454834</v>
      </c>
      <c r="Z10" s="20">
        <v>-53.45</v>
      </c>
      <c r="AA10" s="21">
        <v>49340773</v>
      </c>
    </row>
    <row r="11" spans="1:27" ht="13.5">
      <c r="A11" s="22" t="s">
        <v>38</v>
      </c>
      <c r="B11" s="16"/>
      <c r="C11" s="17">
        <v>4397033</v>
      </c>
      <c r="D11" s="17"/>
      <c r="E11" s="18">
        <v>3670087</v>
      </c>
      <c r="F11" s="19">
        <v>3670087</v>
      </c>
      <c r="G11" s="19">
        <v>329697</v>
      </c>
      <c r="H11" s="19">
        <v>378349</v>
      </c>
      <c r="I11" s="19">
        <v>293541</v>
      </c>
      <c r="J11" s="19">
        <v>1001587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1001587</v>
      </c>
      <c r="X11" s="19">
        <v>846140</v>
      </c>
      <c r="Y11" s="19">
        <v>155447</v>
      </c>
      <c r="Z11" s="20">
        <v>18.37</v>
      </c>
      <c r="AA11" s="21">
        <v>3670087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-175053718</v>
      </c>
      <c r="D14" s="17"/>
      <c r="E14" s="18">
        <v>-199829796</v>
      </c>
      <c r="F14" s="19">
        <v>-199829796</v>
      </c>
      <c r="G14" s="19">
        <v>-14083277</v>
      </c>
      <c r="H14" s="19">
        <v>-12768918</v>
      </c>
      <c r="I14" s="19">
        <v>-18731270</v>
      </c>
      <c r="J14" s="19">
        <v>-45583465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-45583465</v>
      </c>
      <c r="X14" s="19">
        <v>-57649423</v>
      </c>
      <c r="Y14" s="19">
        <v>12065958</v>
      </c>
      <c r="Z14" s="20">
        <v>-20.93</v>
      </c>
      <c r="AA14" s="21">
        <v>-199829796</v>
      </c>
    </row>
    <row r="15" spans="1:27" ht="13.5">
      <c r="A15" s="22" t="s">
        <v>42</v>
      </c>
      <c r="B15" s="16"/>
      <c r="C15" s="17">
        <v>-258000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58571281</v>
      </c>
      <c r="D17" s="25">
        <f>SUM(D6:D16)</f>
        <v>0</v>
      </c>
      <c r="E17" s="26">
        <f t="shared" si="0"/>
        <v>51179642</v>
      </c>
      <c r="F17" s="27">
        <f t="shared" si="0"/>
        <v>51179642</v>
      </c>
      <c r="G17" s="27">
        <f t="shared" si="0"/>
        <v>67702234</v>
      </c>
      <c r="H17" s="27">
        <f t="shared" si="0"/>
        <v>-8672894</v>
      </c>
      <c r="I17" s="27">
        <f t="shared" si="0"/>
        <v>-16511367</v>
      </c>
      <c r="J17" s="27">
        <f t="shared" si="0"/>
        <v>42517973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42517973</v>
      </c>
      <c r="X17" s="27">
        <f t="shared" si="0"/>
        <v>69912927</v>
      </c>
      <c r="Y17" s="27">
        <f t="shared" si="0"/>
        <v>-27394954</v>
      </c>
      <c r="Z17" s="28">
        <f>+IF(X17&lt;&gt;0,+(Y17/X17)*100,0)</f>
        <v>-39.1843900341921</v>
      </c>
      <c r="AA17" s="29">
        <f>SUM(AA6:AA16)</f>
        <v>51179642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27920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-66180091</v>
      </c>
      <c r="H24" s="19">
        <v>16138172</v>
      </c>
      <c r="I24" s="19">
        <v>19535648</v>
      </c>
      <c r="J24" s="19">
        <v>-30506271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-30506271</v>
      </c>
      <c r="X24" s="19"/>
      <c r="Y24" s="19">
        <v>-30506271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-48050410</v>
      </c>
      <c r="D26" s="17"/>
      <c r="E26" s="18">
        <v>-49340773</v>
      </c>
      <c r="F26" s="19">
        <v>-49340773</v>
      </c>
      <c r="G26" s="19">
        <v>-4516591</v>
      </c>
      <c r="H26" s="19">
        <v>-4957904</v>
      </c>
      <c r="I26" s="19">
        <v>-5832928</v>
      </c>
      <c r="J26" s="19">
        <v>-15307423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-15307423</v>
      </c>
      <c r="X26" s="19">
        <v>-17648383</v>
      </c>
      <c r="Y26" s="19">
        <v>2340960</v>
      </c>
      <c r="Z26" s="20">
        <v>-13.26</v>
      </c>
      <c r="AA26" s="21">
        <v>-49340773</v>
      </c>
    </row>
    <row r="27" spans="1:27" ht="13.5">
      <c r="A27" s="23" t="s">
        <v>51</v>
      </c>
      <c r="B27" s="24"/>
      <c r="C27" s="25">
        <f aca="true" t="shared" si="1" ref="C27:Y27">SUM(C21:C26)</f>
        <v>-48022490</v>
      </c>
      <c r="D27" s="25">
        <f>SUM(D21:D26)</f>
        <v>0</v>
      </c>
      <c r="E27" s="26">
        <f t="shared" si="1"/>
        <v>-49340773</v>
      </c>
      <c r="F27" s="27">
        <f t="shared" si="1"/>
        <v>-49340773</v>
      </c>
      <c r="G27" s="27">
        <f t="shared" si="1"/>
        <v>-70696682</v>
      </c>
      <c r="H27" s="27">
        <f t="shared" si="1"/>
        <v>11180268</v>
      </c>
      <c r="I27" s="27">
        <f t="shared" si="1"/>
        <v>13702720</v>
      </c>
      <c r="J27" s="27">
        <f t="shared" si="1"/>
        <v>-45813694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-45813694</v>
      </c>
      <c r="X27" s="27">
        <f t="shared" si="1"/>
        <v>-17648383</v>
      </c>
      <c r="Y27" s="27">
        <f t="shared" si="1"/>
        <v>-28165311</v>
      </c>
      <c r="Z27" s="28">
        <f>+IF(X27&lt;&gt;0,+(Y27/X27)*100,0)</f>
        <v>159.59145378927917</v>
      </c>
      <c r="AA27" s="29">
        <f>SUM(AA21:AA26)</f>
        <v>-49340773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10548791</v>
      </c>
      <c r="D38" s="31">
        <f>+D17+D27+D36</f>
        <v>0</v>
      </c>
      <c r="E38" s="32">
        <f t="shared" si="3"/>
        <v>1838869</v>
      </c>
      <c r="F38" s="33">
        <f t="shared" si="3"/>
        <v>1838869</v>
      </c>
      <c r="G38" s="33">
        <f t="shared" si="3"/>
        <v>-2994448</v>
      </c>
      <c r="H38" s="33">
        <f t="shared" si="3"/>
        <v>2507374</v>
      </c>
      <c r="I38" s="33">
        <f t="shared" si="3"/>
        <v>-2808647</v>
      </c>
      <c r="J38" s="33">
        <f t="shared" si="3"/>
        <v>-3295721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-3295721</v>
      </c>
      <c r="X38" s="33">
        <f t="shared" si="3"/>
        <v>52264544</v>
      </c>
      <c r="Y38" s="33">
        <f t="shared" si="3"/>
        <v>-55560265</v>
      </c>
      <c r="Z38" s="34">
        <f>+IF(X38&lt;&gt;0,+(Y38/X38)*100,0)</f>
        <v>-106.30584474247016</v>
      </c>
      <c r="AA38" s="35">
        <f>+AA17+AA27+AA36</f>
        <v>1838869</v>
      </c>
    </row>
    <row r="39" spans="1:27" ht="13.5">
      <c r="A39" s="22" t="s">
        <v>59</v>
      </c>
      <c r="B39" s="16"/>
      <c r="C39" s="31">
        <v>15376923</v>
      </c>
      <c r="D39" s="31"/>
      <c r="E39" s="32">
        <v>37347289</v>
      </c>
      <c r="F39" s="33">
        <v>37347289</v>
      </c>
      <c r="G39" s="33">
        <v>3358406</v>
      </c>
      <c r="H39" s="33">
        <v>363958</v>
      </c>
      <c r="I39" s="33">
        <v>2871332</v>
      </c>
      <c r="J39" s="33">
        <v>3358406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3358406</v>
      </c>
      <c r="X39" s="33">
        <v>37347289</v>
      </c>
      <c r="Y39" s="33">
        <v>-33988883</v>
      </c>
      <c r="Z39" s="34">
        <v>-91.01</v>
      </c>
      <c r="AA39" s="35">
        <v>37347289</v>
      </c>
    </row>
    <row r="40" spans="1:27" ht="13.5">
      <c r="A40" s="41" t="s">
        <v>60</v>
      </c>
      <c r="B40" s="42"/>
      <c r="C40" s="43">
        <v>25925714</v>
      </c>
      <c r="D40" s="43"/>
      <c r="E40" s="44">
        <v>39186159</v>
      </c>
      <c r="F40" s="45">
        <v>39186159</v>
      </c>
      <c r="G40" s="45">
        <v>363958</v>
      </c>
      <c r="H40" s="45">
        <v>2871332</v>
      </c>
      <c r="I40" s="45">
        <v>62685</v>
      </c>
      <c r="J40" s="45">
        <v>62685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62685</v>
      </c>
      <c r="X40" s="45">
        <v>89611834</v>
      </c>
      <c r="Y40" s="45">
        <v>-89549149</v>
      </c>
      <c r="Z40" s="46">
        <v>-99.93</v>
      </c>
      <c r="AA40" s="47">
        <v>39186159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5942887</v>
      </c>
      <c r="D6" s="17"/>
      <c r="E6" s="18">
        <v>201157725</v>
      </c>
      <c r="F6" s="19">
        <v>201157725</v>
      </c>
      <c r="G6" s="19">
        <v>5385215</v>
      </c>
      <c r="H6" s="19">
        <v>8464560</v>
      </c>
      <c r="I6" s="19">
        <v>49778201</v>
      </c>
      <c r="J6" s="19">
        <v>63627976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63627976</v>
      </c>
      <c r="X6" s="19">
        <v>76425754</v>
      </c>
      <c r="Y6" s="19">
        <v>-12797778</v>
      </c>
      <c r="Z6" s="20">
        <v>-16.75</v>
      </c>
      <c r="AA6" s="21">
        <v>201157725</v>
      </c>
    </row>
    <row r="7" spans="1:27" ht="13.5">
      <c r="A7" s="22" t="s">
        <v>34</v>
      </c>
      <c r="B7" s="16"/>
      <c r="C7" s="17">
        <v>281197609</v>
      </c>
      <c r="D7" s="17"/>
      <c r="E7" s="18">
        <v>355699993</v>
      </c>
      <c r="F7" s="19">
        <v>355699993</v>
      </c>
      <c r="G7" s="19">
        <v>11823005</v>
      </c>
      <c r="H7" s="19">
        <v>28430299</v>
      </c>
      <c r="I7" s="19">
        <v>30245825</v>
      </c>
      <c r="J7" s="19">
        <v>70499129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70499129</v>
      </c>
      <c r="X7" s="19">
        <v>117683406</v>
      </c>
      <c r="Y7" s="19">
        <v>-47184277</v>
      </c>
      <c r="Z7" s="20">
        <v>-40.09</v>
      </c>
      <c r="AA7" s="21">
        <v>355699993</v>
      </c>
    </row>
    <row r="8" spans="1:27" ht="13.5">
      <c r="A8" s="22" t="s">
        <v>35</v>
      </c>
      <c r="B8" s="16"/>
      <c r="C8" s="17">
        <v>184548375</v>
      </c>
      <c r="D8" s="17"/>
      <c r="E8" s="18">
        <v>39666841</v>
      </c>
      <c r="F8" s="19">
        <v>39666841</v>
      </c>
      <c r="G8" s="19">
        <v>3350301</v>
      </c>
      <c r="H8" s="19">
        <v>2909553</v>
      </c>
      <c r="I8" s="19">
        <v>3246549</v>
      </c>
      <c r="J8" s="19">
        <v>9506403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9506403</v>
      </c>
      <c r="X8" s="19">
        <v>11497342</v>
      </c>
      <c r="Y8" s="19">
        <v>-1990939</v>
      </c>
      <c r="Z8" s="20">
        <v>-17.32</v>
      </c>
      <c r="AA8" s="21">
        <v>39666841</v>
      </c>
    </row>
    <row r="9" spans="1:27" ht="13.5">
      <c r="A9" s="22" t="s">
        <v>36</v>
      </c>
      <c r="B9" s="16"/>
      <c r="C9" s="17">
        <v>264974932</v>
      </c>
      <c r="D9" s="17"/>
      <c r="E9" s="18">
        <v>279124400</v>
      </c>
      <c r="F9" s="19">
        <v>279124400</v>
      </c>
      <c r="G9" s="19">
        <v>103967693</v>
      </c>
      <c r="H9" s="19">
        <v>2852432</v>
      </c>
      <c r="I9" s="19">
        <v>1229344</v>
      </c>
      <c r="J9" s="19">
        <v>108049469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108049469</v>
      </c>
      <c r="X9" s="19">
        <v>146654000</v>
      </c>
      <c r="Y9" s="19">
        <v>-38604531</v>
      </c>
      <c r="Z9" s="20">
        <v>-26.32</v>
      </c>
      <c r="AA9" s="21">
        <v>279124400</v>
      </c>
    </row>
    <row r="10" spans="1:27" ht="13.5">
      <c r="A10" s="22" t="s">
        <v>37</v>
      </c>
      <c r="B10" s="16"/>
      <c r="C10" s="17">
        <v>204073131</v>
      </c>
      <c r="D10" s="17"/>
      <c r="E10" s="18">
        <v>251339480</v>
      </c>
      <c r="F10" s="19">
        <v>251339480</v>
      </c>
      <c r="G10" s="19">
        <v>4513142</v>
      </c>
      <c r="H10" s="19">
        <v>22548582</v>
      </c>
      <c r="I10" s="19">
        <v>21390543</v>
      </c>
      <c r="J10" s="19">
        <v>48452267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48452267</v>
      </c>
      <c r="X10" s="19">
        <v>97113160</v>
      </c>
      <c r="Y10" s="19">
        <v>-48660893</v>
      </c>
      <c r="Z10" s="20">
        <v>-50.11</v>
      </c>
      <c r="AA10" s="21">
        <v>251339480</v>
      </c>
    </row>
    <row r="11" spans="1:27" ht="13.5">
      <c r="A11" s="22" t="s">
        <v>38</v>
      </c>
      <c r="B11" s="16"/>
      <c r="C11" s="17">
        <v>35407428</v>
      </c>
      <c r="D11" s="17"/>
      <c r="E11" s="18">
        <v>34812333</v>
      </c>
      <c r="F11" s="19">
        <v>34812333</v>
      </c>
      <c r="G11" s="19">
        <v>2529554</v>
      </c>
      <c r="H11" s="19">
        <v>2967382</v>
      </c>
      <c r="I11" s="19">
        <v>3671994</v>
      </c>
      <c r="J11" s="19">
        <v>9168930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9168930</v>
      </c>
      <c r="X11" s="19">
        <v>8703000</v>
      </c>
      <c r="Y11" s="19">
        <v>465930</v>
      </c>
      <c r="Z11" s="20">
        <v>5.35</v>
      </c>
      <c r="AA11" s="21">
        <v>34812333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-734931445</v>
      </c>
      <c r="D14" s="17"/>
      <c r="E14" s="18">
        <v>-821897879</v>
      </c>
      <c r="F14" s="19">
        <v>-821897879</v>
      </c>
      <c r="G14" s="19">
        <v>-456965488</v>
      </c>
      <c r="H14" s="19">
        <v>-40308088</v>
      </c>
      <c r="I14" s="19">
        <v>-121329408</v>
      </c>
      <c r="J14" s="19">
        <v>-618602984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-618602984</v>
      </c>
      <c r="X14" s="19">
        <v>-227539194</v>
      </c>
      <c r="Y14" s="19">
        <v>-391063790</v>
      </c>
      <c r="Z14" s="20">
        <v>171.87</v>
      </c>
      <c r="AA14" s="21">
        <v>-821897879</v>
      </c>
    </row>
    <row r="15" spans="1:27" ht="13.5">
      <c r="A15" s="22" t="s">
        <v>42</v>
      </c>
      <c r="B15" s="16"/>
      <c r="C15" s="17">
        <v>-14181970</v>
      </c>
      <c r="D15" s="17"/>
      <c r="E15" s="18">
        <v>-17400000</v>
      </c>
      <c r="F15" s="19">
        <v>-17400000</v>
      </c>
      <c r="G15" s="19"/>
      <c r="H15" s="19"/>
      <c r="I15" s="19">
        <v>-83746</v>
      </c>
      <c r="J15" s="19">
        <v>-83746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-83746</v>
      </c>
      <c r="X15" s="19">
        <v>-4350000</v>
      </c>
      <c r="Y15" s="19">
        <v>4266254</v>
      </c>
      <c r="Z15" s="20">
        <v>-98.07</v>
      </c>
      <c r="AA15" s="21">
        <v>-17400000</v>
      </c>
    </row>
    <row r="16" spans="1:27" ht="13.5">
      <c r="A16" s="22" t="s">
        <v>43</v>
      </c>
      <c r="B16" s="16"/>
      <c r="C16" s="17">
        <v>-37948565</v>
      </c>
      <c r="D16" s="17"/>
      <c r="E16" s="18">
        <v>-24000000</v>
      </c>
      <c r="F16" s="19">
        <v>-24000000</v>
      </c>
      <c r="G16" s="19">
        <v>-3966255</v>
      </c>
      <c r="H16" s="19">
        <v>-2644701</v>
      </c>
      <c r="I16" s="19">
        <v>-716876</v>
      </c>
      <c r="J16" s="19">
        <v>-7327832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-7327832</v>
      </c>
      <c r="X16" s="19">
        <v>-6000000</v>
      </c>
      <c r="Y16" s="19">
        <v>-1327832</v>
      </c>
      <c r="Z16" s="20">
        <v>22.13</v>
      </c>
      <c r="AA16" s="21">
        <v>-24000000</v>
      </c>
    </row>
    <row r="17" spans="1:27" ht="13.5">
      <c r="A17" s="23" t="s">
        <v>44</v>
      </c>
      <c r="B17" s="24"/>
      <c r="C17" s="25">
        <f aca="true" t="shared" si="0" ref="C17:Y17">SUM(C6:C16)</f>
        <v>189082382</v>
      </c>
      <c r="D17" s="25">
        <f>SUM(D6:D16)</f>
        <v>0</v>
      </c>
      <c r="E17" s="26">
        <f t="shared" si="0"/>
        <v>298502893</v>
      </c>
      <c r="F17" s="27">
        <f t="shared" si="0"/>
        <v>298502893</v>
      </c>
      <c r="G17" s="27">
        <f t="shared" si="0"/>
        <v>-329362833</v>
      </c>
      <c r="H17" s="27">
        <f t="shared" si="0"/>
        <v>25220019</v>
      </c>
      <c r="I17" s="27">
        <f t="shared" si="0"/>
        <v>-12567574</v>
      </c>
      <c r="J17" s="27">
        <f t="shared" si="0"/>
        <v>-316710388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-316710388</v>
      </c>
      <c r="X17" s="27">
        <f t="shared" si="0"/>
        <v>220187468</v>
      </c>
      <c r="Y17" s="27">
        <f t="shared" si="0"/>
        <v>-536897856</v>
      </c>
      <c r="Z17" s="28">
        <f>+IF(X17&lt;&gt;0,+(Y17/X17)*100,0)</f>
        <v>-243.83670009775486</v>
      </c>
      <c r="AA17" s="29">
        <f>SUM(AA6:AA16)</f>
        <v>298502893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-321827514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-3497454</v>
      </c>
      <c r="D23" s="40"/>
      <c r="E23" s="18"/>
      <c r="F23" s="19"/>
      <c r="G23" s="36">
        <v>324267869</v>
      </c>
      <c r="H23" s="36"/>
      <c r="I23" s="36"/>
      <c r="J23" s="19">
        <v>324267869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324267869</v>
      </c>
      <c r="X23" s="19"/>
      <c r="Y23" s="36">
        <v>324267869</v>
      </c>
      <c r="Z23" s="37"/>
      <c r="AA23" s="38"/>
    </row>
    <row r="24" spans="1:27" ht="13.5">
      <c r="A24" s="22" t="s">
        <v>49</v>
      </c>
      <c r="B24" s="16"/>
      <c r="C24" s="17">
        <v>108557646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-266002142</v>
      </c>
      <c r="F26" s="19">
        <v>-266002142</v>
      </c>
      <c r="G26" s="19">
        <v>-413900</v>
      </c>
      <c r="H26" s="19">
        <v>-2437274</v>
      </c>
      <c r="I26" s="19">
        <v>2044069</v>
      </c>
      <c r="J26" s="19">
        <v>-807105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-807105</v>
      </c>
      <c r="X26" s="19">
        <v>-64750500</v>
      </c>
      <c r="Y26" s="19">
        <v>63943395</v>
      </c>
      <c r="Z26" s="20">
        <v>-98.75</v>
      </c>
      <c r="AA26" s="21">
        <v>-266002142</v>
      </c>
    </row>
    <row r="27" spans="1:27" ht="13.5">
      <c r="A27" s="23" t="s">
        <v>51</v>
      </c>
      <c r="B27" s="24"/>
      <c r="C27" s="25">
        <f aca="true" t="shared" si="1" ref="C27:Y27">SUM(C21:C26)</f>
        <v>-216767322</v>
      </c>
      <c r="D27" s="25">
        <f>SUM(D21:D26)</f>
        <v>0</v>
      </c>
      <c r="E27" s="26">
        <f t="shared" si="1"/>
        <v>-266002142</v>
      </c>
      <c r="F27" s="27">
        <f t="shared" si="1"/>
        <v>-266002142</v>
      </c>
      <c r="G27" s="27">
        <f t="shared" si="1"/>
        <v>323853969</v>
      </c>
      <c r="H27" s="27">
        <f t="shared" si="1"/>
        <v>-2437274</v>
      </c>
      <c r="I27" s="27">
        <f t="shared" si="1"/>
        <v>2044069</v>
      </c>
      <c r="J27" s="27">
        <f t="shared" si="1"/>
        <v>323460764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323460764</v>
      </c>
      <c r="X27" s="27">
        <f t="shared" si="1"/>
        <v>-64750500</v>
      </c>
      <c r="Y27" s="27">
        <f t="shared" si="1"/>
        <v>388211264</v>
      </c>
      <c r="Z27" s="28">
        <f>+IF(X27&lt;&gt;0,+(Y27/X27)*100,0)</f>
        <v>-599.5494459502244</v>
      </c>
      <c r="AA27" s="29">
        <f>SUM(AA21:AA26)</f>
        <v>-266002142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11531331</v>
      </c>
      <c r="H33" s="36">
        <v>-11164960</v>
      </c>
      <c r="I33" s="36">
        <v>419078</v>
      </c>
      <c r="J33" s="36">
        <v>785449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785449</v>
      </c>
      <c r="X33" s="36"/>
      <c r="Y33" s="19">
        <v>785449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-7574000</v>
      </c>
      <c r="F35" s="19">
        <v>-7574000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-587402</v>
      </c>
      <c r="Y35" s="19">
        <v>587402</v>
      </c>
      <c r="Z35" s="20">
        <v>-100</v>
      </c>
      <c r="AA35" s="21">
        <v>-7574000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-7574000</v>
      </c>
      <c r="F36" s="27">
        <f t="shared" si="2"/>
        <v>-7574000</v>
      </c>
      <c r="G36" s="27">
        <f t="shared" si="2"/>
        <v>11531331</v>
      </c>
      <c r="H36" s="27">
        <f t="shared" si="2"/>
        <v>-11164960</v>
      </c>
      <c r="I36" s="27">
        <f t="shared" si="2"/>
        <v>419078</v>
      </c>
      <c r="J36" s="27">
        <f t="shared" si="2"/>
        <v>785449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785449</v>
      </c>
      <c r="X36" s="27">
        <f t="shared" si="2"/>
        <v>-587402</v>
      </c>
      <c r="Y36" s="27">
        <f t="shared" si="2"/>
        <v>1372851</v>
      </c>
      <c r="Z36" s="28">
        <f>+IF(X36&lt;&gt;0,+(Y36/X36)*100,0)</f>
        <v>-233.71575173390627</v>
      </c>
      <c r="AA36" s="29">
        <f>SUM(AA31:AA35)</f>
        <v>-7574000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-27684940</v>
      </c>
      <c r="D38" s="31">
        <f>+D17+D27+D36</f>
        <v>0</v>
      </c>
      <c r="E38" s="32">
        <f t="shared" si="3"/>
        <v>24926751</v>
      </c>
      <c r="F38" s="33">
        <f t="shared" si="3"/>
        <v>24926751</v>
      </c>
      <c r="G38" s="33">
        <f t="shared" si="3"/>
        <v>6022467</v>
      </c>
      <c r="H38" s="33">
        <f t="shared" si="3"/>
        <v>11617785</v>
      </c>
      <c r="I38" s="33">
        <f t="shared" si="3"/>
        <v>-10104427</v>
      </c>
      <c r="J38" s="33">
        <f t="shared" si="3"/>
        <v>7535825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7535825</v>
      </c>
      <c r="X38" s="33">
        <f t="shared" si="3"/>
        <v>154849566</v>
      </c>
      <c r="Y38" s="33">
        <f t="shared" si="3"/>
        <v>-147313741</v>
      </c>
      <c r="Z38" s="34">
        <f>+IF(X38&lt;&gt;0,+(Y38/X38)*100,0)</f>
        <v>-95.13345423260662</v>
      </c>
      <c r="AA38" s="35">
        <f>+AA17+AA27+AA36</f>
        <v>24926751</v>
      </c>
    </row>
    <row r="39" spans="1:27" ht="13.5">
      <c r="A39" s="22" t="s">
        <v>59</v>
      </c>
      <c r="B39" s="16"/>
      <c r="C39" s="31">
        <v>40186754</v>
      </c>
      <c r="D39" s="31"/>
      <c r="E39" s="32">
        <v>40262439</v>
      </c>
      <c r="F39" s="33">
        <v>40262439</v>
      </c>
      <c r="G39" s="33">
        <v>6206200</v>
      </c>
      <c r="H39" s="33">
        <v>12228667</v>
      </c>
      <c r="I39" s="33">
        <v>23846452</v>
      </c>
      <c r="J39" s="33">
        <v>6206200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6206200</v>
      </c>
      <c r="X39" s="33">
        <v>40262439</v>
      </c>
      <c r="Y39" s="33">
        <v>-34056239</v>
      </c>
      <c r="Z39" s="34">
        <v>-84.59</v>
      </c>
      <c r="AA39" s="35">
        <v>40262439</v>
      </c>
    </row>
    <row r="40" spans="1:27" ht="13.5">
      <c r="A40" s="41" t="s">
        <v>60</v>
      </c>
      <c r="B40" s="42"/>
      <c r="C40" s="43">
        <v>12501814</v>
      </c>
      <c r="D40" s="43"/>
      <c r="E40" s="44">
        <v>65189189</v>
      </c>
      <c r="F40" s="45">
        <v>65189189</v>
      </c>
      <c r="G40" s="45">
        <v>12228667</v>
      </c>
      <c r="H40" s="45">
        <v>23846452</v>
      </c>
      <c r="I40" s="45">
        <v>13742025</v>
      </c>
      <c r="J40" s="45">
        <v>13742025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13742025</v>
      </c>
      <c r="X40" s="45">
        <v>195112004</v>
      </c>
      <c r="Y40" s="45">
        <v>-181369979</v>
      </c>
      <c r="Z40" s="46">
        <v>-92.96</v>
      </c>
      <c r="AA40" s="47">
        <v>65189189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192906589</v>
      </c>
      <c r="F7" s="19">
        <v>192906589</v>
      </c>
      <c r="G7" s="19">
        <v>24464636</v>
      </c>
      <c r="H7" s="19">
        <v>9600803</v>
      </c>
      <c r="I7" s="19">
        <v>10450262</v>
      </c>
      <c r="J7" s="19">
        <v>44515701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44515701</v>
      </c>
      <c r="X7" s="19">
        <v>49963473</v>
      </c>
      <c r="Y7" s="19">
        <v>-5447772</v>
      </c>
      <c r="Z7" s="20">
        <v>-10.9</v>
      </c>
      <c r="AA7" s="21">
        <v>192906589</v>
      </c>
    </row>
    <row r="8" spans="1:27" ht="13.5">
      <c r="A8" s="22" t="s">
        <v>35</v>
      </c>
      <c r="B8" s="16"/>
      <c r="C8" s="17"/>
      <c r="D8" s="17"/>
      <c r="E8" s="18">
        <v>184514714</v>
      </c>
      <c r="F8" s="19">
        <v>184514714</v>
      </c>
      <c r="G8" s="19"/>
      <c r="H8" s="19">
        <v>4657</v>
      </c>
      <c r="I8" s="19">
        <v>150705</v>
      </c>
      <c r="J8" s="19">
        <v>155362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155362</v>
      </c>
      <c r="X8" s="19">
        <v>180138314</v>
      </c>
      <c r="Y8" s="19">
        <v>-179982952</v>
      </c>
      <c r="Z8" s="20">
        <v>-99.91</v>
      </c>
      <c r="AA8" s="21">
        <v>184514714</v>
      </c>
    </row>
    <row r="9" spans="1:27" ht="13.5">
      <c r="A9" s="22" t="s">
        <v>36</v>
      </c>
      <c r="B9" s="16"/>
      <c r="C9" s="17"/>
      <c r="D9" s="17"/>
      <c r="E9" s="18">
        <v>676566000</v>
      </c>
      <c r="F9" s="19">
        <v>676566000</v>
      </c>
      <c r="G9" s="19">
        <v>278876000</v>
      </c>
      <c r="H9" s="19">
        <v>2513000</v>
      </c>
      <c r="I9" s="19"/>
      <c r="J9" s="19">
        <v>281389000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281389000</v>
      </c>
      <c r="X9" s="19">
        <v>270832251</v>
      </c>
      <c r="Y9" s="19">
        <v>10556749</v>
      </c>
      <c r="Z9" s="20">
        <v>3.9</v>
      </c>
      <c r="AA9" s="21">
        <v>676566000</v>
      </c>
    </row>
    <row r="10" spans="1:27" ht="13.5">
      <c r="A10" s="22" t="s">
        <v>37</v>
      </c>
      <c r="B10" s="16"/>
      <c r="C10" s="17"/>
      <c r="D10" s="17"/>
      <c r="E10" s="18">
        <v>1074794001</v>
      </c>
      <c r="F10" s="19">
        <v>1074794001</v>
      </c>
      <c r="G10" s="19">
        <v>189883000</v>
      </c>
      <c r="H10" s="19">
        <v>171592000</v>
      </c>
      <c r="I10" s="19">
        <v>27435000</v>
      </c>
      <c r="J10" s="19">
        <v>388910000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388910000</v>
      </c>
      <c r="X10" s="19">
        <v>217676849</v>
      </c>
      <c r="Y10" s="19">
        <v>171233151</v>
      </c>
      <c r="Z10" s="20">
        <v>78.66</v>
      </c>
      <c r="AA10" s="21">
        <v>1074794001</v>
      </c>
    </row>
    <row r="11" spans="1:27" ht="13.5">
      <c r="A11" s="22" t="s">
        <v>38</v>
      </c>
      <c r="B11" s="16"/>
      <c r="C11" s="17"/>
      <c r="D11" s="17"/>
      <c r="E11" s="18">
        <v>39559996</v>
      </c>
      <c r="F11" s="19">
        <v>39559996</v>
      </c>
      <c r="G11" s="19">
        <v>2952393</v>
      </c>
      <c r="H11" s="19">
        <v>7526476</v>
      </c>
      <c r="I11" s="19">
        <v>6979527</v>
      </c>
      <c r="J11" s="19">
        <v>17458396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17458396</v>
      </c>
      <c r="X11" s="19">
        <v>10736694</v>
      </c>
      <c r="Y11" s="19">
        <v>6721702</v>
      </c>
      <c r="Z11" s="20">
        <v>62.6</v>
      </c>
      <c r="AA11" s="21">
        <v>39559996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-914738192</v>
      </c>
      <c r="F14" s="19">
        <v>-914738192</v>
      </c>
      <c r="G14" s="19">
        <v>-49284416</v>
      </c>
      <c r="H14" s="19">
        <v>-51986459</v>
      </c>
      <c r="I14" s="19">
        <v>-72229270</v>
      </c>
      <c r="J14" s="19">
        <v>-173500145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-173500145</v>
      </c>
      <c r="X14" s="19">
        <v>-245329300</v>
      </c>
      <c r="Y14" s="19">
        <v>71829155</v>
      </c>
      <c r="Z14" s="20">
        <v>-29.28</v>
      </c>
      <c r="AA14" s="21">
        <v>-914738192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-16481579</v>
      </c>
      <c r="F16" s="19">
        <v>-16481579</v>
      </c>
      <c r="G16" s="19">
        <v>-7000000</v>
      </c>
      <c r="H16" s="19">
        <v>-7000000</v>
      </c>
      <c r="I16" s="19">
        <v>-4500000</v>
      </c>
      <c r="J16" s="19">
        <v>-18500000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-18500000</v>
      </c>
      <c r="X16" s="19">
        <v>-5930000</v>
      </c>
      <c r="Y16" s="19">
        <v>-12570000</v>
      </c>
      <c r="Z16" s="20">
        <v>211.97</v>
      </c>
      <c r="AA16" s="21">
        <v>-16481579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1237121529</v>
      </c>
      <c r="F17" s="27">
        <f t="shared" si="0"/>
        <v>1237121529</v>
      </c>
      <c r="G17" s="27">
        <f t="shared" si="0"/>
        <v>439891613</v>
      </c>
      <c r="H17" s="27">
        <f t="shared" si="0"/>
        <v>132250477</v>
      </c>
      <c r="I17" s="27">
        <f t="shared" si="0"/>
        <v>-31713776</v>
      </c>
      <c r="J17" s="27">
        <f t="shared" si="0"/>
        <v>540428314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540428314</v>
      </c>
      <c r="X17" s="27">
        <f t="shared" si="0"/>
        <v>478088281</v>
      </c>
      <c r="Y17" s="27">
        <f t="shared" si="0"/>
        <v>62340033</v>
      </c>
      <c r="Z17" s="28">
        <f>+IF(X17&lt;&gt;0,+(Y17/X17)*100,0)</f>
        <v>13.039439676204905</v>
      </c>
      <c r="AA17" s="29">
        <f>SUM(AA6:AA16)</f>
        <v>1237121529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146798701</v>
      </c>
      <c r="F21" s="19">
        <v>146798701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40448997</v>
      </c>
      <c r="Y21" s="36">
        <v>-40448997</v>
      </c>
      <c r="Z21" s="37">
        <v>-100</v>
      </c>
      <c r="AA21" s="38">
        <v>146798701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-1221592700</v>
      </c>
      <c r="F26" s="19">
        <v>-1221592700</v>
      </c>
      <c r="G26" s="19">
        <v>-34200029</v>
      </c>
      <c r="H26" s="19">
        <v>-36419597</v>
      </c>
      <c r="I26" s="19">
        <v>-125803767</v>
      </c>
      <c r="J26" s="19">
        <v>-196423393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-196423393</v>
      </c>
      <c r="X26" s="19">
        <v>-299986050</v>
      </c>
      <c r="Y26" s="19">
        <v>103562657</v>
      </c>
      <c r="Z26" s="20">
        <v>-34.52</v>
      </c>
      <c r="AA26" s="21">
        <v>-1221592700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-1074793999</v>
      </c>
      <c r="F27" s="27">
        <f t="shared" si="1"/>
        <v>-1074793999</v>
      </c>
      <c r="G27" s="27">
        <f t="shared" si="1"/>
        <v>-34200029</v>
      </c>
      <c r="H27" s="27">
        <f t="shared" si="1"/>
        <v>-36419597</v>
      </c>
      <c r="I27" s="27">
        <f t="shared" si="1"/>
        <v>-125803767</v>
      </c>
      <c r="J27" s="27">
        <f t="shared" si="1"/>
        <v>-196423393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-196423393</v>
      </c>
      <c r="X27" s="27">
        <f t="shared" si="1"/>
        <v>-259537053</v>
      </c>
      <c r="Y27" s="27">
        <f t="shared" si="1"/>
        <v>63113660</v>
      </c>
      <c r="Z27" s="28">
        <f>+IF(X27&lt;&gt;0,+(Y27/X27)*100,0)</f>
        <v>-24.317784019840897</v>
      </c>
      <c r="AA27" s="29">
        <f>SUM(AA21:AA26)</f>
        <v>-1074793999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162327530</v>
      </c>
      <c r="F38" s="33">
        <f t="shared" si="3"/>
        <v>162327530</v>
      </c>
      <c r="G38" s="33">
        <f t="shared" si="3"/>
        <v>405691584</v>
      </c>
      <c r="H38" s="33">
        <f t="shared" si="3"/>
        <v>95830880</v>
      </c>
      <c r="I38" s="33">
        <f t="shared" si="3"/>
        <v>-157517543</v>
      </c>
      <c r="J38" s="33">
        <f t="shared" si="3"/>
        <v>344004921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344004921</v>
      </c>
      <c r="X38" s="33">
        <f t="shared" si="3"/>
        <v>218551228</v>
      </c>
      <c r="Y38" s="33">
        <f t="shared" si="3"/>
        <v>125453693</v>
      </c>
      <c r="Z38" s="34">
        <f>+IF(X38&lt;&gt;0,+(Y38/X38)*100,0)</f>
        <v>57.4024196285916</v>
      </c>
      <c r="AA38" s="35">
        <f>+AA17+AA27+AA36</f>
        <v>162327530</v>
      </c>
    </row>
    <row r="39" spans="1:27" ht="13.5">
      <c r="A39" s="22" t="s">
        <v>59</v>
      </c>
      <c r="B39" s="16"/>
      <c r="C39" s="31"/>
      <c r="D39" s="31"/>
      <c r="E39" s="32">
        <v>490950118</v>
      </c>
      <c r="F39" s="33">
        <v>490950118</v>
      </c>
      <c r="G39" s="33">
        <v>336867748</v>
      </c>
      <c r="H39" s="33">
        <v>742559332</v>
      </c>
      <c r="I39" s="33">
        <v>838390212</v>
      </c>
      <c r="J39" s="33">
        <v>336867748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336867748</v>
      </c>
      <c r="X39" s="33">
        <v>490950118</v>
      </c>
      <c r="Y39" s="33">
        <v>-154082370</v>
      </c>
      <c r="Z39" s="34">
        <v>-31.38</v>
      </c>
      <c r="AA39" s="35">
        <v>490950118</v>
      </c>
    </row>
    <row r="40" spans="1:27" ht="13.5">
      <c r="A40" s="41" t="s">
        <v>60</v>
      </c>
      <c r="B40" s="42"/>
      <c r="C40" s="43"/>
      <c r="D40" s="43"/>
      <c r="E40" s="44">
        <v>653277648</v>
      </c>
      <c r="F40" s="45">
        <v>653277648</v>
      </c>
      <c r="G40" s="45">
        <v>742559332</v>
      </c>
      <c r="H40" s="45">
        <v>838390212</v>
      </c>
      <c r="I40" s="45">
        <v>680872669</v>
      </c>
      <c r="J40" s="45">
        <v>680872669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680872669</v>
      </c>
      <c r="X40" s="45">
        <v>709501346</v>
      </c>
      <c r="Y40" s="45">
        <v>-28628677</v>
      </c>
      <c r="Z40" s="46">
        <v>-4.04</v>
      </c>
      <c r="AA40" s="47">
        <v>653277648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24193575</v>
      </c>
      <c r="D6" s="17"/>
      <c r="E6" s="18">
        <v>25256592</v>
      </c>
      <c r="F6" s="19">
        <v>25256592</v>
      </c>
      <c r="G6" s="19">
        <v>15793534</v>
      </c>
      <c r="H6" s="19">
        <v>1827904</v>
      </c>
      <c r="I6" s="19">
        <v>1827482</v>
      </c>
      <c r="J6" s="19">
        <v>19448920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19448920</v>
      </c>
      <c r="X6" s="19">
        <v>6314148</v>
      </c>
      <c r="Y6" s="19">
        <v>13134772</v>
      </c>
      <c r="Z6" s="20">
        <v>208.02</v>
      </c>
      <c r="AA6" s="21">
        <v>25256592</v>
      </c>
    </row>
    <row r="7" spans="1:27" ht="13.5">
      <c r="A7" s="22" t="s">
        <v>34</v>
      </c>
      <c r="B7" s="16"/>
      <c r="C7" s="17">
        <v>54644654</v>
      </c>
      <c r="D7" s="17"/>
      <c r="E7" s="18">
        <v>39946416</v>
      </c>
      <c r="F7" s="19">
        <v>39946416</v>
      </c>
      <c r="G7" s="19">
        <v>10644789</v>
      </c>
      <c r="H7" s="19">
        <v>-3070005</v>
      </c>
      <c r="I7" s="19">
        <v>6018076</v>
      </c>
      <c r="J7" s="19">
        <v>13592860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13592860</v>
      </c>
      <c r="X7" s="19">
        <v>9986604</v>
      </c>
      <c r="Y7" s="19">
        <v>3606256</v>
      </c>
      <c r="Z7" s="20">
        <v>36.11</v>
      </c>
      <c r="AA7" s="21">
        <v>39946416</v>
      </c>
    </row>
    <row r="8" spans="1:27" ht="13.5">
      <c r="A8" s="22" t="s">
        <v>35</v>
      </c>
      <c r="B8" s="16"/>
      <c r="C8" s="17">
        <v>16980359</v>
      </c>
      <c r="D8" s="17"/>
      <c r="E8" s="18">
        <v>7654164</v>
      </c>
      <c r="F8" s="19">
        <v>7654164</v>
      </c>
      <c r="G8" s="19">
        <v>395015</v>
      </c>
      <c r="H8" s="19">
        <v>420592</v>
      </c>
      <c r="I8" s="19">
        <v>545651</v>
      </c>
      <c r="J8" s="19">
        <v>1361258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1361258</v>
      </c>
      <c r="X8" s="19">
        <v>1913541</v>
      </c>
      <c r="Y8" s="19">
        <v>-552283</v>
      </c>
      <c r="Z8" s="20">
        <v>-28.86</v>
      </c>
      <c r="AA8" s="21">
        <v>7654164</v>
      </c>
    </row>
    <row r="9" spans="1:27" ht="13.5">
      <c r="A9" s="22" t="s">
        <v>36</v>
      </c>
      <c r="B9" s="16"/>
      <c r="C9" s="17">
        <v>182807027</v>
      </c>
      <c r="D9" s="17"/>
      <c r="E9" s="18">
        <v>177381600</v>
      </c>
      <c r="F9" s="19">
        <v>177381600</v>
      </c>
      <c r="G9" s="19">
        <v>70944000</v>
      </c>
      <c r="H9" s="19">
        <v>54492</v>
      </c>
      <c r="I9" s="19">
        <v>2221598</v>
      </c>
      <c r="J9" s="19">
        <v>73220090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73220090</v>
      </c>
      <c r="X9" s="19">
        <v>44345400</v>
      </c>
      <c r="Y9" s="19">
        <v>28874690</v>
      </c>
      <c r="Z9" s="20">
        <v>65.11</v>
      </c>
      <c r="AA9" s="21">
        <v>177381600</v>
      </c>
    </row>
    <row r="10" spans="1:27" ht="13.5">
      <c r="A10" s="22" t="s">
        <v>37</v>
      </c>
      <c r="B10" s="16"/>
      <c r="C10" s="17">
        <v>80174627</v>
      </c>
      <c r="D10" s="17"/>
      <c r="E10" s="18">
        <v>124661400</v>
      </c>
      <c r="F10" s="19">
        <v>124661400</v>
      </c>
      <c r="G10" s="19"/>
      <c r="H10" s="19">
        <v>123494</v>
      </c>
      <c r="I10" s="19">
        <v>144030</v>
      </c>
      <c r="J10" s="19">
        <v>267524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267524</v>
      </c>
      <c r="X10" s="19">
        <v>31165350</v>
      </c>
      <c r="Y10" s="19">
        <v>-30897826</v>
      </c>
      <c r="Z10" s="20">
        <v>-99.14</v>
      </c>
      <c r="AA10" s="21">
        <v>124661400</v>
      </c>
    </row>
    <row r="11" spans="1:27" ht="13.5">
      <c r="A11" s="22" t="s">
        <v>38</v>
      </c>
      <c r="B11" s="16"/>
      <c r="C11" s="17">
        <v>9672003</v>
      </c>
      <c r="D11" s="17"/>
      <c r="E11" s="18">
        <v>10264320</v>
      </c>
      <c r="F11" s="19">
        <v>10264320</v>
      </c>
      <c r="G11" s="19">
        <v>426517</v>
      </c>
      <c r="H11" s="19">
        <v>1138917</v>
      </c>
      <c r="I11" s="19">
        <v>851889</v>
      </c>
      <c r="J11" s="19">
        <v>2417323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2417323</v>
      </c>
      <c r="X11" s="19">
        <v>2566080</v>
      </c>
      <c r="Y11" s="19">
        <v>-148757</v>
      </c>
      <c r="Z11" s="20">
        <v>-5.8</v>
      </c>
      <c r="AA11" s="21">
        <v>10264320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-230857692</v>
      </c>
      <c r="D14" s="17"/>
      <c r="E14" s="18">
        <v>-148909860</v>
      </c>
      <c r="F14" s="19">
        <v>-148909860</v>
      </c>
      <c r="G14" s="19">
        <v>-28397927</v>
      </c>
      <c r="H14" s="19">
        <v>-14398744</v>
      </c>
      <c r="I14" s="19">
        <v>-4771173</v>
      </c>
      <c r="J14" s="19">
        <v>-47567844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-47567844</v>
      </c>
      <c r="X14" s="19">
        <v>-37227465</v>
      </c>
      <c r="Y14" s="19">
        <v>-10340379</v>
      </c>
      <c r="Z14" s="20">
        <v>27.78</v>
      </c>
      <c r="AA14" s="21">
        <v>-148909860</v>
      </c>
    </row>
    <row r="15" spans="1:27" ht="13.5">
      <c r="A15" s="22" t="s">
        <v>42</v>
      </c>
      <c r="B15" s="16"/>
      <c r="C15" s="17">
        <v>-5439</v>
      </c>
      <c r="D15" s="17"/>
      <c r="E15" s="18">
        <v>-39099996</v>
      </c>
      <c r="F15" s="19">
        <v>-39099996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-9774999</v>
      </c>
      <c r="Y15" s="19">
        <v>9774999</v>
      </c>
      <c r="Z15" s="20">
        <v>-100</v>
      </c>
      <c r="AA15" s="21">
        <v>-39099996</v>
      </c>
    </row>
    <row r="16" spans="1:27" ht="13.5">
      <c r="A16" s="22" t="s">
        <v>43</v>
      </c>
      <c r="B16" s="16"/>
      <c r="C16" s="17">
        <v>-18516711</v>
      </c>
      <c r="D16" s="17"/>
      <c r="E16" s="18"/>
      <c r="F16" s="19"/>
      <c r="G16" s="19">
        <v>-722031</v>
      </c>
      <c r="H16" s="19">
        <v>-1555103</v>
      </c>
      <c r="I16" s="19">
        <v>-3453894</v>
      </c>
      <c r="J16" s="19">
        <v>-5731028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-5731028</v>
      </c>
      <c r="X16" s="19"/>
      <c r="Y16" s="19">
        <v>-5731028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119092403</v>
      </c>
      <c r="D17" s="25">
        <f>SUM(D6:D16)</f>
        <v>0</v>
      </c>
      <c r="E17" s="26">
        <f t="shared" si="0"/>
        <v>197154636</v>
      </c>
      <c r="F17" s="27">
        <f t="shared" si="0"/>
        <v>197154636</v>
      </c>
      <c r="G17" s="27">
        <f t="shared" si="0"/>
        <v>69083897</v>
      </c>
      <c r="H17" s="27">
        <f t="shared" si="0"/>
        <v>-15458453</v>
      </c>
      <c r="I17" s="27">
        <f t="shared" si="0"/>
        <v>3383659</v>
      </c>
      <c r="J17" s="27">
        <f t="shared" si="0"/>
        <v>57009103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57009103</v>
      </c>
      <c r="X17" s="27">
        <f t="shared" si="0"/>
        <v>49288659</v>
      </c>
      <c r="Y17" s="27">
        <f t="shared" si="0"/>
        <v>7720444</v>
      </c>
      <c r="Z17" s="28">
        <f>+IF(X17&lt;&gt;0,+(Y17/X17)*100,0)</f>
        <v>15.66373311150543</v>
      </c>
      <c r="AA17" s="29">
        <f>SUM(AA6:AA16)</f>
        <v>197154636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334881</v>
      </c>
      <c r="D21" s="17"/>
      <c r="E21" s="18">
        <v>15000</v>
      </c>
      <c r="F21" s="19">
        <v>15000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3750</v>
      </c>
      <c r="Y21" s="36">
        <v>-3750</v>
      </c>
      <c r="Z21" s="37">
        <v>-100</v>
      </c>
      <c r="AA21" s="38">
        <v>15000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-101503390</v>
      </c>
      <c r="D26" s="17"/>
      <c r="E26" s="18">
        <v>-154046400</v>
      </c>
      <c r="F26" s="19">
        <v>-154046400</v>
      </c>
      <c r="G26" s="19">
        <v>-1178142</v>
      </c>
      <c r="H26" s="19">
        <v>-8017344</v>
      </c>
      <c r="I26" s="19">
        <v>-4306261</v>
      </c>
      <c r="J26" s="19">
        <v>-13501747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-13501747</v>
      </c>
      <c r="X26" s="19">
        <v>-38511600</v>
      </c>
      <c r="Y26" s="19">
        <v>25009853</v>
      </c>
      <c r="Z26" s="20">
        <v>-64.94</v>
      </c>
      <c r="AA26" s="21">
        <v>-154046400</v>
      </c>
    </row>
    <row r="27" spans="1:27" ht="13.5">
      <c r="A27" s="23" t="s">
        <v>51</v>
      </c>
      <c r="B27" s="24"/>
      <c r="C27" s="25">
        <f aca="true" t="shared" si="1" ref="C27:Y27">SUM(C21:C26)</f>
        <v>-101168509</v>
      </c>
      <c r="D27" s="25">
        <f>SUM(D21:D26)</f>
        <v>0</v>
      </c>
      <c r="E27" s="26">
        <f t="shared" si="1"/>
        <v>-154031400</v>
      </c>
      <c r="F27" s="27">
        <f t="shared" si="1"/>
        <v>-154031400</v>
      </c>
      <c r="G27" s="27">
        <f t="shared" si="1"/>
        <v>-1178142</v>
      </c>
      <c r="H27" s="27">
        <f t="shared" si="1"/>
        <v>-8017344</v>
      </c>
      <c r="I27" s="27">
        <f t="shared" si="1"/>
        <v>-4306261</v>
      </c>
      <c r="J27" s="27">
        <f t="shared" si="1"/>
        <v>-13501747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-13501747</v>
      </c>
      <c r="X27" s="27">
        <f t="shared" si="1"/>
        <v>-38507850</v>
      </c>
      <c r="Y27" s="27">
        <f t="shared" si="1"/>
        <v>25006103</v>
      </c>
      <c r="Z27" s="28">
        <f>+IF(X27&lt;&gt;0,+(Y27/X27)*100,0)</f>
        <v>-64.93767634391429</v>
      </c>
      <c r="AA27" s="29">
        <f>SUM(AA21:AA26)</f>
        <v>-154031400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48540</v>
      </c>
      <c r="F33" s="19">
        <v>48540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12135</v>
      </c>
      <c r="Y33" s="19">
        <v>-12135</v>
      </c>
      <c r="Z33" s="20">
        <v>-100</v>
      </c>
      <c r="AA33" s="21">
        <v>48540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48540</v>
      </c>
      <c r="F36" s="27">
        <f t="shared" si="2"/>
        <v>48540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12135</v>
      </c>
      <c r="Y36" s="27">
        <f t="shared" si="2"/>
        <v>-12135</v>
      </c>
      <c r="Z36" s="28">
        <f>+IF(X36&lt;&gt;0,+(Y36/X36)*100,0)</f>
        <v>-100</v>
      </c>
      <c r="AA36" s="29">
        <f>SUM(AA31:AA35)</f>
        <v>48540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17923894</v>
      </c>
      <c r="D38" s="31">
        <f>+D17+D27+D36</f>
        <v>0</v>
      </c>
      <c r="E38" s="32">
        <f t="shared" si="3"/>
        <v>43171776</v>
      </c>
      <c r="F38" s="33">
        <f t="shared" si="3"/>
        <v>43171776</v>
      </c>
      <c r="G38" s="33">
        <f t="shared" si="3"/>
        <v>67905755</v>
      </c>
      <c r="H38" s="33">
        <f t="shared" si="3"/>
        <v>-23475797</v>
      </c>
      <c r="I38" s="33">
        <f t="shared" si="3"/>
        <v>-922602</v>
      </c>
      <c r="J38" s="33">
        <f t="shared" si="3"/>
        <v>43507356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43507356</v>
      </c>
      <c r="X38" s="33">
        <f t="shared" si="3"/>
        <v>10792944</v>
      </c>
      <c r="Y38" s="33">
        <f t="shared" si="3"/>
        <v>32714412</v>
      </c>
      <c r="Z38" s="34">
        <f>+IF(X38&lt;&gt;0,+(Y38/X38)*100,0)</f>
        <v>303.1092536012417</v>
      </c>
      <c r="AA38" s="35">
        <f>+AA17+AA27+AA36</f>
        <v>43171776</v>
      </c>
    </row>
    <row r="39" spans="1:27" ht="13.5">
      <c r="A39" s="22" t="s">
        <v>59</v>
      </c>
      <c r="B39" s="16"/>
      <c r="C39" s="31">
        <v>30486660</v>
      </c>
      <c r="D39" s="31"/>
      <c r="E39" s="32">
        <v>-12710610</v>
      </c>
      <c r="F39" s="33">
        <v>-12710610</v>
      </c>
      <c r="G39" s="33">
        <v>48410554</v>
      </c>
      <c r="H39" s="33">
        <v>116316309</v>
      </c>
      <c r="I39" s="33">
        <v>92840512</v>
      </c>
      <c r="J39" s="33">
        <v>48410554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48410554</v>
      </c>
      <c r="X39" s="33">
        <v>-12710610</v>
      </c>
      <c r="Y39" s="33">
        <v>61121164</v>
      </c>
      <c r="Z39" s="34">
        <v>-480.87</v>
      </c>
      <c r="AA39" s="35">
        <v>-12710610</v>
      </c>
    </row>
    <row r="40" spans="1:27" ht="13.5">
      <c r="A40" s="41" t="s">
        <v>60</v>
      </c>
      <c r="B40" s="42"/>
      <c r="C40" s="43">
        <v>48410554</v>
      </c>
      <c r="D40" s="43"/>
      <c r="E40" s="44">
        <v>30461166</v>
      </c>
      <c r="F40" s="45">
        <v>30461166</v>
      </c>
      <c r="G40" s="45">
        <v>116316309</v>
      </c>
      <c r="H40" s="45">
        <v>92840512</v>
      </c>
      <c r="I40" s="45">
        <v>91917910</v>
      </c>
      <c r="J40" s="45">
        <v>91917910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91917910</v>
      </c>
      <c r="X40" s="45">
        <v>-1917666</v>
      </c>
      <c r="Y40" s="45">
        <v>93835576</v>
      </c>
      <c r="Z40" s="46">
        <v>-4893.22</v>
      </c>
      <c r="AA40" s="47">
        <v>30461166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6826737</v>
      </c>
      <c r="D6" s="17"/>
      <c r="E6" s="18">
        <v>12720000</v>
      </c>
      <c r="F6" s="19">
        <v>12720000</v>
      </c>
      <c r="G6" s="19">
        <v>7954971</v>
      </c>
      <c r="H6" s="19">
        <v>651738</v>
      </c>
      <c r="I6" s="19">
        <v>611866</v>
      </c>
      <c r="J6" s="19">
        <v>9218575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9218575</v>
      </c>
      <c r="X6" s="19">
        <v>5298020</v>
      </c>
      <c r="Y6" s="19">
        <v>3920555</v>
      </c>
      <c r="Z6" s="20">
        <v>74</v>
      </c>
      <c r="AA6" s="21">
        <v>12720000</v>
      </c>
    </row>
    <row r="7" spans="1:27" ht="13.5">
      <c r="A7" s="22" t="s">
        <v>34</v>
      </c>
      <c r="B7" s="16"/>
      <c r="C7" s="17">
        <v>737898</v>
      </c>
      <c r="D7" s="17"/>
      <c r="E7" s="18">
        <v>1696004</v>
      </c>
      <c r="F7" s="19">
        <v>1696004</v>
      </c>
      <c r="G7" s="19">
        <v>151874</v>
      </c>
      <c r="H7" s="19">
        <v>151285</v>
      </c>
      <c r="I7" s="19">
        <v>151065</v>
      </c>
      <c r="J7" s="19">
        <v>454224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454224</v>
      </c>
      <c r="X7" s="19">
        <v>440001</v>
      </c>
      <c r="Y7" s="19">
        <v>14223</v>
      </c>
      <c r="Z7" s="20">
        <v>3.23</v>
      </c>
      <c r="AA7" s="21">
        <v>1696004</v>
      </c>
    </row>
    <row r="8" spans="1:27" ht="13.5">
      <c r="A8" s="22" t="s">
        <v>35</v>
      </c>
      <c r="B8" s="16"/>
      <c r="C8" s="17">
        <v>9194681</v>
      </c>
      <c r="D8" s="17"/>
      <c r="E8" s="18">
        <v>47839295</v>
      </c>
      <c r="F8" s="19">
        <v>47839295</v>
      </c>
      <c r="G8" s="19">
        <v>1196</v>
      </c>
      <c r="H8" s="19">
        <v>807346</v>
      </c>
      <c r="I8" s="19">
        <v>308089</v>
      </c>
      <c r="J8" s="19">
        <v>1116631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1116631</v>
      </c>
      <c r="X8" s="19">
        <v>30479894</v>
      </c>
      <c r="Y8" s="19">
        <v>-29363263</v>
      </c>
      <c r="Z8" s="20">
        <v>-96.34</v>
      </c>
      <c r="AA8" s="21">
        <v>47839295</v>
      </c>
    </row>
    <row r="9" spans="1:27" ht="13.5">
      <c r="A9" s="22" t="s">
        <v>36</v>
      </c>
      <c r="B9" s="16"/>
      <c r="C9" s="17">
        <v>176563634</v>
      </c>
      <c r="D9" s="17"/>
      <c r="E9" s="18">
        <v>167977720</v>
      </c>
      <c r="F9" s="19">
        <v>167977720</v>
      </c>
      <c r="G9" s="19"/>
      <c r="H9" s="19">
        <v>69945000</v>
      </c>
      <c r="I9" s="19">
        <v>48280</v>
      </c>
      <c r="J9" s="19">
        <v>69993280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69993280</v>
      </c>
      <c r="X9" s="19">
        <v>70301340</v>
      </c>
      <c r="Y9" s="19">
        <v>-308060</v>
      </c>
      <c r="Z9" s="20">
        <v>-0.44</v>
      </c>
      <c r="AA9" s="21">
        <v>167977720</v>
      </c>
    </row>
    <row r="10" spans="1:27" ht="13.5">
      <c r="A10" s="22" t="s">
        <v>37</v>
      </c>
      <c r="B10" s="16"/>
      <c r="C10" s="17">
        <v>77584000</v>
      </c>
      <c r="D10" s="17"/>
      <c r="E10" s="18">
        <v>59260920</v>
      </c>
      <c r="F10" s="19">
        <v>59260920</v>
      </c>
      <c r="G10" s="19"/>
      <c r="H10" s="19">
        <v>12016000</v>
      </c>
      <c r="I10" s="19"/>
      <c r="J10" s="19">
        <v>12016000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12016000</v>
      </c>
      <c r="X10" s="19">
        <v>39215760</v>
      </c>
      <c r="Y10" s="19">
        <v>-27199760</v>
      </c>
      <c r="Z10" s="20">
        <v>-69.36</v>
      </c>
      <c r="AA10" s="21">
        <v>59260920</v>
      </c>
    </row>
    <row r="11" spans="1:27" ht="13.5">
      <c r="A11" s="22" t="s">
        <v>38</v>
      </c>
      <c r="B11" s="16"/>
      <c r="C11" s="17">
        <v>5412091</v>
      </c>
      <c r="D11" s="17"/>
      <c r="E11" s="18">
        <v>6572788</v>
      </c>
      <c r="F11" s="19">
        <v>6572788</v>
      </c>
      <c r="G11" s="19">
        <v>270033</v>
      </c>
      <c r="H11" s="19">
        <v>1155380</v>
      </c>
      <c r="I11" s="19">
        <v>201920</v>
      </c>
      <c r="J11" s="19">
        <v>1627333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1627333</v>
      </c>
      <c r="X11" s="19">
        <v>1618181</v>
      </c>
      <c r="Y11" s="19">
        <v>9152</v>
      </c>
      <c r="Z11" s="20">
        <v>0.57</v>
      </c>
      <c r="AA11" s="21">
        <v>6572788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-139255870</v>
      </c>
      <c r="D14" s="17"/>
      <c r="E14" s="18">
        <v>-168879248</v>
      </c>
      <c r="F14" s="19">
        <v>-168879248</v>
      </c>
      <c r="G14" s="19">
        <v>-5982999</v>
      </c>
      <c r="H14" s="19">
        <v>-11738653</v>
      </c>
      <c r="I14" s="19">
        <v>-6424839</v>
      </c>
      <c r="J14" s="19">
        <v>-24146491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-24146491</v>
      </c>
      <c r="X14" s="19">
        <v>-35431573</v>
      </c>
      <c r="Y14" s="19">
        <v>11285082</v>
      </c>
      <c r="Z14" s="20">
        <v>-31.85</v>
      </c>
      <c r="AA14" s="21">
        <v>-168879248</v>
      </c>
    </row>
    <row r="15" spans="1:27" ht="13.5">
      <c r="A15" s="22" t="s">
        <v>42</v>
      </c>
      <c r="B15" s="16"/>
      <c r="C15" s="17">
        <v>-1094231</v>
      </c>
      <c r="D15" s="17"/>
      <c r="E15" s="18">
        <v>-50000</v>
      </c>
      <c r="F15" s="19">
        <v>-50000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-50000</v>
      </c>
    </row>
    <row r="16" spans="1:27" ht="13.5">
      <c r="A16" s="22" t="s">
        <v>43</v>
      </c>
      <c r="B16" s="16"/>
      <c r="C16" s="17">
        <v>-3930273</v>
      </c>
      <c r="D16" s="17"/>
      <c r="E16" s="18">
        <v>-4600001</v>
      </c>
      <c r="F16" s="19">
        <v>-4600001</v>
      </c>
      <c r="G16" s="19">
        <v>-44006</v>
      </c>
      <c r="H16" s="19">
        <v>-54789</v>
      </c>
      <c r="I16" s="19">
        <v>-225653</v>
      </c>
      <c r="J16" s="19">
        <v>-324448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-324448</v>
      </c>
      <c r="X16" s="19">
        <v>-1881482</v>
      </c>
      <c r="Y16" s="19">
        <v>1557034</v>
      </c>
      <c r="Z16" s="20">
        <v>-82.76</v>
      </c>
      <c r="AA16" s="21">
        <v>-4600001</v>
      </c>
    </row>
    <row r="17" spans="1:27" ht="13.5">
      <c r="A17" s="23" t="s">
        <v>44</v>
      </c>
      <c r="B17" s="24"/>
      <c r="C17" s="25">
        <f aca="true" t="shared" si="0" ref="C17:Y17">SUM(C6:C16)</f>
        <v>132038667</v>
      </c>
      <c r="D17" s="25">
        <f>SUM(D6:D16)</f>
        <v>0</v>
      </c>
      <c r="E17" s="26">
        <f t="shared" si="0"/>
        <v>122537478</v>
      </c>
      <c r="F17" s="27">
        <f t="shared" si="0"/>
        <v>122537478</v>
      </c>
      <c r="G17" s="27">
        <f t="shared" si="0"/>
        <v>2351069</v>
      </c>
      <c r="H17" s="27">
        <f t="shared" si="0"/>
        <v>72933307</v>
      </c>
      <c r="I17" s="27">
        <f t="shared" si="0"/>
        <v>-5329272</v>
      </c>
      <c r="J17" s="27">
        <f t="shared" si="0"/>
        <v>69955104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69955104</v>
      </c>
      <c r="X17" s="27">
        <f t="shared" si="0"/>
        <v>110040141</v>
      </c>
      <c r="Y17" s="27">
        <f t="shared" si="0"/>
        <v>-40085037</v>
      </c>
      <c r="Z17" s="28">
        <f>+IF(X17&lt;&gt;0,+(Y17/X17)*100,0)</f>
        <v>-36.42764961560709</v>
      </c>
      <c r="AA17" s="29">
        <f>SUM(AA6:AA16)</f>
        <v>122537478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1339179</v>
      </c>
      <c r="F21" s="19">
        <v>1339179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1339179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21500000</v>
      </c>
      <c r="F24" s="19">
        <v>21500000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21500000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-84354203</v>
      </c>
      <c r="D26" s="17"/>
      <c r="E26" s="18">
        <v>-130516579</v>
      </c>
      <c r="F26" s="19">
        <v>-130516579</v>
      </c>
      <c r="G26" s="19">
        <v>-4855922</v>
      </c>
      <c r="H26" s="19">
        <v>-4595305</v>
      </c>
      <c r="I26" s="19">
        <v>-14274783</v>
      </c>
      <c r="J26" s="19">
        <v>-23726010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-23726010</v>
      </c>
      <c r="X26" s="19">
        <v>-25274640</v>
      </c>
      <c r="Y26" s="19">
        <v>1548630</v>
      </c>
      <c r="Z26" s="20">
        <v>-6.13</v>
      </c>
      <c r="AA26" s="21">
        <v>-130516579</v>
      </c>
    </row>
    <row r="27" spans="1:27" ht="13.5">
      <c r="A27" s="23" t="s">
        <v>51</v>
      </c>
      <c r="B27" s="24"/>
      <c r="C27" s="25">
        <f aca="true" t="shared" si="1" ref="C27:Y27">SUM(C21:C26)</f>
        <v>-84354203</v>
      </c>
      <c r="D27" s="25">
        <f>SUM(D21:D26)</f>
        <v>0</v>
      </c>
      <c r="E27" s="26">
        <f t="shared" si="1"/>
        <v>-107677400</v>
      </c>
      <c r="F27" s="27">
        <f t="shared" si="1"/>
        <v>-107677400</v>
      </c>
      <c r="G27" s="27">
        <f t="shared" si="1"/>
        <v>-4855922</v>
      </c>
      <c r="H27" s="27">
        <f t="shared" si="1"/>
        <v>-4595305</v>
      </c>
      <c r="I27" s="27">
        <f t="shared" si="1"/>
        <v>-14274783</v>
      </c>
      <c r="J27" s="27">
        <f t="shared" si="1"/>
        <v>-23726010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-23726010</v>
      </c>
      <c r="X27" s="27">
        <f t="shared" si="1"/>
        <v>-25274640</v>
      </c>
      <c r="Y27" s="27">
        <f t="shared" si="1"/>
        <v>1548630</v>
      </c>
      <c r="Z27" s="28">
        <f>+IF(X27&lt;&gt;0,+(Y27/X27)*100,0)</f>
        <v>-6.1272089335397055</v>
      </c>
      <c r="AA27" s="29">
        <f>SUM(AA21:AA26)</f>
        <v>-107677400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-26715765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-26715765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20968699</v>
      </c>
      <c r="D38" s="31">
        <f>+D17+D27+D36</f>
        <v>0</v>
      </c>
      <c r="E38" s="32">
        <f t="shared" si="3"/>
        <v>14860078</v>
      </c>
      <c r="F38" s="33">
        <f t="shared" si="3"/>
        <v>14860078</v>
      </c>
      <c r="G38" s="33">
        <f t="shared" si="3"/>
        <v>-2504853</v>
      </c>
      <c r="H38" s="33">
        <f t="shared" si="3"/>
        <v>68338002</v>
      </c>
      <c r="I38" s="33">
        <f t="shared" si="3"/>
        <v>-19604055</v>
      </c>
      <c r="J38" s="33">
        <f t="shared" si="3"/>
        <v>46229094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46229094</v>
      </c>
      <c r="X38" s="33">
        <f t="shared" si="3"/>
        <v>84765501</v>
      </c>
      <c r="Y38" s="33">
        <f t="shared" si="3"/>
        <v>-38536407</v>
      </c>
      <c r="Z38" s="34">
        <f>+IF(X38&lt;&gt;0,+(Y38/X38)*100,0)</f>
        <v>-45.462371537212995</v>
      </c>
      <c r="AA38" s="35">
        <f>+AA17+AA27+AA36</f>
        <v>14860078</v>
      </c>
    </row>
    <row r="39" spans="1:27" ht="13.5">
      <c r="A39" s="22" t="s">
        <v>59</v>
      </c>
      <c r="B39" s="16"/>
      <c r="C39" s="31">
        <v>25251175</v>
      </c>
      <c r="D39" s="31"/>
      <c r="E39" s="32">
        <v>25251000</v>
      </c>
      <c r="F39" s="33">
        <v>25251000</v>
      </c>
      <c r="G39" s="33">
        <v>46222478</v>
      </c>
      <c r="H39" s="33">
        <v>43717625</v>
      </c>
      <c r="I39" s="33">
        <v>112055627</v>
      </c>
      <c r="J39" s="33">
        <v>46222478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46222478</v>
      </c>
      <c r="X39" s="33">
        <v>25251000</v>
      </c>
      <c r="Y39" s="33">
        <v>20971478</v>
      </c>
      <c r="Z39" s="34">
        <v>83.05</v>
      </c>
      <c r="AA39" s="35">
        <v>25251000</v>
      </c>
    </row>
    <row r="40" spans="1:27" ht="13.5">
      <c r="A40" s="41" t="s">
        <v>60</v>
      </c>
      <c r="B40" s="42"/>
      <c r="C40" s="43">
        <v>46219874</v>
      </c>
      <c r="D40" s="43"/>
      <c r="E40" s="44">
        <v>40111078</v>
      </c>
      <c r="F40" s="45">
        <v>40111078</v>
      </c>
      <c r="G40" s="45">
        <v>43717625</v>
      </c>
      <c r="H40" s="45">
        <v>112055627</v>
      </c>
      <c r="I40" s="45">
        <v>92451572</v>
      </c>
      <c r="J40" s="45">
        <v>92451572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92451572</v>
      </c>
      <c r="X40" s="45">
        <v>110016501</v>
      </c>
      <c r="Y40" s="45">
        <v>-17564929</v>
      </c>
      <c r="Z40" s="46">
        <v>-15.97</v>
      </c>
      <c r="AA40" s="47">
        <v>40111078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16510518</v>
      </c>
      <c r="D6" s="17"/>
      <c r="E6" s="18">
        <v>24615828</v>
      </c>
      <c r="F6" s="19">
        <v>24615828</v>
      </c>
      <c r="G6" s="19">
        <v>12987145</v>
      </c>
      <c r="H6" s="19">
        <v>3809324</v>
      </c>
      <c r="I6" s="19">
        <v>608606</v>
      </c>
      <c r="J6" s="19">
        <v>17405075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17405075</v>
      </c>
      <c r="X6" s="19">
        <v>6153957</v>
      </c>
      <c r="Y6" s="19">
        <v>11251118</v>
      </c>
      <c r="Z6" s="20">
        <v>182.83</v>
      </c>
      <c r="AA6" s="21">
        <v>24615828</v>
      </c>
    </row>
    <row r="7" spans="1:27" ht="13.5">
      <c r="A7" s="22" t="s">
        <v>34</v>
      </c>
      <c r="B7" s="16"/>
      <c r="C7" s="17">
        <v>21841669</v>
      </c>
      <c r="D7" s="17"/>
      <c r="E7" s="18">
        <v>26742276</v>
      </c>
      <c r="F7" s="19">
        <v>26742276</v>
      </c>
      <c r="G7" s="19">
        <v>3305002</v>
      </c>
      <c r="H7" s="19">
        <v>4248463</v>
      </c>
      <c r="I7" s="19">
        <v>3068764</v>
      </c>
      <c r="J7" s="19">
        <v>10622229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10622229</v>
      </c>
      <c r="X7" s="19">
        <v>6685569</v>
      </c>
      <c r="Y7" s="19">
        <v>3936660</v>
      </c>
      <c r="Z7" s="20">
        <v>58.88</v>
      </c>
      <c r="AA7" s="21">
        <v>26742276</v>
      </c>
    </row>
    <row r="8" spans="1:27" ht="13.5">
      <c r="A8" s="22" t="s">
        <v>35</v>
      </c>
      <c r="B8" s="16"/>
      <c r="C8" s="17">
        <v>5548017</v>
      </c>
      <c r="D8" s="17"/>
      <c r="E8" s="18">
        <v>5562518</v>
      </c>
      <c r="F8" s="19">
        <v>5562518</v>
      </c>
      <c r="G8" s="19">
        <v>275406</v>
      </c>
      <c r="H8" s="19">
        <v>345406</v>
      </c>
      <c r="I8" s="19">
        <v>494526</v>
      </c>
      <c r="J8" s="19">
        <v>1115338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1115338</v>
      </c>
      <c r="X8" s="19">
        <v>1136532</v>
      </c>
      <c r="Y8" s="19">
        <v>-21194</v>
      </c>
      <c r="Z8" s="20">
        <v>-1.86</v>
      </c>
      <c r="AA8" s="21">
        <v>5562518</v>
      </c>
    </row>
    <row r="9" spans="1:27" ht="13.5">
      <c r="A9" s="22" t="s">
        <v>36</v>
      </c>
      <c r="B9" s="16"/>
      <c r="C9" s="17">
        <v>185269000</v>
      </c>
      <c r="D9" s="17"/>
      <c r="E9" s="18">
        <v>204685000</v>
      </c>
      <c r="F9" s="19">
        <v>204685000</v>
      </c>
      <c r="G9" s="19">
        <v>78647083</v>
      </c>
      <c r="H9" s="19">
        <v>7081000</v>
      </c>
      <c r="I9" s="19">
        <v>5000000</v>
      </c>
      <c r="J9" s="19">
        <v>90728083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90728083</v>
      </c>
      <c r="X9" s="19">
        <v>82174000</v>
      </c>
      <c r="Y9" s="19">
        <v>8554083</v>
      </c>
      <c r="Z9" s="20">
        <v>10.41</v>
      </c>
      <c r="AA9" s="21">
        <v>204685000</v>
      </c>
    </row>
    <row r="10" spans="1:27" ht="13.5">
      <c r="A10" s="22" t="s">
        <v>37</v>
      </c>
      <c r="B10" s="16"/>
      <c r="C10" s="17">
        <v>71883000</v>
      </c>
      <c r="D10" s="17"/>
      <c r="E10" s="18">
        <v>46159000</v>
      </c>
      <c r="F10" s="19">
        <v>46159000</v>
      </c>
      <c r="G10" s="19">
        <v>15666000</v>
      </c>
      <c r="H10" s="19"/>
      <c r="I10" s="19"/>
      <c r="J10" s="19">
        <v>15666000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15666000</v>
      </c>
      <c r="X10" s="19">
        <v>18463600</v>
      </c>
      <c r="Y10" s="19">
        <v>-2797600</v>
      </c>
      <c r="Z10" s="20">
        <v>-15.15</v>
      </c>
      <c r="AA10" s="21">
        <v>46159000</v>
      </c>
    </row>
    <row r="11" spans="1:27" ht="13.5">
      <c r="A11" s="22" t="s">
        <v>38</v>
      </c>
      <c r="B11" s="16"/>
      <c r="C11" s="17">
        <v>8435450</v>
      </c>
      <c r="D11" s="17"/>
      <c r="E11" s="18">
        <v>7477536</v>
      </c>
      <c r="F11" s="19">
        <v>7477536</v>
      </c>
      <c r="G11" s="19">
        <v>594363</v>
      </c>
      <c r="H11" s="19">
        <v>797951</v>
      </c>
      <c r="I11" s="19">
        <v>1079251</v>
      </c>
      <c r="J11" s="19">
        <v>2471565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2471565</v>
      </c>
      <c r="X11" s="19">
        <v>1869384</v>
      </c>
      <c r="Y11" s="19">
        <v>602181</v>
      </c>
      <c r="Z11" s="20">
        <v>32.21</v>
      </c>
      <c r="AA11" s="21">
        <v>7477536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-161554476</v>
      </c>
      <c r="D14" s="17"/>
      <c r="E14" s="18">
        <v>-229078444</v>
      </c>
      <c r="F14" s="19">
        <v>-229078444</v>
      </c>
      <c r="G14" s="19">
        <v>-33224962</v>
      </c>
      <c r="H14" s="19">
        <v>-7786136</v>
      </c>
      <c r="I14" s="19">
        <v>-29409704</v>
      </c>
      <c r="J14" s="19">
        <v>-70420802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-70420802</v>
      </c>
      <c r="X14" s="19">
        <v>-57394611</v>
      </c>
      <c r="Y14" s="19">
        <v>-13026191</v>
      </c>
      <c r="Z14" s="20">
        <v>22.7</v>
      </c>
      <c r="AA14" s="21">
        <v>-229078444</v>
      </c>
    </row>
    <row r="15" spans="1:27" ht="13.5">
      <c r="A15" s="22" t="s">
        <v>42</v>
      </c>
      <c r="B15" s="16"/>
      <c r="C15" s="17">
        <v>-547262</v>
      </c>
      <c r="D15" s="17"/>
      <c r="E15" s="18">
        <v>-1499712</v>
      </c>
      <c r="F15" s="19">
        <v>-1499712</v>
      </c>
      <c r="G15" s="19"/>
      <c r="H15" s="19"/>
      <c r="I15" s="19">
        <v>-882297</v>
      </c>
      <c r="J15" s="19">
        <v>-882297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-882297</v>
      </c>
      <c r="X15" s="19">
        <v>-374928</v>
      </c>
      <c r="Y15" s="19">
        <v>-507369</v>
      </c>
      <c r="Z15" s="20">
        <v>135.32</v>
      </c>
      <c r="AA15" s="21">
        <v>-1499712</v>
      </c>
    </row>
    <row r="16" spans="1:27" ht="13.5">
      <c r="A16" s="22" t="s">
        <v>43</v>
      </c>
      <c r="B16" s="16"/>
      <c r="C16" s="17">
        <v>-3454837</v>
      </c>
      <c r="D16" s="17"/>
      <c r="E16" s="18">
        <v>-3880800</v>
      </c>
      <c r="F16" s="19">
        <v>-3880800</v>
      </c>
      <c r="G16" s="19"/>
      <c r="H16" s="19"/>
      <c r="I16" s="19">
        <v>-96072</v>
      </c>
      <c r="J16" s="19">
        <v>-96072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-96072</v>
      </c>
      <c r="X16" s="19">
        <v>-970200</v>
      </c>
      <c r="Y16" s="19">
        <v>874128</v>
      </c>
      <c r="Z16" s="20">
        <v>-90.1</v>
      </c>
      <c r="AA16" s="21">
        <v>-3880800</v>
      </c>
    </row>
    <row r="17" spans="1:27" ht="13.5">
      <c r="A17" s="23" t="s">
        <v>44</v>
      </c>
      <c r="B17" s="24"/>
      <c r="C17" s="25">
        <f aca="true" t="shared" si="0" ref="C17:Y17">SUM(C6:C16)</f>
        <v>143931079</v>
      </c>
      <c r="D17" s="25">
        <f>SUM(D6:D16)</f>
        <v>0</v>
      </c>
      <c r="E17" s="26">
        <f t="shared" si="0"/>
        <v>80783202</v>
      </c>
      <c r="F17" s="27">
        <f t="shared" si="0"/>
        <v>80783202</v>
      </c>
      <c r="G17" s="27">
        <f t="shared" si="0"/>
        <v>78250037</v>
      </c>
      <c r="H17" s="27">
        <f t="shared" si="0"/>
        <v>8496008</v>
      </c>
      <c r="I17" s="27">
        <f t="shared" si="0"/>
        <v>-20136926</v>
      </c>
      <c r="J17" s="27">
        <f t="shared" si="0"/>
        <v>66609119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66609119</v>
      </c>
      <c r="X17" s="27">
        <f t="shared" si="0"/>
        <v>57743303</v>
      </c>
      <c r="Y17" s="27">
        <f t="shared" si="0"/>
        <v>8865816</v>
      </c>
      <c r="Z17" s="28">
        <f>+IF(X17&lt;&gt;0,+(Y17/X17)*100,0)</f>
        <v>15.353842851698317</v>
      </c>
      <c r="AA17" s="29">
        <f>SUM(AA6:AA16)</f>
        <v>80783202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-156300498</v>
      </c>
      <c r="D26" s="17"/>
      <c r="E26" s="18">
        <v>-52383088</v>
      </c>
      <c r="F26" s="19">
        <v>-52383088</v>
      </c>
      <c r="G26" s="19">
        <v>-5443245</v>
      </c>
      <c r="H26" s="19">
        <v>-5585669</v>
      </c>
      <c r="I26" s="19">
        <v>-5180216</v>
      </c>
      <c r="J26" s="19">
        <v>-16209130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-16209130</v>
      </c>
      <c r="X26" s="19">
        <v>-12845772</v>
      </c>
      <c r="Y26" s="19">
        <v>-3363358</v>
      </c>
      <c r="Z26" s="20">
        <v>26.18</v>
      </c>
      <c r="AA26" s="21">
        <v>-52383088</v>
      </c>
    </row>
    <row r="27" spans="1:27" ht="13.5">
      <c r="A27" s="23" t="s">
        <v>51</v>
      </c>
      <c r="B27" s="24"/>
      <c r="C27" s="25">
        <f aca="true" t="shared" si="1" ref="C27:Y27">SUM(C21:C26)</f>
        <v>-156300498</v>
      </c>
      <c r="D27" s="25">
        <f>SUM(D21:D26)</f>
        <v>0</v>
      </c>
      <c r="E27" s="26">
        <f t="shared" si="1"/>
        <v>-52383088</v>
      </c>
      <c r="F27" s="27">
        <f t="shared" si="1"/>
        <v>-52383088</v>
      </c>
      <c r="G27" s="27">
        <f t="shared" si="1"/>
        <v>-5443245</v>
      </c>
      <c r="H27" s="27">
        <f t="shared" si="1"/>
        <v>-5585669</v>
      </c>
      <c r="I27" s="27">
        <f t="shared" si="1"/>
        <v>-5180216</v>
      </c>
      <c r="J27" s="27">
        <f t="shared" si="1"/>
        <v>-16209130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-16209130</v>
      </c>
      <c r="X27" s="27">
        <f t="shared" si="1"/>
        <v>-12845772</v>
      </c>
      <c r="Y27" s="27">
        <f t="shared" si="1"/>
        <v>-3363358</v>
      </c>
      <c r="Z27" s="28">
        <f>+IF(X27&lt;&gt;0,+(Y27/X27)*100,0)</f>
        <v>26.18260700874965</v>
      </c>
      <c r="AA27" s="29">
        <f>SUM(AA21:AA26)</f>
        <v>-52383088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23850000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16550000</v>
      </c>
      <c r="D32" s="17"/>
      <c r="E32" s="18"/>
      <c r="F32" s="19"/>
      <c r="G32" s="19">
        <v>40400000</v>
      </c>
      <c r="H32" s="19"/>
      <c r="I32" s="19"/>
      <c r="J32" s="19">
        <v>40400000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40400000</v>
      </c>
      <c r="X32" s="19"/>
      <c r="Y32" s="19">
        <v>40400000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-16958932</v>
      </c>
      <c r="D35" s="17"/>
      <c r="E35" s="18">
        <v>-25000000</v>
      </c>
      <c r="F35" s="19">
        <v>-25000000</v>
      </c>
      <c r="G35" s="19"/>
      <c r="H35" s="19"/>
      <c r="I35" s="19">
        <v>-15000000</v>
      </c>
      <c r="J35" s="19">
        <v>-15000000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-15000000</v>
      </c>
      <c r="X35" s="19">
        <v>-10000000</v>
      </c>
      <c r="Y35" s="19">
        <v>-5000000</v>
      </c>
      <c r="Z35" s="20">
        <v>50</v>
      </c>
      <c r="AA35" s="21">
        <v>-25000000</v>
      </c>
    </row>
    <row r="36" spans="1:27" ht="13.5">
      <c r="A36" s="23" t="s">
        <v>57</v>
      </c>
      <c r="B36" s="24"/>
      <c r="C36" s="25">
        <f aca="true" t="shared" si="2" ref="C36:Y36">SUM(C31:C35)</f>
        <v>23441068</v>
      </c>
      <c r="D36" s="25">
        <f>SUM(D31:D35)</f>
        <v>0</v>
      </c>
      <c r="E36" s="26">
        <f t="shared" si="2"/>
        <v>-25000000</v>
      </c>
      <c r="F36" s="27">
        <f t="shared" si="2"/>
        <v>-25000000</v>
      </c>
      <c r="G36" s="27">
        <f t="shared" si="2"/>
        <v>40400000</v>
      </c>
      <c r="H36" s="27">
        <f t="shared" si="2"/>
        <v>0</v>
      </c>
      <c r="I36" s="27">
        <f t="shared" si="2"/>
        <v>-15000000</v>
      </c>
      <c r="J36" s="27">
        <f t="shared" si="2"/>
        <v>25400000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25400000</v>
      </c>
      <c r="X36" s="27">
        <f t="shared" si="2"/>
        <v>-10000000</v>
      </c>
      <c r="Y36" s="27">
        <f t="shared" si="2"/>
        <v>35400000</v>
      </c>
      <c r="Z36" s="28">
        <f>+IF(X36&lt;&gt;0,+(Y36/X36)*100,0)</f>
        <v>-354</v>
      </c>
      <c r="AA36" s="29">
        <f>SUM(AA31:AA35)</f>
        <v>-25000000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11071649</v>
      </c>
      <c r="D38" s="31">
        <f>+D17+D27+D36</f>
        <v>0</v>
      </c>
      <c r="E38" s="32">
        <f t="shared" si="3"/>
        <v>3400114</v>
      </c>
      <c r="F38" s="33">
        <f t="shared" si="3"/>
        <v>3400114</v>
      </c>
      <c r="G38" s="33">
        <f t="shared" si="3"/>
        <v>113206792</v>
      </c>
      <c r="H38" s="33">
        <f t="shared" si="3"/>
        <v>2910339</v>
      </c>
      <c r="I38" s="33">
        <f t="shared" si="3"/>
        <v>-40317142</v>
      </c>
      <c r="J38" s="33">
        <f t="shared" si="3"/>
        <v>75799989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75799989</v>
      </c>
      <c r="X38" s="33">
        <f t="shared" si="3"/>
        <v>34897531</v>
      </c>
      <c r="Y38" s="33">
        <f t="shared" si="3"/>
        <v>40902458</v>
      </c>
      <c r="Z38" s="34">
        <f>+IF(X38&lt;&gt;0,+(Y38/X38)*100,0)</f>
        <v>117.20731188690685</v>
      </c>
      <c r="AA38" s="35">
        <f>+AA17+AA27+AA36</f>
        <v>3400114</v>
      </c>
    </row>
    <row r="39" spans="1:27" ht="13.5">
      <c r="A39" s="22" t="s">
        <v>59</v>
      </c>
      <c r="B39" s="16"/>
      <c r="C39" s="31">
        <v>85835129</v>
      </c>
      <c r="D39" s="31"/>
      <c r="E39" s="32">
        <v>55317421</v>
      </c>
      <c r="F39" s="33">
        <v>55317421</v>
      </c>
      <c r="G39" s="33">
        <v>55317421</v>
      </c>
      <c r="H39" s="33">
        <v>168524213</v>
      </c>
      <c r="I39" s="33">
        <v>171434552</v>
      </c>
      <c r="J39" s="33">
        <v>55317421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55317421</v>
      </c>
      <c r="X39" s="33">
        <v>55317421</v>
      </c>
      <c r="Y39" s="33"/>
      <c r="Z39" s="34"/>
      <c r="AA39" s="35">
        <v>55317421</v>
      </c>
    </row>
    <row r="40" spans="1:27" ht="13.5">
      <c r="A40" s="41" t="s">
        <v>60</v>
      </c>
      <c r="B40" s="42"/>
      <c r="C40" s="43">
        <v>96906778</v>
      </c>
      <c r="D40" s="43"/>
      <c r="E40" s="44">
        <v>58717534</v>
      </c>
      <c r="F40" s="45">
        <v>58717534</v>
      </c>
      <c r="G40" s="45">
        <v>168524213</v>
      </c>
      <c r="H40" s="45">
        <v>171434552</v>
      </c>
      <c r="I40" s="45">
        <v>131117410</v>
      </c>
      <c r="J40" s="45">
        <v>131117410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131117410</v>
      </c>
      <c r="X40" s="45">
        <v>90214951</v>
      </c>
      <c r="Y40" s="45">
        <v>40902459</v>
      </c>
      <c r="Z40" s="46">
        <v>45.34</v>
      </c>
      <c r="AA40" s="47">
        <v>58717534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6500000</v>
      </c>
      <c r="F6" s="19">
        <v>6500000</v>
      </c>
      <c r="G6" s="19">
        <v>498116</v>
      </c>
      <c r="H6" s="19">
        <v>3384522</v>
      </c>
      <c r="I6" s="19">
        <v>27604</v>
      </c>
      <c r="J6" s="19">
        <v>3910242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3910242</v>
      </c>
      <c r="X6" s="19">
        <v>1625001</v>
      </c>
      <c r="Y6" s="19">
        <v>2285241</v>
      </c>
      <c r="Z6" s="20">
        <v>140.63</v>
      </c>
      <c r="AA6" s="21">
        <v>6500000</v>
      </c>
    </row>
    <row r="7" spans="1:27" ht="13.5">
      <c r="A7" s="22" t="s">
        <v>34</v>
      </c>
      <c r="B7" s="16"/>
      <c r="C7" s="17"/>
      <c r="D7" s="17"/>
      <c r="E7" s="18">
        <v>445000</v>
      </c>
      <c r="F7" s="19">
        <v>445000</v>
      </c>
      <c r="G7" s="19">
        <v>10989</v>
      </c>
      <c r="H7" s="19">
        <v>17636</v>
      </c>
      <c r="I7" s="19">
        <v>10834</v>
      </c>
      <c r="J7" s="19">
        <v>39459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39459</v>
      </c>
      <c r="X7" s="19">
        <v>111249</v>
      </c>
      <c r="Y7" s="19">
        <v>-71790</v>
      </c>
      <c r="Z7" s="20">
        <v>-64.53</v>
      </c>
      <c r="AA7" s="21">
        <v>445000</v>
      </c>
    </row>
    <row r="8" spans="1:27" ht="13.5">
      <c r="A8" s="22" t="s">
        <v>35</v>
      </c>
      <c r="B8" s="16"/>
      <c r="C8" s="17"/>
      <c r="D8" s="17"/>
      <c r="E8" s="18">
        <v>25870467</v>
      </c>
      <c r="F8" s="19">
        <v>25870467</v>
      </c>
      <c r="G8" s="19">
        <v>3365370</v>
      </c>
      <c r="H8" s="19">
        <v>315025</v>
      </c>
      <c r="I8" s="19">
        <v>120651</v>
      </c>
      <c r="J8" s="19">
        <v>3801046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3801046</v>
      </c>
      <c r="X8" s="19">
        <v>6467617</v>
      </c>
      <c r="Y8" s="19">
        <v>-2666571</v>
      </c>
      <c r="Z8" s="20">
        <v>-41.23</v>
      </c>
      <c r="AA8" s="21">
        <v>25870467</v>
      </c>
    </row>
    <row r="9" spans="1:27" ht="13.5">
      <c r="A9" s="22" t="s">
        <v>36</v>
      </c>
      <c r="B9" s="16"/>
      <c r="C9" s="17"/>
      <c r="D9" s="17"/>
      <c r="E9" s="18">
        <v>97400760</v>
      </c>
      <c r="F9" s="19">
        <v>97400760</v>
      </c>
      <c r="G9" s="19">
        <v>38976000</v>
      </c>
      <c r="H9" s="19"/>
      <c r="I9" s="19"/>
      <c r="J9" s="19">
        <v>38976000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38976000</v>
      </c>
      <c r="X9" s="19">
        <v>24350190</v>
      </c>
      <c r="Y9" s="19">
        <v>14625810</v>
      </c>
      <c r="Z9" s="20">
        <v>60.06</v>
      </c>
      <c r="AA9" s="21">
        <v>97400760</v>
      </c>
    </row>
    <row r="10" spans="1:27" ht="13.5">
      <c r="A10" s="22" t="s">
        <v>37</v>
      </c>
      <c r="B10" s="16"/>
      <c r="C10" s="17"/>
      <c r="D10" s="17"/>
      <c r="E10" s="18">
        <v>95960000</v>
      </c>
      <c r="F10" s="19">
        <v>95960000</v>
      </c>
      <c r="G10" s="19">
        <v>51448640</v>
      </c>
      <c r="H10" s="19">
        <v>16812279</v>
      </c>
      <c r="I10" s="19">
        <v>1421918</v>
      </c>
      <c r="J10" s="19">
        <v>69682837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69682837</v>
      </c>
      <c r="X10" s="19">
        <v>23990000</v>
      </c>
      <c r="Y10" s="19">
        <v>45692837</v>
      </c>
      <c r="Z10" s="20">
        <v>190.47</v>
      </c>
      <c r="AA10" s="21">
        <v>95960000</v>
      </c>
    </row>
    <row r="11" spans="1:27" ht="13.5">
      <c r="A11" s="22" t="s">
        <v>38</v>
      </c>
      <c r="B11" s="16"/>
      <c r="C11" s="17"/>
      <c r="D11" s="17"/>
      <c r="E11" s="18">
        <v>2450000</v>
      </c>
      <c r="F11" s="19">
        <v>2450000</v>
      </c>
      <c r="G11" s="19">
        <v>10656</v>
      </c>
      <c r="H11" s="19">
        <v>18370</v>
      </c>
      <c r="I11" s="19">
        <v>2029</v>
      </c>
      <c r="J11" s="19">
        <v>31055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31055</v>
      </c>
      <c r="X11" s="19">
        <v>612500</v>
      </c>
      <c r="Y11" s="19">
        <v>-581445</v>
      </c>
      <c r="Z11" s="20">
        <v>-94.93</v>
      </c>
      <c r="AA11" s="21">
        <v>2450000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-112729495</v>
      </c>
      <c r="F14" s="19">
        <v>-112729495</v>
      </c>
      <c r="G14" s="19">
        <v>-5032842</v>
      </c>
      <c r="H14" s="19">
        <v>-6626165</v>
      </c>
      <c r="I14" s="19">
        <v>-9303481</v>
      </c>
      <c r="J14" s="19">
        <v>-20962488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-20962488</v>
      </c>
      <c r="X14" s="19">
        <v>-22411326</v>
      </c>
      <c r="Y14" s="19">
        <v>1448838</v>
      </c>
      <c r="Z14" s="20">
        <v>-6.46</v>
      </c>
      <c r="AA14" s="21">
        <v>-112729495</v>
      </c>
    </row>
    <row r="15" spans="1:27" ht="13.5">
      <c r="A15" s="22" t="s">
        <v>42</v>
      </c>
      <c r="B15" s="16"/>
      <c r="C15" s="17"/>
      <c r="D15" s="17"/>
      <c r="E15" s="18">
        <v>-9996</v>
      </c>
      <c r="F15" s="19">
        <v>-9996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-2499</v>
      </c>
      <c r="Y15" s="19">
        <v>2499</v>
      </c>
      <c r="Z15" s="20">
        <v>-100</v>
      </c>
      <c r="AA15" s="21">
        <v>-9996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115886736</v>
      </c>
      <c r="F17" s="27">
        <f t="shared" si="0"/>
        <v>115886736</v>
      </c>
      <c r="G17" s="27">
        <f t="shared" si="0"/>
        <v>89276929</v>
      </c>
      <c r="H17" s="27">
        <f t="shared" si="0"/>
        <v>13921667</v>
      </c>
      <c r="I17" s="27">
        <f t="shared" si="0"/>
        <v>-7720445</v>
      </c>
      <c r="J17" s="27">
        <f t="shared" si="0"/>
        <v>95478151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95478151</v>
      </c>
      <c r="X17" s="27">
        <f t="shared" si="0"/>
        <v>34742732</v>
      </c>
      <c r="Y17" s="27">
        <f t="shared" si="0"/>
        <v>60735419</v>
      </c>
      <c r="Z17" s="28">
        <f>+IF(X17&lt;&gt;0,+(Y17/X17)*100,0)</f>
        <v>174.81474686561782</v>
      </c>
      <c r="AA17" s="29">
        <f>SUM(AA6:AA16)</f>
        <v>115886736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108141996</v>
      </c>
      <c r="F26" s="19">
        <v>108141996</v>
      </c>
      <c r="G26" s="19"/>
      <c r="H26" s="19"/>
      <c r="I26" s="19">
        <v>-6194915</v>
      </c>
      <c r="J26" s="19">
        <v>-6194915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-6194915</v>
      </c>
      <c r="X26" s="19">
        <v>27035499</v>
      </c>
      <c r="Y26" s="19">
        <v>-33230414</v>
      </c>
      <c r="Z26" s="20">
        <v>-122.91</v>
      </c>
      <c r="AA26" s="21">
        <v>108141996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108141996</v>
      </c>
      <c r="F27" s="27">
        <f t="shared" si="1"/>
        <v>108141996</v>
      </c>
      <c r="G27" s="27">
        <f t="shared" si="1"/>
        <v>0</v>
      </c>
      <c r="H27" s="27">
        <f t="shared" si="1"/>
        <v>0</v>
      </c>
      <c r="I27" s="27">
        <f t="shared" si="1"/>
        <v>-6194915</v>
      </c>
      <c r="J27" s="27">
        <f t="shared" si="1"/>
        <v>-6194915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-6194915</v>
      </c>
      <c r="X27" s="27">
        <f t="shared" si="1"/>
        <v>27035499</v>
      </c>
      <c r="Y27" s="27">
        <f t="shared" si="1"/>
        <v>-33230414</v>
      </c>
      <c r="Z27" s="28">
        <f>+IF(X27&lt;&gt;0,+(Y27/X27)*100,0)</f>
        <v>-122.9140028079378</v>
      </c>
      <c r="AA27" s="29">
        <f>SUM(AA21:AA26)</f>
        <v>108141996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224028732</v>
      </c>
      <c r="F38" s="33">
        <f t="shared" si="3"/>
        <v>224028732</v>
      </c>
      <c r="G38" s="33">
        <f t="shared" si="3"/>
        <v>89276929</v>
      </c>
      <c r="H38" s="33">
        <f t="shared" si="3"/>
        <v>13921667</v>
      </c>
      <c r="I38" s="33">
        <f t="shared" si="3"/>
        <v>-13915360</v>
      </c>
      <c r="J38" s="33">
        <f t="shared" si="3"/>
        <v>89283236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89283236</v>
      </c>
      <c r="X38" s="33">
        <f t="shared" si="3"/>
        <v>61778231</v>
      </c>
      <c r="Y38" s="33">
        <f t="shared" si="3"/>
        <v>27505005</v>
      </c>
      <c r="Z38" s="34">
        <f>+IF(X38&lt;&gt;0,+(Y38/X38)*100,0)</f>
        <v>44.52216347858844</v>
      </c>
      <c r="AA38" s="35">
        <f>+AA17+AA27+AA36</f>
        <v>224028732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/>
      <c r="H39" s="33">
        <v>89276929</v>
      </c>
      <c r="I39" s="33">
        <v>103198596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224028732</v>
      </c>
      <c r="F40" s="45">
        <v>224028732</v>
      </c>
      <c r="G40" s="45">
        <v>89276929</v>
      </c>
      <c r="H40" s="45">
        <v>103198596</v>
      </c>
      <c r="I40" s="45">
        <v>89283236</v>
      </c>
      <c r="J40" s="45">
        <v>89283236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89283236</v>
      </c>
      <c r="X40" s="45">
        <v>61778231</v>
      </c>
      <c r="Y40" s="45">
        <v>27505005</v>
      </c>
      <c r="Z40" s="46">
        <v>44.52</v>
      </c>
      <c r="AA40" s="47">
        <v>224028732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35440860</v>
      </c>
      <c r="F6" s="19">
        <v>35440860</v>
      </c>
      <c r="G6" s="19">
        <v>743575</v>
      </c>
      <c r="H6" s="19"/>
      <c r="I6" s="19"/>
      <c r="J6" s="19">
        <v>743575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743575</v>
      </c>
      <c r="X6" s="19">
        <v>8860215</v>
      </c>
      <c r="Y6" s="19">
        <v>-8116640</v>
      </c>
      <c r="Z6" s="20">
        <v>-91.61</v>
      </c>
      <c r="AA6" s="21">
        <v>35440860</v>
      </c>
    </row>
    <row r="7" spans="1:27" ht="13.5">
      <c r="A7" s="22" t="s">
        <v>34</v>
      </c>
      <c r="B7" s="16"/>
      <c r="C7" s="17"/>
      <c r="D7" s="17"/>
      <c r="E7" s="18">
        <v>176985432</v>
      </c>
      <c r="F7" s="19">
        <v>176985432</v>
      </c>
      <c r="G7" s="19">
        <v>5923257</v>
      </c>
      <c r="H7" s="19"/>
      <c r="I7" s="19"/>
      <c r="J7" s="19">
        <v>5923257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5923257</v>
      </c>
      <c r="X7" s="19">
        <v>44246358</v>
      </c>
      <c r="Y7" s="19">
        <v>-38323101</v>
      </c>
      <c r="Z7" s="20">
        <v>-86.61</v>
      </c>
      <c r="AA7" s="21">
        <v>176985432</v>
      </c>
    </row>
    <row r="8" spans="1:27" ht="13.5">
      <c r="A8" s="22" t="s">
        <v>35</v>
      </c>
      <c r="B8" s="16"/>
      <c r="C8" s="17"/>
      <c r="D8" s="17"/>
      <c r="E8" s="18">
        <v>10547964</v>
      </c>
      <c r="F8" s="19">
        <v>10547964</v>
      </c>
      <c r="G8" s="19">
        <v>4440705</v>
      </c>
      <c r="H8" s="19"/>
      <c r="I8" s="19"/>
      <c r="J8" s="19">
        <v>4440705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4440705</v>
      </c>
      <c r="X8" s="19">
        <v>2636991</v>
      </c>
      <c r="Y8" s="19">
        <v>1803714</v>
      </c>
      <c r="Z8" s="20">
        <v>68.4</v>
      </c>
      <c r="AA8" s="21">
        <v>10547964</v>
      </c>
    </row>
    <row r="9" spans="1:27" ht="13.5">
      <c r="A9" s="22" t="s">
        <v>36</v>
      </c>
      <c r="B9" s="16"/>
      <c r="C9" s="17"/>
      <c r="D9" s="17"/>
      <c r="E9" s="18">
        <v>131095164</v>
      </c>
      <c r="F9" s="19">
        <v>131095164</v>
      </c>
      <c r="G9" s="19">
        <v>7221939</v>
      </c>
      <c r="H9" s="19"/>
      <c r="I9" s="19"/>
      <c r="J9" s="19">
        <v>7221939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7221939</v>
      </c>
      <c r="X9" s="19">
        <v>32773791</v>
      </c>
      <c r="Y9" s="19">
        <v>-25551852</v>
      </c>
      <c r="Z9" s="20">
        <v>-77.96</v>
      </c>
      <c r="AA9" s="21">
        <v>131095164</v>
      </c>
    </row>
    <row r="10" spans="1:27" ht="13.5">
      <c r="A10" s="22" t="s">
        <v>37</v>
      </c>
      <c r="B10" s="16"/>
      <c r="C10" s="17"/>
      <c r="D10" s="17"/>
      <c r="E10" s="18">
        <v>108129228</v>
      </c>
      <c r="F10" s="19">
        <v>108129228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27032307</v>
      </c>
      <c r="Y10" s="19">
        <v>-27032307</v>
      </c>
      <c r="Z10" s="20">
        <v>-100</v>
      </c>
      <c r="AA10" s="21">
        <v>108129228</v>
      </c>
    </row>
    <row r="11" spans="1:27" ht="13.5">
      <c r="A11" s="22" t="s">
        <v>38</v>
      </c>
      <c r="B11" s="16"/>
      <c r="C11" s="17"/>
      <c r="D11" s="17"/>
      <c r="E11" s="18">
        <v>5119092</v>
      </c>
      <c r="F11" s="19">
        <v>5119092</v>
      </c>
      <c r="G11" s="19">
        <v>26413</v>
      </c>
      <c r="H11" s="19"/>
      <c r="I11" s="19"/>
      <c r="J11" s="19">
        <v>26413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26413</v>
      </c>
      <c r="X11" s="19">
        <v>1279773</v>
      </c>
      <c r="Y11" s="19">
        <v>-1253360</v>
      </c>
      <c r="Z11" s="20">
        <v>-97.94</v>
      </c>
      <c r="AA11" s="21">
        <v>5119092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-394889739</v>
      </c>
      <c r="F14" s="19">
        <v>-394889739</v>
      </c>
      <c r="G14" s="19">
        <v>-17273087</v>
      </c>
      <c r="H14" s="19"/>
      <c r="I14" s="19"/>
      <c r="J14" s="19">
        <v>-17273087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-17273087</v>
      </c>
      <c r="X14" s="19">
        <v>-99050787</v>
      </c>
      <c r="Y14" s="19">
        <v>81777700</v>
      </c>
      <c r="Z14" s="20">
        <v>-82.56</v>
      </c>
      <c r="AA14" s="21">
        <v>-394889739</v>
      </c>
    </row>
    <row r="15" spans="1:27" ht="13.5">
      <c r="A15" s="22" t="s">
        <v>42</v>
      </c>
      <c r="B15" s="16"/>
      <c r="C15" s="17"/>
      <c r="D15" s="17"/>
      <c r="E15" s="18">
        <v>-1313409</v>
      </c>
      <c r="F15" s="19">
        <v>-1313409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-1313409</v>
      </c>
    </row>
    <row r="16" spans="1:27" ht="13.5">
      <c r="A16" s="22" t="s">
        <v>43</v>
      </c>
      <c r="B16" s="16"/>
      <c r="C16" s="17"/>
      <c r="D16" s="17"/>
      <c r="E16" s="18">
        <v>-28075080</v>
      </c>
      <c r="F16" s="19">
        <v>-28075080</v>
      </c>
      <c r="G16" s="19">
        <v>-1500</v>
      </c>
      <c r="H16" s="19"/>
      <c r="I16" s="19"/>
      <c r="J16" s="19">
        <v>-1500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-1500</v>
      </c>
      <c r="X16" s="19">
        <v>-7018770</v>
      </c>
      <c r="Y16" s="19">
        <v>7017270</v>
      </c>
      <c r="Z16" s="20">
        <v>-99.98</v>
      </c>
      <c r="AA16" s="21">
        <v>-28075080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43039512</v>
      </c>
      <c r="F17" s="27">
        <f t="shared" si="0"/>
        <v>43039512</v>
      </c>
      <c r="G17" s="27">
        <f t="shared" si="0"/>
        <v>1081302</v>
      </c>
      <c r="H17" s="27">
        <f t="shared" si="0"/>
        <v>0</v>
      </c>
      <c r="I17" s="27">
        <f t="shared" si="0"/>
        <v>0</v>
      </c>
      <c r="J17" s="27">
        <f t="shared" si="0"/>
        <v>1081302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1081302</v>
      </c>
      <c r="X17" s="27">
        <f t="shared" si="0"/>
        <v>10759878</v>
      </c>
      <c r="Y17" s="27">
        <f t="shared" si="0"/>
        <v>-9678576</v>
      </c>
      <c r="Z17" s="28">
        <f>+IF(X17&lt;&gt;0,+(Y17/X17)*100,0)</f>
        <v>-89.95061096417636</v>
      </c>
      <c r="AA17" s="29">
        <f>SUM(AA6:AA16)</f>
        <v>43039512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452772</v>
      </c>
      <c r="F21" s="19">
        <v>452772</v>
      </c>
      <c r="G21" s="36">
        <v>61560</v>
      </c>
      <c r="H21" s="36"/>
      <c r="I21" s="36"/>
      <c r="J21" s="19">
        <v>61560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61560</v>
      </c>
      <c r="X21" s="19">
        <v>113193</v>
      </c>
      <c r="Y21" s="36">
        <v>-51633</v>
      </c>
      <c r="Z21" s="37">
        <v>-45.62</v>
      </c>
      <c r="AA21" s="38">
        <v>452772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-99309084</v>
      </c>
      <c r="F26" s="19">
        <v>-99309084</v>
      </c>
      <c r="G26" s="19">
        <v>-89419</v>
      </c>
      <c r="H26" s="19"/>
      <c r="I26" s="19"/>
      <c r="J26" s="19">
        <v>-89419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-89419</v>
      </c>
      <c r="X26" s="19">
        <v>-24827271</v>
      </c>
      <c r="Y26" s="19">
        <v>24737852</v>
      </c>
      <c r="Z26" s="20">
        <v>-99.64</v>
      </c>
      <c r="AA26" s="21">
        <v>-99309084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-98856312</v>
      </c>
      <c r="F27" s="27">
        <f t="shared" si="1"/>
        <v>-98856312</v>
      </c>
      <c r="G27" s="27">
        <f t="shared" si="1"/>
        <v>-27859</v>
      </c>
      <c r="H27" s="27">
        <f t="shared" si="1"/>
        <v>0</v>
      </c>
      <c r="I27" s="27">
        <f t="shared" si="1"/>
        <v>0</v>
      </c>
      <c r="J27" s="27">
        <f t="shared" si="1"/>
        <v>-27859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-27859</v>
      </c>
      <c r="X27" s="27">
        <f t="shared" si="1"/>
        <v>-24714078</v>
      </c>
      <c r="Y27" s="27">
        <f t="shared" si="1"/>
        <v>24686219</v>
      </c>
      <c r="Z27" s="28">
        <f>+IF(X27&lt;&gt;0,+(Y27/X27)*100,0)</f>
        <v>-99.88727477513018</v>
      </c>
      <c r="AA27" s="29">
        <f>SUM(AA21:AA26)</f>
        <v>-98856312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2009772</v>
      </c>
      <c r="F33" s="19">
        <v>2009772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502443</v>
      </c>
      <c r="Y33" s="19">
        <v>-502443</v>
      </c>
      <c r="Z33" s="20">
        <v>-100</v>
      </c>
      <c r="AA33" s="21">
        <v>2009772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2009772</v>
      </c>
      <c r="F36" s="27">
        <f t="shared" si="2"/>
        <v>2009772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502443</v>
      </c>
      <c r="Y36" s="27">
        <f t="shared" si="2"/>
        <v>-502443</v>
      </c>
      <c r="Z36" s="28">
        <f>+IF(X36&lt;&gt;0,+(Y36/X36)*100,0)</f>
        <v>-100</v>
      </c>
      <c r="AA36" s="29">
        <f>SUM(AA31:AA35)</f>
        <v>2009772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-53807028</v>
      </c>
      <c r="F38" s="33">
        <f t="shared" si="3"/>
        <v>-53807028</v>
      </c>
      <c r="G38" s="33">
        <f t="shared" si="3"/>
        <v>1053443</v>
      </c>
      <c r="H38" s="33">
        <f t="shared" si="3"/>
        <v>0</v>
      </c>
      <c r="I38" s="33">
        <f t="shared" si="3"/>
        <v>0</v>
      </c>
      <c r="J38" s="33">
        <f t="shared" si="3"/>
        <v>1053443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1053443</v>
      </c>
      <c r="X38" s="33">
        <f t="shared" si="3"/>
        <v>-13451757</v>
      </c>
      <c r="Y38" s="33">
        <f t="shared" si="3"/>
        <v>14505200</v>
      </c>
      <c r="Z38" s="34">
        <f>+IF(X38&lt;&gt;0,+(Y38/X38)*100,0)</f>
        <v>-107.8312669489941</v>
      </c>
      <c r="AA38" s="35">
        <f>+AA17+AA27+AA36</f>
        <v>-53807028</v>
      </c>
    </row>
    <row r="39" spans="1:27" ht="13.5">
      <c r="A39" s="22" t="s">
        <v>59</v>
      </c>
      <c r="B39" s="16"/>
      <c r="C39" s="31"/>
      <c r="D39" s="31"/>
      <c r="E39" s="32">
        <v>528230</v>
      </c>
      <c r="F39" s="33">
        <v>528230</v>
      </c>
      <c r="G39" s="33">
        <v>771889</v>
      </c>
      <c r="H39" s="33"/>
      <c r="I39" s="33"/>
      <c r="J39" s="33">
        <v>771889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771889</v>
      </c>
      <c r="X39" s="33">
        <v>528230</v>
      </c>
      <c r="Y39" s="33">
        <v>243659</v>
      </c>
      <c r="Z39" s="34">
        <v>46.13</v>
      </c>
      <c r="AA39" s="35">
        <v>528230</v>
      </c>
    </row>
    <row r="40" spans="1:27" ht="13.5">
      <c r="A40" s="41" t="s">
        <v>60</v>
      </c>
      <c r="B40" s="42"/>
      <c r="C40" s="43"/>
      <c r="D40" s="43"/>
      <c r="E40" s="44">
        <v>-53278798</v>
      </c>
      <c r="F40" s="45">
        <v>-53278798</v>
      </c>
      <c r="G40" s="45">
        <v>1825332</v>
      </c>
      <c r="H40" s="45"/>
      <c r="I40" s="45"/>
      <c r="J40" s="45">
        <v>1825332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1825332</v>
      </c>
      <c r="X40" s="45">
        <v>-12923527</v>
      </c>
      <c r="Y40" s="45">
        <v>14748859</v>
      </c>
      <c r="Z40" s="46">
        <v>-114.12</v>
      </c>
      <c r="AA40" s="47">
        <v>-53278798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9233985</v>
      </c>
      <c r="D7" s="17"/>
      <c r="E7" s="18">
        <v>28509000</v>
      </c>
      <c r="F7" s="19">
        <v>28509000</v>
      </c>
      <c r="G7" s="19">
        <v>-68115</v>
      </c>
      <c r="H7" s="19">
        <v>-3959019</v>
      </c>
      <c r="I7" s="19">
        <v>2495744</v>
      </c>
      <c r="J7" s="19">
        <v>-1531390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-1531390</v>
      </c>
      <c r="X7" s="19">
        <v>7127250</v>
      </c>
      <c r="Y7" s="19">
        <v>-8658640</v>
      </c>
      <c r="Z7" s="20">
        <v>-121.49</v>
      </c>
      <c r="AA7" s="21">
        <v>28509000</v>
      </c>
    </row>
    <row r="8" spans="1:27" ht="13.5">
      <c r="A8" s="22" t="s">
        <v>35</v>
      </c>
      <c r="B8" s="16"/>
      <c r="C8" s="17">
        <v>3199759</v>
      </c>
      <c r="D8" s="17"/>
      <c r="E8" s="18">
        <v>2429000</v>
      </c>
      <c r="F8" s="19">
        <v>2429000</v>
      </c>
      <c r="G8" s="19">
        <v>-3888</v>
      </c>
      <c r="H8" s="19">
        <v>-52438</v>
      </c>
      <c r="I8" s="19">
        <v>1893</v>
      </c>
      <c r="J8" s="19">
        <v>-54433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-54433</v>
      </c>
      <c r="X8" s="19">
        <v>607101</v>
      </c>
      <c r="Y8" s="19">
        <v>-661534</v>
      </c>
      <c r="Z8" s="20">
        <v>-108.97</v>
      </c>
      <c r="AA8" s="21">
        <v>2429000</v>
      </c>
    </row>
    <row r="9" spans="1:27" ht="13.5">
      <c r="A9" s="22" t="s">
        <v>36</v>
      </c>
      <c r="B9" s="16"/>
      <c r="C9" s="17">
        <v>906745892</v>
      </c>
      <c r="D9" s="17"/>
      <c r="E9" s="18">
        <v>531431000</v>
      </c>
      <c r="F9" s="19">
        <v>531431000</v>
      </c>
      <c r="G9" s="19">
        <v>-161269364</v>
      </c>
      <c r="H9" s="19"/>
      <c r="I9" s="19">
        <v>5760444</v>
      </c>
      <c r="J9" s="19">
        <v>-155508920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-155508920</v>
      </c>
      <c r="X9" s="19">
        <v>132857751</v>
      </c>
      <c r="Y9" s="19">
        <v>-288366671</v>
      </c>
      <c r="Z9" s="20">
        <v>-217.05</v>
      </c>
      <c r="AA9" s="21">
        <v>531431000</v>
      </c>
    </row>
    <row r="10" spans="1:27" ht="13.5">
      <c r="A10" s="22" t="s">
        <v>37</v>
      </c>
      <c r="B10" s="16"/>
      <c r="C10" s="17"/>
      <c r="D10" s="17"/>
      <c r="E10" s="18">
        <v>572667920</v>
      </c>
      <c r="F10" s="19">
        <v>572667920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393249249</v>
      </c>
      <c r="Y10" s="19">
        <v>-393249249</v>
      </c>
      <c r="Z10" s="20">
        <v>-100</v>
      </c>
      <c r="AA10" s="21">
        <v>572667920</v>
      </c>
    </row>
    <row r="11" spans="1:27" ht="13.5">
      <c r="A11" s="22" t="s">
        <v>38</v>
      </c>
      <c r="B11" s="16"/>
      <c r="C11" s="17">
        <v>11871083</v>
      </c>
      <c r="D11" s="17"/>
      <c r="E11" s="18">
        <v>8000000</v>
      </c>
      <c r="F11" s="19">
        <v>8000000</v>
      </c>
      <c r="G11" s="19">
        <v>-1053818</v>
      </c>
      <c r="H11" s="19">
        <v>-1641851</v>
      </c>
      <c r="I11" s="19">
        <v>1051691</v>
      </c>
      <c r="J11" s="19">
        <v>-1643978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-1643978</v>
      </c>
      <c r="X11" s="19">
        <v>1999998</v>
      </c>
      <c r="Y11" s="19">
        <v>-3643976</v>
      </c>
      <c r="Z11" s="20">
        <v>-182.2</v>
      </c>
      <c r="AA11" s="21">
        <v>8000000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-496742806</v>
      </c>
      <c r="D14" s="17"/>
      <c r="E14" s="18">
        <v>-517884996</v>
      </c>
      <c r="F14" s="19">
        <v>-517884996</v>
      </c>
      <c r="G14" s="19">
        <v>-22789655</v>
      </c>
      <c r="H14" s="19">
        <v>-38650195</v>
      </c>
      <c r="I14" s="19">
        <v>-46483804</v>
      </c>
      <c r="J14" s="19">
        <v>-107923654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-107923654</v>
      </c>
      <c r="X14" s="19">
        <v>-129471246</v>
      </c>
      <c r="Y14" s="19">
        <v>21547592</v>
      </c>
      <c r="Z14" s="20">
        <v>-16.64</v>
      </c>
      <c r="AA14" s="21">
        <v>-517884996</v>
      </c>
    </row>
    <row r="15" spans="1:27" ht="13.5">
      <c r="A15" s="22" t="s">
        <v>42</v>
      </c>
      <c r="B15" s="16"/>
      <c r="C15" s="17">
        <v>-3781212</v>
      </c>
      <c r="D15" s="17"/>
      <c r="E15" s="18">
        <v>-33369000</v>
      </c>
      <c r="F15" s="19">
        <v>-33369000</v>
      </c>
      <c r="G15" s="19"/>
      <c r="H15" s="19">
        <v>-1957</v>
      </c>
      <c r="I15" s="19">
        <v>-8950</v>
      </c>
      <c r="J15" s="19">
        <v>-10907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-10907</v>
      </c>
      <c r="X15" s="19">
        <v>-8342250</v>
      </c>
      <c r="Y15" s="19">
        <v>8331343</v>
      </c>
      <c r="Z15" s="20">
        <v>-99.87</v>
      </c>
      <c r="AA15" s="21">
        <v>-33369000</v>
      </c>
    </row>
    <row r="16" spans="1:27" ht="13.5">
      <c r="A16" s="22" t="s">
        <v>43</v>
      </c>
      <c r="B16" s="16"/>
      <c r="C16" s="17">
        <v>-4868612</v>
      </c>
      <c r="D16" s="17"/>
      <c r="E16" s="18">
        <v>-20000004</v>
      </c>
      <c r="F16" s="19">
        <v>-20000004</v>
      </c>
      <c r="G16" s="19">
        <v>-5202</v>
      </c>
      <c r="H16" s="19">
        <v>-14037</v>
      </c>
      <c r="I16" s="19"/>
      <c r="J16" s="19">
        <v>-19239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-19239</v>
      </c>
      <c r="X16" s="19">
        <v>-5000001</v>
      </c>
      <c r="Y16" s="19">
        <v>4980762</v>
      </c>
      <c r="Z16" s="20">
        <v>-99.62</v>
      </c>
      <c r="AA16" s="21">
        <v>-20000004</v>
      </c>
    </row>
    <row r="17" spans="1:27" ht="13.5">
      <c r="A17" s="23" t="s">
        <v>44</v>
      </c>
      <c r="B17" s="24"/>
      <c r="C17" s="25">
        <f aca="true" t="shared" si="0" ref="C17:Y17">SUM(C6:C16)</f>
        <v>425658089</v>
      </c>
      <c r="D17" s="25">
        <f>SUM(D6:D16)</f>
        <v>0</v>
      </c>
      <c r="E17" s="26">
        <f t="shared" si="0"/>
        <v>571782920</v>
      </c>
      <c r="F17" s="27">
        <f t="shared" si="0"/>
        <v>571782920</v>
      </c>
      <c r="G17" s="27">
        <f t="shared" si="0"/>
        <v>-185190042</v>
      </c>
      <c r="H17" s="27">
        <f t="shared" si="0"/>
        <v>-44319497</v>
      </c>
      <c r="I17" s="27">
        <f t="shared" si="0"/>
        <v>-37182982</v>
      </c>
      <c r="J17" s="27">
        <f t="shared" si="0"/>
        <v>-266692521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-266692521</v>
      </c>
      <c r="X17" s="27">
        <f t="shared" si="0"/>
        <v>393027852</v>
      </c>
      <c r="Y17" s="27">
        <f t="shared" si="0"/>
        <v>-659720373</v>
      </c>
      <c r="Z17" s="28">
        <f>+IF(X17&lt;&gt;0,+(Y17/X17)*100,0)</f>
        <v>-167.8558834044158</v>
      </c>
      <c r="AA17" s="29">
        <f>SUM(AA6:AA16)</f>
        <v>571782920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-503699966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-1496782752</v>
      </c>
      <c r="F26" s="19">
        <v>-1496782752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-374195688</v>
      </c>
      <c r="Y26" s="19">
        <v>374195688</v>
      </c>
      <c r="Z26" s="20">
        <v>-100</v>
      </c>
      <c r="AA26" s="21">
        <v>-1496782752</v>
      </c>
    </row>
    <row r="27" spans="1:27" ht="13.5">
      <c r="A27" s="23" t="s">
        <v>51</v>
      </c>
      <c r="B27" s="24"/>
      <c r="C27" s="25">
        <f aca="true" t="shared" si="1" ref="C27:Y27">SUM(C21:C26)</f>
        <v>-503699966</v>
      </c>
      <c r="D27" s="25">
        <f>SUM(D21:D26)</f>
        <v>0</v>
      </c>
      <c r="E27" s="26">
        <f t="shared" si="1"/>
        <v>-1496782752</v>
      </c>
      <c r="F27" s="27">
        <f t="shared" si="1"/>
        <v>-1496782752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-374195688</v>
      </c>
      <c r="Y27" s="27">
        <f t="shared" si="1"/>
        <v>374195688</v>
      </c>
      <c r="Z27" s="28">
        <f>+IF(X27&lt;&gt;0,+(Y27/X27)*100,0)</f>
        <v>-100</v>
      </c>
      <c r="AA27" s="29">
        <f>SUM(AA21:AA26)</f>
        <v>-1496782752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-1024451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-541951</v>
      </c>
      <c r="D32" s="17"/>
      <c r="E32" s="18">
        <v>999999996</v>
      </c>
      <c r="F32" s="19">
        <v>999999996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249999999</v>
      </c>
      <c r="Y32" s="19">
        <v>-249999999</v>
      </c>
      <c r="Z32" s="20">
        <v>-100</v>
      </c>
      <c r="AA32" s="21">
        <v>999999996</v>
      </c>
    </row>
    <row r="33" spans="1:27" ht="13.5">
      <c r="A33" s="22" t="s">
        <v>55</v>
      </c>
      <c r="B33" s="16"/>
      <c r="C33" s="17">
        <v>49291877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-32232996</v>
      </c>
      <c r="F35" s="19">
        <v>-32232996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-8058249</v>
      </c>
      <c r="Y35" s="19">
        <v>8058249</v>
      </c>
      <c r="Z35" s="20">
        <v>-100</v>
      </c>
      <c r="AA35" s="21">
        <v>-32232996</v>
      </c>
    </row>
    <row r="36" spans="1:27" ht="13.5">
      <c r="A36" s="23" t="s">
        <v>57</v>
      </c>
      <c r="B36" s="24"/>
      <c r="C36" s="25">
        <f aca="true" t="shared" si="2" ref="C36:Y36">SUM(C31:C35)</f>
        <v>47725475</v>
      </c>
      <c r="D36" s="25">
        <f>SUM(D31:D35)</f>
        <v>0</v>
      </c>
      <c r="E36" s="26">
        <f t="shared" si="2"/>
        <v>967767000</v>
      </c>
      <c r="F36" s="27">
        <f t="shared" si="2"/>
        <v>967767000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241941750</v>
      </c>
      <c r="Y36" s="27">
        <f t="shared" si="2"/>
        <v>-241941750</v>
      </c>
      <c r="Z36" s="28">
        <f>+IF(X36&lt;&gt;0,+(Y36/X36)*100,0)</f>
        <v>-100</v>
      </c>
      <c r="AA36" s="29">
        <f>SUM(AA31:AA35)</f>
        <v>967767000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-30316402</v>
      </c>
      <c r="D38" s="31">
        <f>+D17+D27+D36</f>
        <v>0</v>
      </c>
      <c r="E38" s="32">
        <f t="shared" si="3"/>
        <v>42767168</v>
      </c>
      <c r="F38" s="33">
        <f t="shared" si="3"/>
        <v>42767168</v>
      </c>
      <c r="G38" s="33">
        <f t="shared" si="3"/>
        <v>-185190042</v>
      </c>
      <c r="H38" s="33">
        <f t="shared" si="3"/>
        <v>-44319497</v>
      </c>
      <c r="I38" s="33">
        <f t="shared" si="3"/>
        <v>-37182982</v>
      </c>
      <c r="J38" s="33">
        <f t="shared" si="3"/>
        <v>-266692521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-266692521</v>
      </c>
      <c r="X38" s="33">
        <f t="shared" si="3"/>
        <v>260773914</v>
      </c>
      <c r="Y38" s="33">
        <f t="shared" si="3"/>
        <v>-527466435</v>
      </c>
      <c r="Z38" s="34">
        <f>+IF(X38&lt;&gt;0,+(Y38/X38)*100,0)</f>
        <v>-202.26963153990934</v>
      </c>
      <c r="AA38" s="35">
        <f>+AA17+AA27+AA36</f>
        <v>42767168</v>
      </c>
    </row>
    <row r="39" spans="1:27" ht="13.5">
      <c r="A39" s="22" t="s">
        <v>59</v>
      </c>
      <c r="B39" s="16"/>
      <c r="C39" s="31">
        <v>73822209</v>
      </c>
      <c r="D39" s="31"/>
      <c r="E39" s="32"/>
      <c r="F39" s="33"/>
      <c r="G39" s="33">
        <v>21165521</v>
      </c>
      <c r="H39" s="33">
        <v>-164024521</v>
      </c>
      <c r="I39" s="33">
        <v>-208344018</v>
      </c>
      <c r="J39" s="33">
        <v>21165521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21165521</v>
      </c>
      <c r="X39" s="33"/>
      <c r="Y39" s="33">
        <v>21165521</v>
      </c>
      <c r="Z39" s="34"/>
      <c r="AA39" s="35"/>
    </row>
    <row r="40" spans="1:27" ht="13.5">
      <c r="A40" s="41" t="s">
        <v>60</v>
      </c>
      <c r="B40" s="42"/>
      <c r="C40" s="43">
        <v>43505807</v>
      </c>
      <c r="D40" s="43"/>
      <c r="E40" s="44">
        <v>42767168</v>
      </c>
      <c r="F40" s="45">
        <v>42767168</v>
      </c>
      <c r="G40" s="45">
        <v>-164024521</v>
      </c>
      <c r="H40" s="45">
        <v>-208344018</v>
      </c>
      <c r="I40" s="45">
        <v>-245527000</v>
      </c>
      <c r="J40" s="45">
        <v>-245527000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-245527000</v>
      </c>
      <c r="X40" s="45">
        <v>260773914</v>
      </c>
      <c r="Y40" s="45">
        <v>-506300914</v>
      </c>
      <c r="Z40" s="46">
        <v>-194.15</v>
      </c>
      <c r="AA40" s="47">
        <v>42767168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9087997</v>
      </c>
      <c r="D6" s="17"/>
      <c r="E6" s="18">
        <v>9426500</v>
      </c>
      <c r="F6" s="19">
        <v>9426500</v>
      </c>
      <c r="G6" s="19">
        <v>311319</v>
      </c>
      <c r="H6" s="19">
        <v>3279608</v>
      </c>
      <c r="I6" s="19">
        <v>1209639</v>
      </c>
      <c r="J6" s="19">
        <v>4800566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4800566</v>
      </c>
      <c r="X6" s="19">
        <v>3400000</v>
      </c>
      <c r="Y6" s="19">
        <v>1400566</v>
      </c>
      <c r="Z6" s="20">
        <v>41.19</v>
      </c>
      <c r="AA6" s="21">
        <v>9426500</v>
      </c>
    </row>
    <row r="7" spans="1:27" ht="13.5">
      <c r="A7" s="22" t="s">
        <v>34</v>
      </c>
      <c r="B7" s="16"/>
      <c r="C7" s="17">
        <v>92578856</v>
      </c>
      <c r="D7" s="17"/>
      <c r="E7" s="18">
        <v>97506212</v>
      </c>
      <c r="F7" s="19">
        <v>97506212</v>
      </c>
      <c r="G7" s="19">
        <v>6954029</v>
      </c>
      <c r="H7" s="19">
        <v>7870347</v>
      </c>
      <c r="I7" s="19">
        <v>8688599</v>
      </c>
      <c r="J7" s="19">
        <v>23512975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23512975</v>
      </c>
      <c r="X7" s="19">
        <v>24376503</v>
      </c>
      <c r="Y7" s="19">
        <v>-863528</v>
      </c>
      <c r="Z7" s="20">
        <v>-3.54</v>
      </c>
      <c r="AA7" s="21">
        <v>97506212</v>
      </c>
    </row>
    <row r="8" spans="1:27" ht="13.5">
      <c r="A8" s="22" t="s">
        <v>35</v>
      </c>
      <c r="B8" s="16"/>
      <c r="C8" s="17">
        <v>1543761</v>
      </c>
      <c r="D8" s="17"/>
      <c r="E8" s="18">
        <v>6935003</v>
      </c>
      <c r="F8" s="19">
        <v>6935003</v>
      </c>
      <c r="G8" s="19">
        <v>1564520</v>
      </c>
      <c r="H8" s="19">
        <v>1777763</v>
      </c>
      <c r="I8" s="19">
        <v>2007337</v>
      </c>
      <c r="J8" s="19">
        <v>5349620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5349620</v>
      </c>
      <c r="X8" s="19">
        <v>1733751</v>
      </c>
      <c r="Y8" s="19">
        <v>3615869</v>
      </c>
      <c r="Z8" s="20">
        <v>208.56</v>
      </c>
      <c r="AA8" s="21">
        <v>6935003</v>
      </c>
    </row>
    <row r="9" spans="1:27" ht="13.5">
      <c r="A9" s="22" t="s">
        <v>36</v>
      </c>
      <c r="B9" s="16"/>
      <c r="C9" s="17">
        <v>52419140</v>
      </c>
      <c r="D9" s="17"/>
      <c r="E9" s="18">
        <v>51654001</v>
      </c>
      <c r="F9" s="19">
        <v>51654001</v>
      </c>
      <c r="G9" s="19">
        <v>18630000</v>
      </c>
      <c r="H9" s="19">
        <v>252000</v>
      </c>
      <c r="I9" s="19">
        <v>1625000</v>
      </c>
      <c r="J9" s="19">
        <v>20507000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20507000</v>
      </c>
      <c r="X9" s="19">
        <v>21479521</v>
      </c>
      <c r="Y9" s="19">
        <v>-972521</v>
      </c>
      <c r="Z9" s="20">
        <v>-4.53</v>
      </c>
      <c r="AA9" s="21">
        <v>51654001</v>
      </c>
    </row>
    <row r="10" spans="1:27" ht="13.5">
      <c r="A10" s="22" t="s">
        <v>37</v>
      </c>
      <c r="B10" s="16"/>
      <c r="C10" s="17">
        <v>23298134</v>
      </c>
      <c r="D10" s="17"/>
      <c r="E10" s="18">
        <v>17983000</v>
      </c>
      <c r="F10" s="19">
        <v>17983000</v>
      </c>
      <c r="G10" s="19">
        <v>7625000</v>
      </c>
      <c r="H10" s="19"/>
      <c r="I10" s="19">
        <v>1000000</v>
      </c>
      <c r="J10" s="19">
        <v>8625000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8625000</v>
      </c>
      <c r="X10" s="19">
        <v>7492917</v>
      </c>
      <c r="Y10" s="19">
        <v>1132083</v>
      </c>
      <c r="Z10" s="20">
        <v>15.11</v>
      </c>
      <c r="AA10" s="21">
        <v>17983000</v>
      </c>
    </row>
    <row r="11" spans="1:27" ht="13.5">
      <c r="A11" s="22" t="s">
        <v>38</v>
      </c>
      <c r="B11" s="16"/>
      <c r="C11" s="17">
        <v>4246143</v>
      </c>
      <c r="D11" s="17"/>
      <c r="E11" s="18">
        <v>3179150</v>
      </c>
      <c r="F11" s="19">
        <v>3179150</v>
      </c>
      <c r="G11" s="19">
        <v>286307</v>
      </c>
      <c r="H11" s="19">
        <v>281980</v>
      </c>
      <c r="I11" s="19">
        <v>408498</v>
      </c>
      <c r="J11" s="19">
        <v>976785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976785</v>
      </c>
      <c r="X11" s="19">
        <v>824500</v>
      </c>
      <c r="Y11" s="19">
        <v>152285</v>
      </c>
      <c r="Z11" s="20">
        <v>18.47</v>
      </c>
      <c r="AA11" s="21">
        <v>3179150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-165691022</v>
      </c>
      <c r="D14" s="17"/>
      <c r="E14" s="18">
        <v>-164752497</v>
      </c>
      <c r="F14" s="19">
        <v>-164752497</v>
      </c>
      <c r="G14" s="19">
        <v>-19531752</v>
      </c>
      <c r="H14" s="19">
        <v>-18671097</v>
      </c>
      <c r="I14" s="19">
        <v>-19947959</v>
      </c>
      <c r="J14" s="19">
        <v>-58150808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-58150808</v>
      </c>
      <c r="X14" s="19">
        <v>-45329246</v>
      </c>
      <c r="Y14" s="19">
        <v>-12821562</v>
      </c>
      <c r="Z14" s="20">
        <v>28.29</v>
      </c>
      <c r="AA14" s="21">
        <v>-164752497</v>
      </c>
    </row>
    <row r="15" spans="1:27" ht="13.5">
      <c r="A15" s="22" t="s">
        <v>42</v>
      </c>
      <c r="B15" s="16"/>
      <c r="C15" s="17">
        <v>-1311052</v>
      </c>
      <c r="D15" s="17"/>
      <c r="E15" s="18">
        <v>-1277690</v>
      </c>
      <c r="F15" s="19">
        <v>-1277690</v>
      </c>
      <c r="G15" s="19">
        <v>-6000</v>
      </c>
      <c r="H15" s="19">
        <v>-6000</v>
      </c>
      <c r="I15" s="19">
        <v>-6000</v>
      </c>
      <c r="J15" s="19">
        <v>-18000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-18000</v>
      </c>
      <c r="X15" s="19">
        <v>-17900</v>
      </c>
      <c r="Y15" s="19">
        <v>-100</v>
      </c>
      <c r="Z15" s="20">
        <v>0.56</v>
      </c>
      <c r="AA15" s="21">
        <v>-1277690</v>
      </c>
    </row>
    <row r="16" spans="1:27" ht="13.5">
      <c r="A16" s="22" t="s">
        <v>43</v>
      </c>
      <c r="B16" s="16"/>
      <c r="C16" s="17"/>
      <c r="D16" s="17"/>
      <c r="E16" s="18">
        <v>-1053000</v>
      </c>
      <c r="F16" s="19">
        <v>-1053000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-179250</v>
      </c>
      <c r="Y16" s="19">
        <v>179250</v>
      </c>
      <c r="Z16" s="20">
        <v>-100</v>
      </c>
      <c r="AA16" s="21">
        <v>-1053000</v>
      </c>
    </row>
    <row r="17" spans="1:27" ht="13.5">
      <c r="A17" s="23" t="s">
        <v>44</v>
      </c>
      <c r="B17" s="24"/>
      <c r="C17" s="25">
        <f aca="true" t="shared" si="0" ref="C17:Y17">SUM(C6:C16)</f>
        <v>16171957</v>
      </c>
      <c r="D17" s="25">
        <f>SUM(D6:D16)</f>
        <v>0</v>
      </c>
      <c r="E17" s="26">
        <f t="shared" si="0"/>
        <v>19600679</v>
      </c>
      <c r="F17" s="27">
        <f t="shared" si="0"/>
        <v>19600679</v>
      </c>
      <c r="G17" s="27">
        <f t="shared" si="0"/>
        <v>15833423</v>
      </c>
      <c r="H17" s="27">
        <f t="shared" si="0"/>
        <v>-5215399</v>
      </c>
      <c r="I17" s="27">
        <f t="shared" si="0"/>
        <v>-5014886</v>
      </c>
      <c r="J17" s="27">
        <f t="shared" si="0"/>
        <v>5603138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5603138</v>
      </c>
      <c r="X17" s="27">
        <f t="shared" si="0"/>
        <v>13780796</v>
      </c>
      <c r="Y17" s="27">
        <f t="shared" si="0"/>
        <v>-8177658</v>
      </c>
      <c r="Z17" s="28">
        <f>+IF(X17&lt;&gt;0,+(Y17/X17)*100,0)</f>
        <v>-59.34096985399102</v>
      </c>
      <c r="AA17" s="29">
        <f>SUM(AA6:AA16)</f>
        <v>19600679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32959</v>
      </c>
      <c r="D21" s="17"/>
      <c r="E21" s="18">
        <v>100000</v>
      </c>
      <c r="F21" s="19">
        <v>100000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100000</v>
      </c>
    </row>
    <row r="22" spans="1:27" ht="13.5">
      <c r="A22" s="22" t="s">
        <v>47</v>
      </c>
      <c r="B22" s="16"/>
      <c r="C22" s="17">
        <v>2943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-12331422</v>
      </c>
      <c r="D26" s="17"/>
      <c r="E26" s="18">
        <v>-18283000</v>
      </c>
      <c r="F26" s="19">
        <v>-18283000</v>
      </c>
      <c r="G26" s="19">
        <v>-750298</v>
      </c>
      <c r="H26" s="19">
        <v>-1044953</v>
      </c>
      <c r="I26" s="19">
        <v>-1788954</v>
      </c>
      <c r="J26" s="19">
        <v>-3584205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-3584205</v>
      </c>
      <c r="X26" s="19">
        <v>-4572000</v>
      </c>
      <c r="Y26" s="19">
        <v>987795</v>
      </c>
      <c r="Z26" s="20">
        <v>-21.61</v>
      </c>
      <c r="AA26" s="21">
        <v>-18283000</v>
      </c>
    </row>
    <row r="27" spans="1:27" ht="13.5">
      <c r="A27" s="23" t="s">
        <v>51</v>
      </c>
      <c r="B27" s="24"/>
      <c r="C27" s="25">
        <f aca="true" t="shared" si="1" ref="C27:Y27">SUM(C21:C26)</f>
        <v>-12295520</v>
      </c>
      <c r="D27" s="25">
        <f>SUM(D21:D26)</f>
        <v>0</v>
      </c>
      <c r="E27" s="26">
        <f t="shared" si="1"/>
        <v>-18183000</v>
      </c>
      <c r="F27" s="27">
        <f t="shared" si="1"/>
        <v>-18183000</v>
      </c>
      <c r="G27" s="27">
        <f t="shared" si="1"/>
        <v>-750298</v>
      </c>
      <c r="H27" s="27">
        <f t="shared" si="1"/>
        <v>-1044953</v>
      </c>
      <c r="I27" s="27">
        <f t="shared" si="1"/>
        <v>-1788954</v>
      </c>
      <c r="J27" s="27">
        <f t="shared" si="1"/>
        <v>-3584205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-3584205</v>
      </c>
      <c r="X27" s="27">
        <f t="shared" si="1"/>
        <v>-4572000</v>
      </c>
      <c r="Y27" s="27">
        <f t="shared" si="1"/>
        <v>987795</v>
      </c>
      <c r="Z27" s="28">
        <f>+IF(X27&lt;&gt;0,+(Y27/X27)*100,0)</f>
        <v>-21.605314960629922</v>
      </c>
      <c r="AA27" s="29">
        <f>SUM(AA21:AA26)</f>
        <v>-18183000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3300000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50004</v>
      </c>
      <c r="F33" s="19">
        <v>50004</v>
      </c>
      <c r="G33" s="19">
        <v>24191</v>
      </c>
      <c r="H33" s="36">
        <v>25079</v>
      </c>
      <c r="I33" s="36">
        <v>20000</v>
      </c>
      <c r="J33" s="36">
        <v>69270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69270</v>
      </c>
      <c r="X33" s="36">
        <v>12501</v>
      </c>
      <c r="Y33" s="19">
        <v>56769</v>
      </c>
      <c r="Z33" s="20">
        <v>454.12</v>
      </c>
      <c r="AA33" s="21">
        <v>50004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-4182698</v>
      </c>
      <c r="D35" s="17"/>
      <c r="E35" s="18">
        <v>-11468000</v>
      </c>
      <c r="F35" s="19">
        <v>-11468000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>
        <v>-11468000</v>
      </c>
    </row>
    <row r="36" spans="1:27" ht="13.5">
      <c r="A36" s="23" t="s">
        <v>57</v>
      </c>
      <c r="B36" s="24"/>
      <c r="C36" s="25">
        <f aca="true" t="shared" si="2" ref="C36:Y36">SUM(C31:C35)</f>
        <v>-882698</v>
      </c>
      <c r="D36" s="25">
        <f>SUM(D31:D35)</f>
        <v>0</v>
      </c>
      <c r="E36" s="26">
        <f t="shared" si="2"/>
        <v>-11417996</v>
      </c>
      <c r="F36" s="27">
        <f t="shared" si="2"/>
        <v>-11417996</v>
      </c>
      <c r="G36" s="27">
        <f t="shared" si="2"/>
        <v>24191</v>
      </c>
      <c r="H36" s="27">
        <f t="shared" si="2"/>
        <v>25079</v>
      </c>
      <c r="I36" s="27">
        <f t="shared" si="2"/>
        <v>20000</v>
      </c>
      <c r="J36" s="27">
        <f t="shared" si="2"/>
        <v>69270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69270</v>
      </c>
      <c r="X36" s="27">
        <f t="shared" si="2"/>
        <v>12501</v>
      </c>
      <c r="Y36" s="27">
        <f t="shared" si="2"/>
        <v>56769</v>
      </c>
      <c r="Z36" s="28">
        <f>+IF(X36&lt;&gt;0,+(Y36/X36)*100,0)</f>
        <v>454.11567074634024</v>
      </c>
      <c r="AA36" s="29">
        <f>SUM(AA31:AA35)</f>
        <v>-11417996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2993739</v>
      </c>
      <c r="D38" s="31">
        <f>+D17+D27+D36</f>
        <v>0</v>
      </c>
      <c r="E38" s="32">
        <f t="shared" si="3"/>
        <v>-10000317</v>
      </c>
      <c r="F38" s="33">
        <f t="shared" si="3"/>
        <v>-10000317</v>
      </c>
      <c r="G38" s="33">
        <f t="shared" si="3"/>
        <v>15107316</v>
      </c>
      <c r="H38" s="33">
        <f t="shared" si="3"/>
        <v>-6235273</v>
      </c>
      <c r="I38" s="33">
        <f t="shared" si="3"/>
        <v>-6783840</v>
      </c>
      <c r="J38" s="33">
        <f t="shared" si="3"/>
        <v>2088203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2088203</v>
      </c>
      <c r="X38" s="33">
        <f t="shared" si="3"/>
        <v>9221297</v>
      </c>
      <c r="Y38" s="33">
        <f t="shared" si="3"/>
        <v>-7133094</v>
      </c>
      <c r="Z38" s="34">
        <f>+IF(X38&lt;&gt;0,+(Y38/X38)*100,0)</f>
        <v>-77.35456302947405</v>
      </c>
      <c r="AA38" s="35">
        <f>+AA17+AA27+AA36</f>
        <v>-10000317</v>
      </c>
    </row>
    <row r="39" spans="1:27" ht="13.5">
      <c r="A39" s="22" t="s">
        <v>59</v>
      </c>
      <c r="B39" s="16"/>
      <c r="C39" s="31">
        <v>11118836</v>
      </c>
      <c r="D39" s="31"/>
      <c r="E39" s="32">
        <v>10000000</v>
      </c>
      <c r="F39" s="33">
        <v>10000000</v>
      </c>
      <c r="G39" s="33">
        <v>14110885</v>
      </c>
      <c r="H39" s="33">
        <v>29218201</v>
      </c>
      <c r="I39" s="33">
        <v>22982928</v>
      </c>
      <c r="J39" s="33">
        <v>14110885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14110885</v>
      </c>
      <c r="X39" s="33">
        <v>10000000</v>
      </c>
      <c r="Y39" s="33">
        <v>4110885</v>
      </c>
      <c r="Z39" s="34">
        <v>41.11</v>
      </c>
      <c r="AA39" s="35">
        <v>10000000</v>
      </c>
    </row>
    <row r="40" spans="1:27" ht="13.5">
      <c r="A40" s="41" t="s">
        <v>60</v>
      </c>
      <c r="B40" s="42"/>
      <c r="C40" s="43">
        <v>14112575</v>
      </c>
      <c r="D40" s="43"/>
      <c r="E40" s="44">
        <v>-319</v>
      </c>
      <c r="F40" s="45">
        <v>-319</v>
      </c>
      <c r="G40" s="45">
        <v>29218201</v>
      </c>
      <c r="H40" s="45">
        <v>22982928</v>
      </c>
      <c r="I40" s="45">
        <v>16199088</v>
      </c>
      <c r="J40" s="45">
        <v>16199088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16199088</v>
      </c>
      <c r="X40" s="45">
        <v>19221295</v>
      </c>
      <c r="Y40" s="45">
        <v>-3022207</v>
      </c>
      <c r="Z40" s="46">
        <v>-15.72</v>
      </c>
      <c r="AA40" s="47">
        <v>-319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57239520</v>
      </c>
      <c r="F6" s="19">
        <v>57239520</v>
      </c>
      <c r="G6" s="19">
        <v>51566543</v>
      </c>
      <c r="H6" s="19">
        <v>40764599</v>
      </c>
      <c r="I6" s="19"/>
      <c r="J6" s="19">
        <v>92331142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92331142</v>
      </c>
      <c r="X6" s="19">
        <v>14309880</v>
      </c>
      <c r="Y6" s="19">
        <v>78021262</v>
      </c>
      <c r="Z6" s="20">
        <v>545.23</v>
      </c>
      <c r="AA6" s="21">
        <v>57239520</v>
      </c>
    </row>
    <row r="7" spans="1:27" ht="13.5">
      <c r="A7" s="22" t="s">
        <v>34</v>
      </c>
      <c r="B7" s="16"/>
      <c r="C7" s="17"/>
      <c r="D7" s="17"/>
      <c r="E7" s="18">
        <v>226078776</v>
      </c>
      <c r="F7" s="19">
        <v>226078776</v>
      </c>
      <c r="G7" s="19">
        <v>30848457</v>
      </c>
      <c r="H7" s="19">
        <v>8735393</v>
      </c>
      <c r="I7" s="19"/>
      <c r="J7" s="19">
        <v>39583850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39583850</v>
      </c>
      <c r="X7" s="19">
        <v>56519694</v>
      </c>
      <c r="Y7" s="19">
        <v>-16935844</v>
      </c>
      <c r="Z7" s="20">
        <v>-29.96</v>
      </c>
      <c r="AA7" s="21">
        <v>226078776</v>
      </c>
    </row>
    <row r="8" spans="1:27" ht="13.5">
      <c r="A8" s="22" t="s">
        <v>35</v>
      </c>
      <c r="B8" s="16"/>
      <c r="C8" s="17"/>
      <c r="D8" s="17"/>
      <c r="E8" s="18">
        <v>21000000</v>
      </c>
      <c r="F8" s="19">
        <v>21000000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5250000</v>
      </c>
      <c r="Y8" s="19">
        <v>-5250000</v>
      </c>
      <c r="Z8" s="20">
        <v>-100</v>
      </c>
      <c r="AA8" s="21">
        <v>21000000</v>
      </c>
    </row>
    <row r="9" spans="1:27" ht="13.5">
      <c r="A9" s="22" t="s">
        <v>36</v>
      </c>
      <c r="B9" s="16"/>
      <c r="C9" s="17"/>
      <c r="D9" s="17"/>
      <c r="E9" s="18">
        <v>89475000</v>
      </c>
      <c r="F9" s="19">
        <v>89475000</v>
      </c>
      <c r="G9" s="19">
        <v>32086000</v>
      </c>
      <c r="H9" s="19">
        <v>19758</v>
      </c>
      <c r="I9" s="19"/>
      <c r="J9" s="19">
        <v>32105758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32105758</v>
      </c>
      <c r="X9" s="19">
        <v>22368750</v>
      </c>
      <c r="Y9" s="19">
        <v>9737008</v>
      </c>
      <c r="Z9" s="20">
        <v>43.53</v>
      </c>
      <c r="AA9" s="21">
        <v>89475000</v>
      </c>
    </row>
    <row r="10" spans="1:27" ht="13.5">
      <c r="A10" s="22" t="s">
        <v>37</v>
      </c>
      <c r="B10" s="16"/>
      <c r="C10" s="17"/>
      <c r="D10" s="17"/>
      <c r="E10" s="18">
        <v>173043000</v>
      </c>
      <c r="F10" s="19">
        <v>173043000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43260750</v>
      </c>
      <c r="Y10" s="19">
        <v>-43260750</v>
      </c>
      <c r="Z10" s="20">
        <v>-100</v>
      </c>
      <c r="AA10" s="21">
        <v>173043000</v>
      </c>
    </row>
    <row r="11" spans="1:27" ht="13.5">
      <c r="A11" s="22" t="s">
        <v>38</v>
      </c>
      <c r="B11" s="16"/>
      <c r="C11" s="17"/>
      <c r="D11" s="17"/>
      <c r="E11" s="18">
        <v>12099996</v>
      </c>
      <c r="F11" s="19">
        <v>12099996</v>
      </c>
      <c r="G11" s="19">
        <v>3255000</v>
      </c>
      <c r="H11" s="19">
        <v>1650283</v>
      </c>
      <c r="I11" s="19"/>
      <c r="J11" s="19">
        <v>4905283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4905283</v>
      </c>
      <c r="X11" s="19">
        <v>3024999</v>
      </c>
      <c r="Y11" s="19">
        <v>1880284</v>
      </c>
      <c r="Z11" s="20">
        <v>62.16</v>
      </c>
      <c r="AA11" s="21">
        <v>12099996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-351972000</v>
      </c>
      <c r="F14" s="19">
        <v>-351972000</v>
      </c>
      <c r="G14" s="19">
        <v>-81663000</v>
      </c>
      <c r="H14" s="19">
        <v>-16863000</v>
      </c>
      <c r="I14" s="19"/>
      <c r="J14" s="19">
        <v>-98526000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-98526000</v>
      </c>
      <c r="X14" s="19">
        <v>-87993000</v>
      </c>
      <c r="Y14" s="19">
        <v>-10533000</v>
      </c>
      <c r="Z14" s="20">
        <v>11.97</v>
      </c>
      <c r="AA14" s="21">
        <v>-351972000</v>
      </c>
    </row>
    <row r="15" spans="1:27" ht="13.5">
      <c r="A15" s="22" t="s">
        <v>42</v>
      </c>
      <c r="B15" s="16"/>
      <c r="C15" s="17"/>
      <c r="D15" s="17"/>
      <c r="E15" s="18">
        <v>-5000004</v>
      </c>
      <c r="F15" s="19">
        <v>-5000004</v>
      </c>
      <c r="G15" s="19">
        <v>-162459</v>
      </c>
      <c r="H15" s="19"/>
      <c r="I15" s="19"/>
      <c r="J15" s="19">
        <v>-162459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-162459</v>
      </c>
      <c r="X15" s="19">
        <v>-1250001</v>
      </c>
      <c r="Y15" s="19">
        <v>1087542</v>
      </c>
      <c r="Z15" s="20">
        <v>-87</v>
      </c>
      <c r="AA15" s="21">
        <v>-5000004</v>
      </c>
    </row>
    <row r="16" spans="1:27" ht="13.5">
      <c r="A16" s="22" t="s">
        <v>43</v>
      </c>
      <c r="B16" s="16"/>
      <c r="C16" s="17"/>
      <c r="D16" s="17"/>
      <c r="E16" s="18">
        <v>-37901004</v>
      </c>
      <c r="F16" s="19">
        <v>-37901004</v>
      </c>
      <c r="G16" s="19">
        <v>-253756</v>
      </c>
      <c r="H16" s="19"/>
      <c r="I16" s="19"/>
      <c r="J16" s="19">
        <v>-253756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-253756</v>
      </c>
      <c r="X16" s="19">
        <v>-9475251</v>
      </c>
      <c r="Y16" s="19">
        <v>9221495</v>
      </c>
      <c r="Z16" s="20">
        <v>-97.32</v>
      </c>
      <c r="AA16" s="21">
        <v>-37901004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184063284</v>
      </c>
      <c r="F17" s="27">
        <f t="shared" si="0"/>
        <v>184063284</v>
      </c>
      <c r="G17" s="27">
        <f t="shared" si="0"/>
        <v>35676785</v>
      </c>
      <c r="H17" s="27">
        <f t="shared" si="0"/>
        <v>34307033</v>
      </c>
      <c r="I17" s="27">
        <f t="shared" si="0"/>
        <v>0</v>
      </c>
      <c r="J17" s="27">
        <f t="shared" si="0"/>
        <v>69983818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69983818</v>
      </c>
      <c r="X17" s="27">
        <f t="shared" si="0"/>
        <v>46015821</v>
      </c>
      <c r="Y17" s="27">
        <f t="shared" si="0"/>
        <v>23967997</v>
      </c>
      <c r="Z17" s="28">
        <f>+IF(X17&lt;&gt;0,+(Y17/X17)*100,0)</f>
        <v>52.08642697041089</v>
      </c>
      <c r="AA17" s="29">
        <f>SUM(AA6:AA16)</f>
        <v>184063284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-173043000</v>
      </c>
      <c r="F26" s="19">
        <v>-173043000</v>
      </c>
      <c r="G26" s="19">
        <v>-355763</v>
      </c>
      <c r="H26" s="19">
        <v>-1869535</v>
      </c>
      <c r="I26" s="19"/>
      <c r="J26" s="19">
        <v>-2225298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-2225298</v>
      </c>
      <c r="X26" s="19">
        <v>-43260750</v>
      </c>
      <c r="Y26" s="19">
        <v>41035452</v>
      </c>
      <c r="Z26" s="20">
        <v>-94.86</v>
      </c>
      <c r="AA26" s="21">
        <v>-173043000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-173043000</v>
      </c>
      <c r="F27" s="27">
        <f t="shared" si="1"/>
        <v>-173043000</v>
      </c>
      <c r="G27" s="27">
        <f t="shared" si="1"/>
        <v>-355763</v>
      </c>
      <c r="H27" s="27">
        <f t="shared" si="1"/>
        <v>-1869535</v>
      </c>
      <c r="I27" s="27">
        <f t="shared" si="1"/>
        <v>0</v>
      </c>
      <c r="J27" s="27">
        <f t="shared" si="1"/>
        <v>-2225298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-2225298</v>
      </c>
      <c r="X27" s="27">
        <f t="shared" si="1"/>
        <v>-43260750</v>
      </c>
      <c r="Y27" s="27">
        <f t="shared" si="1"/>
        <v>41035452</v>
      </c>
      <c r="Z27" s="28">
        <f>+IF(X27&lt;&gt;0,+(Y27/X27)*100,0)</f>
        <v>-94.85608085851493</v>
      </c>
      <c r="AA27" s="29">
        <f>SUM(AA21:AA26)</f>
        <v>-173043000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-5499996</v>
      </c>
      <c r="F35" s="19">
        <v>-5499996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-1374999</v>
      </c>
      <c r="Y35" s="19">
        <v>1374999</v>
      </c>
      <c r="Z35" s="20">
        <v>-100</v>
      </c>
      <c r="AA35" s="21">
        <v>-5499996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-5499996</v>
      </c>
      <c r="F36" s="27">
        <f t="shared" si="2"/>
        <v>-5499996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-1374999</v>
      </c>
      <c r="Y36" s="27">
        <f t="shared" si="2"/>
        <v>1374999</v>
      </c>
      <c r="Z36" s="28">
        <f>+IF(X36&lt;&gt;0,+(Y36/X36)*100,0)</f>
        <v>-100</v>
      </c>
      <c r="AA36" s="29">
        <f>SUM(AA31:AA35)</f>
        <v>-5499996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5520288</v>
      </c>
      <c r="F38" s="33">
        <f t="shared" si="3"/>
        <v>5520288</v>
      </c>
      <c r="G38" s="33">
        <f t="shared" si="3"/>
        <v>35321022</v>
      </c>
      <c r="H38" s="33">
        <f t="shared" si="3"/>
        <v>32437498</v>
      </c>
      <c r="I38" s="33">
        <f t="shared" si="3"/>
        <v>0</v>
      </c>
      <c r="J38" s="33">
        <f t="shared" si="3"/>
        <v>67758520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67758520</v>
      </c>
      <c r="X38" s="33">
        <f t="shared" si="3"/>
        <v>1380072</v>
      </c>
      <c r="Y38" s="33">
        <f t="shared" si="3"/>
        <v>66378448</v>
      </c>
      <c r="Z38" s="34">
        <f>+IF(X38&lt;&gt;0,+(Y38/X38)*100,0)</f>
        <v>4809.7815186454045</v>
      </c>
      <c r="AA38" s="35">
        <f>+AA17+AA27+AA36</f>
        <v>5520288</v>
      </c>
    </row>
    <row r="39" spans="1:27" ht="13.5">
      <c r="A39" s="22" t="s">
        <v>59</v>
      </c>
      <c r="B39" s="16"/>
      <c r="C39" s="31"/>
      <c r="D39" s="31"/>
      <c r="E39" s="32">
        <v>2609000</v>
      </c>
      <c r="F39" s="33">
        <v>2609000</v>
      </c>
      <c r="G39" s="33">
        <v>5179154</v>
      </c>
      <c r="H39" s="33">
        <v>40500176</v>
      </c>
      <c r="I39" s="33"/>
      <c r="J39" s="33">
        <v>5179154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5179154</v>
      </c>
      <c r="X39" s="33">
        <v>2609000</v>
      </c>
      <c r="Y39" s="33">
        <v>2570154</v>
      </c>
      <c r="Z39" s="34">
        <v>98.51</v>
      </c>
      <c r="AA39" s="35">
        <v>2609000</v>
      </c>
    </row>
    <row r="40" spans="1:27" ht="13.5">
      <c r="A40" s="41" t="s">
        <v>60</v>
      </c>
      <c r="B40" s="42"/>
      <c r="C40" s="43"/>
      <c r="D40" s="43"/>
      <c r="E40" s="44">
        <v>8129288</v>
      </c>
      <c r="F40" s="45">
        <v>8129288</v>
      </c>
      <c r="G40" s="45">
        <v>40500176</v>
      </c>
      <c r="H40" s="45">
        <v>72937674</v>
      </c>
      <c r="I40" s="45"/>
      <c r="J40" s="45">
        <v>72937674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72937674</v>
      </c>
      <c r="X40" s="45">
        <v>3989072</v>
      </c>
      <c r="Y40" s="45">
        <v>68948602</v>
      </c>
      <c r="Z40" s="46">
        <v>1728.44</v>
      </c>
      <c r="AA40" s="47">
        <v>8129288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76545466</v>
      </c>
      <c r="D6" s="17"/>
      <c r="E6" s="18">
        <v>96999600</v>
      </c>
      <c r="F6" s="19">
        <v>96999600</v>
      </c>
      <c r="G6" s="19">
        <v>5845687</v>
      </c>
      <c r="H6" s="19">
        <v>6813817</v>
      </c>
      <c r="I6" s="19">
        <v>7592528</v>
      </c>
      <c r="J6" s="19">
        <v>20252032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20252032</v>
      </c>
      <c r="X6" s="19">
        <v>20369916</v>
      </c>
      <c r="Y6" s="19">
        <v>-117884</v>
      </c>
      <c r="Z6" s="20">
        <v>-0.58</v>
      </c>
      <c r="AA6" s="21">
        <v>96999600</v>
      </c>
    </row>
    <row r="7" spans="1:27" ht="13.5">
      <c r="A7" s="22" t="s">
        <v>34</v>
      </c>
      <c r="B7" s="16"/>
      <c r="C7" s="17">
        <v>89272338</v>
      </c>
      <c r="D7" s="17"/>
      <c r="E7" s="18">
        <v>158449141</v>
      </c>
      <c r="F7" s="19">
        <v>158449141</v>
      </c>
      <c r="G7" s="19">
        <v>8396608</v>
      </c>
      <c r="H7" s="19">
        <v>9118965</v>
      </c>
      <c r="I7" s="19">
        <v>10912024</v>
      </c>
      <c r="J7" s="19">
        <v>28427597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28427597</v>
      </c>
      <c r="X7" s="19">
        <v>33274319</v>
      </c>
      <c r="Y7" s="19">
        <v>-4846722</v>
      </c>
      <c r="Z7" s="20">
        <v>-14.57</v>
      </c>
      <c r="AA7" s="21">
        <v>158449141</v>
      </c>
    </row>
    <row r="8" spans="1:27" ht="13.5">
      <c r="A8" s="22" t="s">
        <v>35</v>
      </c>
      <c r="B8" s="16"/>
      <c r="C8" s="17">
        <v>3589844</v>
      </c>
      <c r="D8" s="17"/>
      <c r="E8" s="18">
        <v>14700417</v>
      </c>
      <c r="F8" s="19">
        <v>14700417</v>
      </c>
      <c r="G8" s="19">
        <v>11801444</v>
      </c>
      <c r="H8" s="19">
        <v>2148915</v>
      </c>
      <c r="I8" s="19">
        <v>1670136</v>
      </c>
      <c r="J8" s="19">
        <v>15620495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15620495</v>
      </c>
      <c r="X8" s="19">
        <v>3087086</v>
      </c>
      <c r="Y8" s="19">
        <v>12533409</v>
      </c>
      <c r="Z8" s="20">
        <v>405.99</v>
      </c>
      <c r="AA8" s="21">
        <v>14700417</v>
      </c>
    </row>
    <row r="9" spans="1:27" ht="13.5">
      <c r="A9" s="22" t="s">
        <v>36</v>
      </c>
      <c r="B9" s="16"/>
      <c r="C9" s="17">
        <v>84039825</v>
      </c>
      <c r="D9" s="17"/>
      <c r="E9" s="18">
        <v>95930412</v>
      </c>
      <c r="F9" s="19">
        <v>95930412</v>
      </c>
      <c r="G9" s="19">
        <v>32757950</v>
      </c>
      <c r="H9" s="19">
        <v>9358844</v>
      </c>
      <c r="I9" s="19">
        <v>7813753</v>
      </c>
      <c r="J9" s="19">
        <v>49930547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49930547</v>
      </c>
      <c r="X9" s="19">
        <v>20145387</v>
      </c>
      <c r="Y9" s="19">
        <v>29785160</v>
      </c>
      <c r="Z9" s="20">
        <v>147.85</v>
      </c>
      <c r="AA9" s="21">
        <v>95930412</v>
      </c>
    </row>
    <row r="10" spans="1:27" ht="13.5">
      <c r="A10" s="22" t="s">
        <v>37</v>
      </c>
      <c r="B10" s="16"/>
      <c r="C10" s="17">
        <v>32506569</v>
      </c>
      <c r="D10" s="17"/>
      <c r="E10" s="18">
        <v>32206300</v>
      </c>
      <c r="F10" s="19">
        <v>32206300</v>
      </c>
      <c r="G10" s="19">
        <v>9218006</v>
      </c>
      <c r="H10" s="19">
        <v>2442850</v>
      </c>
      <c r="I10" s="19">
        <v>5941220</v>
      </c>
      <c r="J10" s="19">
        <v>17602076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17602076</v>
      </c>
      <c r="X10" s="19">
        <v>6763323</v>
      </c>
      <c r="Y10" s="19">
        <v>10838753</v>
      </c>
      <c r="Z10" s="20">
        <v>160.26</v>
      </c>
      <c r="AA10" s="21">
        <v>32206300</v>
      </c>
    </row>
    <row r="11" spans="1:27" ht="13.5">
      <c r="A11" s="22" t="s">
        <v>38</v>
      </c>
      <c r="B11" s="16"/>
      <c r="C11" s="17">
        <v>8571267</v>
      </c>
      <c r="D11" s="17"/>
      <c r="E11" s="18">
        <v>7448261</v>
      </c>
      <c r="F11" s="19">
        <v>7448261</v>
      </c>
      <c r="G11" s="19">
        <v>3512</v>
      </c>
      <c r="H11" s="19">
        <v>7336</v>
      </c>
      <c r="I11" s="19">
        <v>3869</v>
      </c>
      <c r="J11" s="19">
        <v>14717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14717</v>
      </c>
      <c r="X11" s="19">
        <v>1564136</v>
      </c>
      <c r="Y11" s="19">
        <v>-1549419</v>
      </c>
      <c r="Z11" s="20">
        <v>-99.06</v>
      </c>
      <c r="AA11" s="21">
        <v>7448261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-254501260</v>
      </c>
      <c r="D14" s="17"/>
      <c r="E14" s="18">
        <v>-203215406</v>
      </c>
      <c r="F14" s="19">
        <v>-203215406</v>
      </c>
      <c r="G14" s="19">
        <v>-63369925</v>
      </c>
      <c r="H14" s="19">
        <v>-32053668</v>
      </c>
      <c r="I14" s="19">
        <v>-27738788</v>
      </c>
      <c r="J14" s="19">
        <v>-123162381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-123162381</v>
      </c>
      <c r="X14" s="19">
        <v>-42016897</v>
      </c>
      <c r="Y14" s="19">
        <v>-81145484</v>
      </c>
      <c r="Z14" s="20">
        <v>193.13</v>
      </c>
      <c r="AA14" s="21">
        <v>-203215406</v>
      </c>
    </row>
    <row r="15" spans="1:27" ht="13.5">
      <c r="A15" s="22" t="s">
        <v>42</v>
      </c>
      <c r="B15" s="16"/>
      <c r="C15" s="17">
        <v>-2011577</v>
      </c>
      <c r="D15" s="17"/>
      <c r="E15" s="18">
        <v>-1952088</v>
      </c>
      <c r="F15" s="19">
        <v>-1952088</v>
      </c>
      <c r="G15" s="19"/>
      <c r="H15" s="19">
        <v>-254203</v>
      </c>
      <c r="I15" s="19">
        <v>-641234</v>
      </c>
      <c r="J15" s="19">
        <v>-895437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-895437</v>
      </c>
      <c r="X15" s="19">
        <v>-409938</v>
      </c>
      <c r="Y15" s="19">
        <v>-485499</v>
      </c>
      <c r="Z15" s="20">
        <v>118.43</v>
      </c>
      <c r="AA15" s="21">
        <v>-1952088</v>
      </c>
    </row>
    <row r="16" spans="1:27" ht="13.5">
      <c r="A16" s="22" t="s">
        <v>43</v>
      </c>
      <c r="B16" s="16"/>
      <c r="C16" s="17">
        <v>-830173</v>
      </c>
      <c r="D16" s="17"/>
      <c r="E16" s="18">
        <v>-1148752</v>
      </c>
      <c r="F16" s="19">
        <v>-1148752</v>
      </c>
      <c r="G16" s="19">
        <v>-468904</v>
      </c>
      <c r="H16" s="19">
        <v>-504929</v>
      </c>
      <c r="I16" s="19">
        <v>-1363763</v>
      </c>
      <c r="J16" s="19">
        <v>-2337596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-2337596</v>
      </c>
      <c r="X16" s="19">
        <v>-283238</v>
      </c>
      <c r="Y16" s="19">
        <v>-2054358</v>
      </c>
      <c r="Z16" s="20">
        <v>725.31</v>
      </c>
      <c r="AA16" s="21">
        <v>-1148752</v>
      </c>
    </row>
    <row r="17" spans="1:27" ht="13.5">
      <c r="A17" s="23" t="s">
        <v>44</v>
      </c>
      <c r="B17" s="24"/>
      <c r="C17" s="25">
        <f aca="true" t="shared" si="0" ref="C17:Y17">SUM(C6:C16)</f>
        <v>37182299</v>
      </c>
      <c r="D17" s="25">
        <f>SUM(D6:D16)</f>
        <v>0</v>
      </c>
      <c r="E17" s="26">
        <f t="shared" si="0"/>
        <v>199417885</v>
      </c>
      <c r="F17" s="27">
        <f t="shared" si="0"/>
        <v>199417885</v>
      </c>
      <c r="G17" s="27">
        <f t="shared" si="0"/>
        <v>4184378</v>
      </c>
      <c r="H17" s="27">
        <f t="shared" si="0"/>
        <v>-2922073</v>
      </c>
      <c r="I17" s="27">
        <f t="shared" si="0"/>
        <v>4189745</v>
      </c>
      <c r="J17" s="27">
        <f t="shared" si="0"/>
        <v>5452050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5452050</v>
      </c>
      <c r="X17" s="27">
        <f t="shared" si="0"/>
        <v>42494094</v>
      </c>
      <c r="Y17" s="27">
        <f t="shared" si="0"/>
        <v>-37042044</v>
      </c>
      <c r="Z17" s="28">
        <f>+IF(X17&lt;&gt;0,+(Y17/X17)*100,0)</f>
        <v>-87.16986412276492</v>
      </c>
      <c r="AA17" s="29">
        <f>SUM(AA6:AA16)</f>
        <v>199417885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-30654246</v>
      </c>
      <c r="D26" s="17"/>
      <c r="E26" s="18">
        <v>-31784600</v>
      </c>
      <c r="F26" s="19">
        <v>-31784600</v>
      </c>
      <c r="G26" s="19">
        <v>-213299</v>
      </c>
      <c r="H26" s="19">
        <v>-1794271</v>
      </c>
      <c r="I26" s="19">
        <v>-3835647</v>
      </c>
      <c r="J26" s="19">
        <v>-5843217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-5843217</v>
      </c>
      <c r="X26" s="19">
        <v>-2329766</v>
      </c>
      <c r="Y26" s="19">
        <v>-3513451</v>
      </c>
      <c r="Z26" s="20">
        <v>150.81</v>
      </c>
      <c r="AA26" s="21">
        <v>-31784600</v>
      </c>
    </row>
    <row r="27" spans="1:27" ht="13.5">
      <c r="A27" s="23" t="s">
        <v>51</v>
      </c>
      <c r="B27" s="24"/>
      <c r="C27" s="25">
        <f aca="true" t="shared" si="1" ref="C27:Y27">SUM(C21:C26)</f>
        <v>-30654246</v>
      </c>
      <c r="D27" s="25">
        <f>SUM(D21:D26)</f>
        <v>0</v>
      </c>
      <c r="E27" s="26">
        <f t="shared" si="1"/>
        <v>-31784600</v>
      </c>
      <c r="F27" s="27">
        <f t="shared" si="1"/>
        <v>-31784600</v>
      </c>
      <c r="G27" s="27">
        <f t="shared" si="1"/>
        <v>-213299</v>
      </c>
      <c r="H27" s="27">
        <f t="shared" si="1"/>
        <v>-1794271</v>
      </c>
      <c r="I27" s="27">
        <f t="shared" si="1"/>
        <v>-3835647</v>
      </c>
      <c r="J27" s="27">
        <f t="shared" si="1"/>
        <v>-5843217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-5843217</v>
      </c>
      <c r="X27" s="27">
        <f t="shared" si="1"/>
        <v>-2329766</v>
      </c>
      <c r="Y27" s="27">
        <f t="shared" si="1"/>
        <v>-3513451</v>
      </c>
      <c r="Z27" s="28">
        <f>+IF(X27&lt;&gt;0,+(Y27/X27)*100,0)</f>
        <v>150.80703383944999</v>
      </c>
      <c r="AA27" s="29">
        <f>SUM(AA21:AA26)</f>
        <v>-31784600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14650</v>
      </c>
      <c r="H33" s="36">
        <v>11756</v>
      </c>
      <c r="I33" s="36">
        <v>13915</v>
      </c>
      <c r="J33" s="36">
        <v>40321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40321</v>
      </c>
      <c r="X33" s="36"/>
      <c r="Y33" s="19">
        <v>40321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-3893360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-3893360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14650</v>
      </c>
      <c r="H36" s="27">
        <f t="shared" si="2"/>
        <v>11756</v>
      </c>
      <c r="I36" s="27">
        <f t="shared" si="2"/>
        <v>13915</v>
      </c>
      <c r="J36" s="27">
        <f t="shared" si="2"/>
        <v>40321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40321</v>
      </c>
      <c r="X36" s="27">
        <f t="shared" si="2"/>
        <v>0</v>
      </c>
      <c r="Y36" s="27">
        <f t="shared" si="2"/>
        <v>40321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2634693</v>
      </c>
      <c r="D38" s="31">
        <f>+D17+D27+D36</f>
        <v>0</v>
      </c>
      <c r="E38" s="32">
        <f t="shared" si="3"/>
        <v>167633285</v>
      </c>
      <c r="F38" s="33">
        <f t="shared" si="3"/>
        <v>167633285</v>
      </c>
      <c r="G38" s="33">
        <f t="shared" si="3"/>
        <v>3985729</v>
      </c>
      <c r="H38" s="33">
        <f t="shared" si="3"/>
        <v>-4704588</v>
      </c>
      <c r="I38" s="33">
        <f t="shared" si="3"/>
        <v>368013</v>
      </c>
      <c r="J38" s="33">
        <f t="shared" si="3"/>
        <v>-350846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-350846</v>
      </c>
      <c r="X38" s="33">
        <f t="shared" si="3"/>
        <v>40164328</v>
      </c>
      <c r="Y38" s="33">
        <f t="shared" si="3"/>
        <v>-40515174</v>
      </c>
      <c r="Z38" s="34">
        <f>+IF(X38&lt;&gt;0,+(Y38/X38)*100,0)</f>
        <v>-100.87352637893008</v>
      </c>
      <c r="AA38" s="35">
        <f>+AA17+AA27+AA36</f>
        <v>167633285</v>
      </c>
    </row>
    <row r="39" spans="1:27" ht="13.5">
      <c r="A39" s="22" t="s">
        <v>59</v>
      </c>
      <c r="B39" s="16"/>
      <c r="C39" s="31">
        <v>28720873</v>
      </c>
      <c r="D39" s="31"/>
      <c r="E39" s="32"/>
      <c r="F39" s="33"/>
      <c r="G39" s="33">
        <v>-5213223</v>
      </c>
      <c r="H39" s="33">
        <v>-1227494</v>
      </c>
      <c r="I39" s="33">
        <v>-5932082</v>
      </c>
      <c r="J39" s="33">
        <v>-5213223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-5213223</v>
      </c>
      <c r="X39" s="33"/>
      <c r="Y39" s="33">
        <v>-5213223</v>
      </c>
      <c r="Z39" s="34"/>
      <c r="AA39" s="35"/>
    </row>
    <row r="40" spans="1:27" ht="13.5">
      <c r="A40" s="41" t="s">
        <v>60</v>
      </c>
      <c r="B40" s="42"/>
      <c r="C40" s="43">
        <v>31355566</v>
      </c>
      <c r="D40" s="43"/>
      <c r="E40" s="44">
        <v>167633286</v>
      </c>
      <c r="F40" s="45">
        <v>167633286</v>
      </c>
      <c r="G40" s="45">
        <v>-1227494</v>
      </c>
      <c r="H40" s="45">
        <v>-5932082</v>
      </c>
      <c r="I40" s="45">
        <v>-5564069</v>
      </c>
      <c r="J40" s="45">
        <v>-5564069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-5564069</v>
      </c>
      <c r="X40" s="45">
        <v>40164329</v>
      </c>
      <c r="Y40" s="45">
        <v>-45728398</v>
      </c>
      <c r="Z40" s="46">
        <v>-113.85</v>
      </c>
      <c r="AA40" s="47">
        <v>167633286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14724768</v>
      </c>
      <c r="F6" s="19">
        <v>14724768</v>
      </c>
      <c r="G6" s="19">
        <v>1331336</v>
      </c>
      <c r="H6" s="19">
        <v>174689</v>
      </c>
      <c r="I6" s="19">
        <v>933917</v>
      </c>
      <c r="J6" s="19">
        <v>2439942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2439942</v>
      </c>
      <c r="X6" s="19">
        <v>3681192</v>
      </c>
      <c r="Y6" s="19">
        <v>-1241250</v>
      </c>
      <c r="Z6" s="20">
        <v>-33.72</v>
      </c>
      <c r="AA6" s="21">
        <v>14724768</v>
      </c>
    </row>
    <row r="7" spans="1:27" ht="13.5">
      <c r="A7" s="22" t="s">
        <v>34</v>
      </c>
      <c r="B7" s="16"/>
      <c r="C7" s="17">
        <v>61369614</v>
      </c>
      <c r="D7" s="17"/>
      <c r="E7" s="18">
        <v>14164620</v>
      </c>
      <c r="F7" s="19">
        <v>14164620</v>
      </c>
      <c r="G7" s="19">
        <v>478889</v>
      </c>
      <c r="H7" s="19">
        <v>2924468</v>
      </c>
      <c r="I7" s="19">
        <v>1906157</v>
      </c>
      <c r="J7" s="19">
        <v>5309514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5309514</v>
      </c>
      <c r="X7" s="19">
        <v>3541155</v>
      </c>
      <c r="Y7" s="19">
        <v>1768359</v>
      </c>
      <c r="Z7" s="20">
        <v>49.94</v>
      </c>
      <c r="AA7" s="21">
        <v>14164620</v>
      </c>
    </row>
    <row r="8" spans="1:27" ht="13.5">
      <c r="A8" s="22" t="s">
        <v>35</v>
      </c>
      <c r="B8" s="16"/>
      <c r="C8" s="17">
        <v>6950920</v>
      </c>
      <c r="D8" s="17"/>
      <c r="E8" s="18">
        <v>15158556</v>
      </c>
      <c r="F8" s="19">
        <v>15158556</v>
      </c>
      <c r="G8" s="19">
        <v>13109576</v>
      </c>
      <c r="H8" s="19">
        <v>10141289</v>
      </c>
      <c r="I8" s="19">
        <v>11249370</v>
      </c>
      <c r="J8" s="19">
        <v>34500235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34500235</v>
      </c>
      <c r="X8" s="19">
        <v>3789639</v>
      </c>
      <c r="Y8" s="19">
        <v>30710596</v>
      </c>
      <c r="Z8" s="20">
        <v>810.38</v>
      </c>
      <c r="AA8" s="21">
        <v>15158556</v>
      </c>
    </row>
    <row r="9" spans="1:27" ht="13.5">
      <c r="A9" s="22" t="s">
        <v>36</v>
      </c>
      <c r="B9" s="16"/>
      <c r="C9" s="17">
        <v>60765290</v>
      </c>
      <c r="D9" s="17"/>
      <c r="E9" s="18">
        <v>65310036</v>
      </c>
      <c r="F9" s="19">
        <v>65310036</v>
      </c>
      <c r="G9" s="19">
        <v>26398951</v>
      </c>
      <c r="H9" s="19">
        <v>2260000</v>
      </c>
      <c r="I9" s="19"/>
      <c r="J9" s="19">
        <v>28658951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28658951</v>
      </c>
      <c r="X9" s="19">
        <v>16327509</v>
      </c>
      <c r="Y9" s="19">
        <v>12331442</v>
      </c>
      <c r="Z9" s="20">
        <v>75.53</v>
      </c>
      <c r="AA9" s="21">
        <v>65310036</v>
      </c>
    </row>
    <row r="10" spans="1:27" ht="13.5">
      <c r="A10" s="22" t="s">
        <v>37</v>
      </c>
      <c r="B10" s="16"/>
      <c r="C10" s="17">
        <v>29241302</v>
      </c>
      <c r="D10" s="17"/>
      <c r="E10" s="18">
        <v>38895996</v>
      </c>
      <c r="F10" s="19">
        <v>38895996</v>
      </c>
      <c r="G10" s="19">
        <v>21255000</v>
      </c>
      <c r="H10" s="19"/>
      <c r="I10" s="19"/>
      <c r="J10" s="19">
        <v>21255000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21255000</v>
      </c>
      <c r="X10" s="19">
        <v>9723999</v>
      </c>
      <c r="Y10" s="19">
        <v>11531001</v>
      </c>
      <c r="Z10" s="20">
        <v>118.58</v>
      </c>
      <c r="AA10" s="21">
        <v>38895996</v>
      </c>
    </row>
    <row r="11" spans="1:27" ht="13.5">
      <c r="A11" s="22" t="s">
        <v>38</v>
      </c>
      <c r="B11" s="16"/>
      <c r="C11" s="17"/>
      <c r="D11" s="17"/>
      <c r="E11" s="18">
        <v>3967896</v>
      </c>
      <c r="F11" s="19">
        <v>3967896</v>
      </c>
      <c r="G11" s="19">
        <v>102012</v>
      </c>
      <c r="H11" s="19">
        <v>176661</v>
      </c>
      <c r="I11" s="19">
        <v>158298</v>
      </c>
      <c r="J11" s="19">
        <v>436971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436971</v>
      </c>
      <c r="X11" s="19">
        <v>991974</v>
      </c>
      <c r="Y11" s="19">
        <v>-555003</v>
      </c>
      <c r="Z11" s="20">
        <v>-55.95</v>
      </c>
      <c r="AA11" s="21">
        <v>3967896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-132829744</v>
      </c>
      <c r="D14" s="17"/>
      <c r="E14" s="18">
        <v>-131605068</v>
      </c>
      <c r="F14" s="19">
        <v>-131605068</v>
      </c>
      <c r="G14" s="19">
        <v>-61660959</v>
      </c>
      <c r="H14" s="19">
        <v>-11506762</v>
      </c>
      <c r="I14" s="19">
        <v>-14958516</v>
      </c>
      <c r="J14" s="19">
        <v>-88126237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-88126237</v>
      </c>
      <c r="X14" s="19">
        <v>-32901267</v>
      </c>
      <c r="Y14" s="19">
        <v>-55224970</v>
      </c>
      <c r="Z14" s="20">
        <v>167.85</v>
      </c>
      <c r="AA14" s="21">
        <v>-131605068</v>
      </c>
    </row>
    <row r="15" spans="1:27" ht="13.5">
      <c r="A15" s="22" t="s">
        <v>42</v>
      </c>
      <c r="B15" s="16"/>
      <c r="C15" s="17">
        <v>-1726903</v>
      </c>
      <c r="D15" s="17"/>
      <c r="E15" s="18">
        <v>-3223548</v>
      </c>
      <c r="F15" s="19">
        <v>-3223548</v>
      </c>
      <c r="G15" s="19">
        <v>-4652</v>
      </c>
      <c r="H15" s="19">
        <v>-58341</v>
      </c>
      <c r="I15" s="19">
        <v>-24098</v>
      </c>
      <c r="J15" s="19">
        <v>-87091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-87091</v>
      </c>
      <c r="X15" s="19">
        <v>-805887</v>
      </c>
      <c r="Y15" s="19">
        <v>718796</v>
      </c>
      <c r="Z15" s="20">
        <v>-89.19</v>
      </c>
      <c r="AA15" s="21">
        <v>-3223548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23770479</v>
      </c>
      <c r="D17" s="25">
        <f>SUM(D6:D16)</f>
        <v>0</v>
      </c>
      <c r="E17" s="26">
        <f t="shared" si="0"/>
        <v>17393256</v>
      </c>
      <c r="F17" s="27">
        <f t="shared" si="0"/>
        <v>17393256</v>
      </c>
      <c r="G17" s="27">
        <f t="shared" si="0"/>
        <v>1010153</v>
      </c>
      <c r="H17" s="27">
        <f t="shared" si="0"/>
        <v>4112004</v>
      </c>
      <c r="I17" s="27">
        <f t="shared" si="0"/>
        <v>-734872</v>
      </c>
      <c r="J17" s="27">
        <f t="shared" si="0"/>
        <v>4387285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4387285</v>
      </c>
      <c r="X17" s="27">
        <f t="shared" si="0"/>
        <v>4348314</v>
      </c>
      <c r="Y17" s="27">
        <f t="shared" si="0"/>
        <v>38971</v>
      </c>
      <c r="Z17" s="28">
        <f>+IF(X17&lt;&gt;0,+(Y17/X17)*100,0)</f>
        <v>0.8962324247972893</v>
      </c>
      <c r="AA17" s="29">
        <f>SUM(AA6:AA16)</f>
        <v>17393256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-33091980</v>
      </c>
      <c r="D26" s="17"/>
      <c r="E26" s="18">
        <v>-47772996</v>
      </c>
      <c r="F26" s="19">
        <v>-47772996</v>
      </c>
      <c r="G26" s="19">
        <v>-764818</v>
      </c>
      <c r="H26" s="19">
        <v>-1465521</v>
      </c>
      <c r="I26" s="19">
        <v>-725394</v>
      </c>
      <c r="J26" s="19">
        <v>-2955733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-2955733</v>
      </c>
      <c r="X26" s="19">
        <v>-11943249</v>
      </c>
      <c r="Y26" s="19">
        <v>8987516</v>
      </c>
      <c r="Z26" s="20">
        <v>-75.25</v>
      </c>
      <c r="AA26" s="21">
        <v>-47772996</v>
      </c>
    </row>
    <row r="27" spans="1:27" ht="13.5">
      <c r="A27" s="23" t="s">
        <v>51</v>
      </c>
      <c r="B27" s="24"/>
      <c r="C27" s="25">
        <f aca="true" t="shared" si="1" ref="C27:Y27">SUM(C21:C26)</f>
        <v>-33091980</v>
      </c>
      <c r="D27" s="25">
        <f>SUM(D21:D26)</f>
        <v>0</v>
      </c>
      <c r="E27" s="26">
        <f t="shared" si="1"/>
        <v>-47772996</v>
      </c>
      <c r="F27" s="27">
        <f t="shared" si="1"/>
        <v>-47772996</v>
      </c>
      <c r="G27" s="27">
        <f t="shared" si="1"/>
        <v>-764818</v>
      </c>
      <c r="H27" s="27">
        <f t="shared" si="1"/>
        <v>-1465521</v>
      </c>
      <c r="I27" s="27">
        <f t="shared" si="1"/>
        <v>-725394</v>
      </c>
      <c r="J27" s="27">
        <f t="shared" si="1"/>
        <v>-2955733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-2955733</v>
      </c>
      <c r="X27" s="27">
        <f t="shared" si="1"/>
        <v>-11943249</v>
      </c>
      <c r="Y27" s="27">
        <f t="shared" si="1"/>
        <v>8987516</v>
      </c>
      <c r="Z27" s="28">
        <f>+IF(X27&lt;&gt;0,+(Y27/X27)*100,0)</f>
        <v>-75.25185148530353</v>
      </c>
      <c r="AA27" s="29">
        <f>SUM(AA21:AA26)</f>
        <v>-47772996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-3171460</v>
      </c>
      <c r="D35" s="17"/>
      <c r="E35" s="18"/>
      <c r="F35" s="19"/>
      <c r="G35" s="19">
        <v>-224089</v>
      </c>
      <c r="H35" s="19">
        <v>-219970</v>
      </c>
      <c r="I35" s="19">
        <v>-151156</v>
      </c>
      <c r="J35" s="19">
        <v>-595215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-595215</v>
      </c>
      <c r="X35" s="19"/>
      <c r="Y35" s="19">
        <v>-595215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-3171460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-224089</v>
      </c>
      <c r="H36" s="27">
        <f t="shared" si="2"/>
        <v>-219970</v>
      </c>
      <c r="I36" s="27">
        <f t="shared" si="2"/>
        <v>-151156</v>
      </c>
      <c r="J36" s="27">
        <f t="shared" si="2"/>
        <v>-595215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-595215</v>
      </c>
      <c r="X36" s="27">
        <f t="shared" si="2"/>
        <v>0</v>
      </c>
      <c r="Y36" s="27">
        <f t="shared" si="2"/>
        <v>-595215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-12492961</v>
      </c>
      <c r="D38" s="31">
        <f>+D17+D27+D36</f>
        <v>0</v>
      </c>
      <c r="E38" s="32">
        <f t="shared" si="3"/>
        <v>-30379740</v>
      </c>
      <c r="F38" s="33">
        <f t="shared" si="3"/>
        <v>-30379740</v>
      </c>
      <c r="G38" s="33">
        <f t="shared" si="3"/>
        <v>21246</v>
      </c>
      <c r="H38" s="33">
        <f t="shared" si="3"/>
        <v>2426513</v>
      </c>
      <c r="I38" s="33">
        <f t="shared" si="3"/>
        <v>-1611422</v>
      </c>
      <c r="J38" s="33">
        <f t="shared" si="3"/>
        <v>836337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836337</v>
      </c>
      <c r="X38" s="33">
        <f t="shared" si="3"/>
        <v>-7594935</v>
      </c>
      <c r="Y38" s="33">
        <f t="shared" si="3"/>
        <v>8431272</v>
      </c>
      <c r="Z38" s="34">
        <f>+IF(X38&lt;&gt;0,+(Y38/X38)*100,0)</f>
        <v>-111.01177297764893</v>
      </c>
      <c r="AA38" s="35">
        <f>+AA17+AA27+AA36</f>
        <v>-30379740</v>
      </c>
    </row>
    <row r="39" spans="1:27" ht="13.5">
      <c r="A39" s="22" t="s">
        <v>59</v>
      </c>
      <c r="B39" s="16"/>
      <c r="C39" s="31">
        <v>20363144</v>
      </c>
      <c r="D39" s="31"/>
      <c r="E39" s="32">
        <v>31379740</v>
      </c>
      <c r="F39" s="33">
        <v>31379740</v>
      </c>
      <c r="G39" s="33">
        <v>361664</v>
      </c>
      <c r="H39" s="33">
        <v>382910</v>
      </c>
      <c r="I39" s="33">
        <v>2809423</v>
      </c>
      <c r="J39" s="33">
        <v>361664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361664</v>
      </c>
      <c r="X39" s="33">
        <v>31379740</v>
      </c>
      <c r="Y39" s="33">
        <v>-31018076</v>
      </c>
      <c r="Z39" s="34">
        <v>-98.85</v>
      </c>
      <c r="AA39" s="35">
        <v>31379740</v>
      </c>
    </row>
    <row r="40" spans="1:27" ht="13.5">
      <c r="A40" s="41" t="s">
        <v>60</v>
      </c>
      <c r="B40" s="42"/>
      <c r="C40" s="43">
        <v>7870183</v>
      </c>
      <c r="D40" s="43"/>
      <c r="E40" s="44">
        <v>1000000</v>
      </c>
      <c r="F40" s="45">
        <v>1000000</v>
      </c>
      <c r="G40" s="45">
        <v>382910</v>
      </c>
      <c r="H40" s="45">
        <v>2809423</v>
      </c>
      <c r="I40" s="45">
        <v>1198001</v>
      </c>
      <c r="J40" s="45">
        <v>1198001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1198001</v>
      </c>
      <c r="X40" s="45">
        <v>23784805</v>
      </c>
      <c r="Y40" s="45">
        <v>-22586804</v>
      </c>
      <c r="Z40" s="46">
        <v>-94.96</v>
      </c>
      <c r="AA40" s="47">
        <v>1000000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141533123</v>
      </c>
      <c r="D6" s="17"/>
      <c r="E6" s="18">
        <v>139649680</v>
      </c>
      <c r="F6" s="19">
        <v>139649680</v>
      </c>
      <c r="G6" s="19">
        <v>11839968</v>
      </c>
      <c r="H6" s="19">
        <v>30458848</v>
      </c>
      <c r="I6" s="19">
        <v>20001274</v>
      </c>
      <c r="J6" s="19">
        <v>62300090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62300090</v>
      </c>
      <c r="X6" s="19">
        <v>55859871</v>
      </c>
      <c r="Y6" s="19">
        <v>6440219</v>
      </c>
      <c r="Z6" s="20">
        <v>11.53</v>
      </c>
      <c r="AA6" s="21">
        <v>139649680</v>
      </c>
    </row>
    <row r="7" spans="1:27" ht="13.5">
      <c r="A7" s="22" t="s">
        <v>34</v>
      </c>
      <c r="B7" s="16"/>
      <c r="C7" s="17">
        <v>320774240</v>
      </c>
      <c r="D7" s="17"/>
      <c r="E7" s="18">
        <v>335414484</v>
      </c>
      <c r="F7" s="19">
        <v>335414484</v>
      </c>
      <c r="G7" s="19">
        <v>21788406</v>
      </c>
      <c r="H7" s="19">
        <v>25744730</v>
      </c>
      <c r="I7" s="19">
        <v>27881651</v>
      </c>
      <c r="J7" s="19">
        <v>75414787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75414787</v>
      </c>
      <c r="X7" s="19">
        <v>84719745</v>
      </c>
      <c r="Y7" s="19">
        <v>-9304958</v>
      </c>
      <c r="Z7" s="20">
        <v>-10.98</v>
      </c>
      <c r="AA7" s="21">
        <v>335414484</v>
      </c>
    </row>
    <row r="8" spans="1:27" ht="13.5">
      <c r="A8" s="22" t="s">
        <v>35</v>
      </c>
      <c r="B8" s="16"/>
      <c r="C8" s="17">
        <v>29328724</v>
      </c>
      <c r="D8" s="17"/>
      <c r="E8" s="18">
        <v>23605443</v>
      </c>
      <c r="F8" s="19">
        <v>23605443</v>
      </c>
      <c r="G8" s="19">
        <v>7146633</v>
      </c>
      <c r="H8" s="19">
        <v>11391725</v>
      </c>
      <c r="I8" s="19">
        <v>11358658</v>
      </c>
      <c r="J8" s="19">
        <v>29897016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29897016</v>
      </c>
      <c r="X8" s="19">
        <v>5665307</v>
      </c>
      <c r="Y8" s="19">
        <v>24231709</v>
      </c>
      <c r="Z8" s="20">
        <v>427.72</v>
      </c>
      <c r="AA8" s="21">
        <v>23605443</v>
      </c>
    </row>
    <row r="9" spans="1:27" ht="13.5">
      <c r="A9" s="22" t="s">
        <v>36</v>
      </c>
      <c r="B9" s="16"/>
      <c r="C9" s="17">
        <v>170306801</v>
      </c>
      <c r="D9" s="17"/>
      <c r="E9" s="18">
        <v>100681408</v>
      </c>
      <c r="F9" s="19">
        <v>100681408</v>
      </c>
      <c r="G9" s="19">
        <v>38175000</v>
      </c>
      <c r="H9" s="19">
        <v>1889000</v>
      </c>
      <c r="I9" s="19"/>
      <c r="J9" s="19">
        <v>40064000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40064000</v>
      </c>
      <c r="X9" s="19">
        <v>37058826</v>
      </c>
      <c r="Y9" s="19">
        <v>3005174</v>
      </c>
      <c r="Z9" s="20">
        <v>8.11</v>
      </c>
      <c r="AA9" s="21">
        <v>100681408</v>
      </c>
    </row>
    <row r="10" spans="1:27" ht="13.5">
      <c r="A10" s="22" t="s">
        <v>37</v>
      </c>
      <c r="B10" s="16"/>
      <c r="C10" s="17"/>
      <c r="D10" s="17"/>
      <c r="E10" s="18">
        <v>38383349</v>
      </c>
      <c r="F10" s="19">
        <v>38383349</v>
      </c>
      <c r="G10" s="19">
        <v>7466300</v>
      </c>
      <c r="H10" s="19">
        <v>2000000</v>
      </c>
      <c r="I10" s="19">
        <v>2000000</v>
      </c>
      <c r="J10" s="19">
        <v>11466300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11466300</v>
      </c>
      <c r="X10" s="19">
        <v>18906566</v>
      </c>
      <c r="Y10" s="19">
        <v>-7440266</v>
      </c>
      <c r="Z10" s="20">
        <v>-39.35</v>
      </c>
      <c r="AA10" s="21">
        <v>38383349</v>
      </c>
    </row>
    <row r="11" spans="1:27" ht="13.5">
      <c r="A11" s="22" t="s">
        <v>38</v>
      </c>
      <c r="B11" s="16"/>
      <c r="C11" s="17">
        <v>5031308</v>
      </c>
      <c r="D11" s="17"/>
      <c r="E11" s="18">
        <v>7500000</v>
      </c>
      <c r="F11" s="19">
        <v>7500000</v>
      </c>
      <c r="G11" s="19">
        <v>1021857</v>
      </c>
      <c r="H11" s="19">
        <v>1046232</v>
      </c>
      <c r="I11" s="19">
        <v>1842304</v>
      </c>
      <c r="J11" s="19">
        <v>3910393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3910393</v>
      </c>
      <c r="X11" s="19">
        <v>1800000</v>
      </c>
      <c r="Y11" s="19">
        <v>2110393</v>
      </c>
      <c r="Z11" s="20">
        <v>117.24</v>
      </c>
      <c r="AA11" s="21">
        <v>7500000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-522757592</v>
      </c>
      <c r="D14" s="17"/>
      <c r="E14" s="18">
        <v>-567867306</v>
      </c>
      <c r="F14" s="19">
        <v>-567867306</v>
      </c>
      <c r="G14" s="19">
        <v>-57006920</v>
      </c>
      <c r="H14" s="19">
        <v>-59796282</v>
      </c>
      <c r="I14" s="19">
        <v>-68790254</v>
      </c>
      <c r="J14" s="19">
        <v>-185593456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-185593456</v>
      </c>
      <c r="X14" s="19">
        <v>-128856608</v>
      </c>
      <c r="Y14" s="19">
        <v>-56736848</v>
      </c>
      <c r="Z14" s="20">
        <v>44.03</v>
      </c>
      <c r="AA14" s="21">
        <v>-567867306</v>
      </c>
    </row>
    <row r="15" spans="1:27" ht="13.5">
      <c r="A15" s="22" t="s">
        <v>42</v>
      </c>
      <c r="B15" s="16"/>
      <c r="C15" s="17">
        <v>-9127512</v>
      </c>
      <c r="D15" s="17"/>
      <c r="E15" s="18">
        <v>-4462811</v>
      </c>
      <c r="F15" s="19">
        <v>-4462811</v>
      </c>
      <c r="G15" s="19">
        <v>-377366</v>
      </c>
      <c r="H15" s="19">
        <v>-424595</v>
      </c>
      <c r="I15" s="19">
        <v>-382101</v>
      </c>
      <c r="J15" s="19">
        <v>-1184062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-1184062</v>
      </c>
      <c r="X15" s="19">
        <v>-1294215</v>
      </c>
      <c r="Y15" s="19">
        <v>110153</v>
      </c>
      <c r="Z15" s="20">
        <v>-8.51</v>
      </c>
      <c r="AA15" s="21">
        <v>-4462811</v>
      </c>
    </row>
    <row r="16" spans="1:27" ht="13.5">
      <c r="A16" s="22" t="s">
        <v>43</v>
      </c>
      <c r="B16" s="16"/>
      <c r="C16" s="17"/>
      <c r="D16" s="17"/>
      <c r="E16" s="18">
        <v>-580000</v>
      </c>
      <c r="F16" s="19">
        <v>-580000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-580000</v>
      </c>
    </row>
    <row r="17" spans="1:27" ht="13.5">
      <c r="A17" s="23" t="s">
        <v>44</v>
      </c>
      <c r="B17" s="24"/>
      <c r="C17" s="25">
        <f aca="true" t="shared" si="0" ref="C17:Y17">SUM(C6:C16)</f>
        <v>135089092</v>
      </c>
      <c r="D17" s="25">
        <f>SUM(D6:D16)</f>
        <v>0</v>
      </c>
      <c r="E17" s="26">
        <f t="shared" si="0"/>
        <v>72324247</v>
      </c>
      <c r="F17" s="27">
        <f t="shared" si="0"/>
        <v>72324247</v>
      </c>
      <c r="G17" s="27">
        <f t="shared" si="0"/>
        <v>30053878</v>
      </c>
      <c r="H17" s="27">
        <f t="shared" si="0"/>
        <v>12309658</v>
      </c>
      <c r="I17" s="27">
        <f t="shared" si="0"/>
        <v>-6088468</v>
      </c>
      <c r="J17" s="27">
        <f t="shared" si="0"/>
        <v>36275068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36275068</v>
      </c>
      <c r="X17" s="27">
        <f t="shared" si="0"/>
        <v>73859492</v>
      </c>
      <c r="Y17" s="27">
        <f t="shared" si="0"/>
        <v>-37584424</v>
      </c>
      <c r="Z17" s="28">
        <f>+IF(X17&lt;&gt;0,+(Y17/X17)*100,0)</f>
        <v>-50.88638302575923</v>
      </c>
      <c r="AA17" s="29">
        <f>SUM(AA6:AA16)</f>
        <v>72324247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26553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3001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-80961284</v>
      </c>
      <c r="D26" s="17"/>
      <c r="E26" s="18">
        <v>-63068547</v>
      </c>
      <c r="F26" s="19">
        <v>-63068547</v>
      </c>
      <c r="G26" s="19">
        <v>-4105770</v>
      </c>
      <c r="H26" s="19">
        <v>-1606985</v>
      </c>
      <c r="I26" s="19">
        <v>-3284326</v>
      </c>
      <c r="J26" s="19">
        <v>-8997081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-8997081</v>
      </c>
      <c r="X26" s="19">
        <v>-23664809</v>
      </c>
      <c r="Y26" s="19">
        <v>14667728</v>
      </c>
      <c r="Z26" s="20">
        <v>-61.98</v>
      </c>
      <c r="AA26" s="21">
        <v>-63068547</v>
      </c>
    </row>
    <row r="27" spans="1:27" ht="13.5">
      <c r="A27" s="23" t="s">
        <v>51</v>
      </c>
      <c r="B27" s="24"/>
      <c r="C27" s="25">
        <f aca="true" t="shared" si="1" ref="C27:Y27">SUM(C21:C26)</f>
        <v>-80931730</v>
      </c>
      <c r="D27" s="25">
        <f>SUM(D21:D26)</f>
        <v>0</v>
      </c>
      <c r="E27" s="26">
        <f t="shared" si="1"/>
        <v>-63068547</v>
      </c>
      <c r="F27" s="27">
        <f t="shared" si="1"/>
        <v>-63068547</v>
      </c>
      <c r="G27" s="27">
        <f t="shared" si="1"/>
        <v>-4105770</v>
      </c>
      <c r="H27" s="27">
        <f t="shared" si="1"/>
        <v>-1606985</v>
      </c>
      <c r="I27" s="27">
        <f t="shared" si="1"/>
        <v>-3284326</v>
      </c>
      <c r="J27" s="27">
        <f t="shared" si="1"/>
        <v>-8997081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-8997081</v>
      </c>
      <c r="X27" s="27">
        <f t="shared" si="1"/>
        <v>-23664809</v>
      </c>
      <c r="Y27" s="27">
        <f t="shared" si="1"/>
        <v>14667728</v>
      </c>
      <c r="Z27" s="28">
        <f>+IF(X27&lt;&gt;0,+(Y27/X27)*100,0)</f>
        <v>-61.98118057914602</v>
      </c>
      <c r="AA27" s="29">
        <f>SUM(AA21:AA26)</f>
        <v>-63068547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-15266089</v>
      </c>
      <c r="D35" s="17"/>
      <c r="E35" s="18">
        <v>-7302539</v>
      </c>
      <c r="F35" s="19">
        <v>-7302539</v>
      </c>
      <c r="G35" s="19">
        <v>-474096</v>
      </c>
      <c r="H35" s="19">
        <v>-426867</v>
      </c>
      <c r="I35" s="19">
        <v>-469361</v>
      </c>
      <c r="J35" s="19">
        <v>-1370324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-1370324</v>
      </c>
      <c r="X35" s="19">
        <v>-1833763</v>
      </c>
      <c r="Y35" s="19">
        <v>463439</v>
      </c>
      <c r="Z35" s="20">
        <v>-25.27</v>
      </c>
      <c r="AA35" s="21">
        <v>-7302539</v>
      </c>
    </row>
    <row r="36" spans="1:27" ht="13.5">
      <c r="A36" s="23" t="s">
        <v>57</v>
      </c>
      <c r="B36" s="24"/>
      <c r="C36" s="25">
        <f aca="true" t="shared" si="2" ref="C36:Y36">SUM(C31:C35)</f>
        <v>-15266089</v>
      </c>
      <c r="D36" s="25">
        <f>SUM(D31:D35)</f>
        <v>0</v>
      </c>
      <c r="E36" s="26">
        <f t="shared" si="2"/>
        <v>-7302539</v>
      </c>
      <c r="F36" s="27">
        <f t="shared" si="2"/>
        <v>-7302539</v>
      </c>
      <c r="G36" s="27">
        <f t="shared" si="2"/>
        <v>-474096</v>
      </c>
      <c r="H36" s="27">
        <f t="shared" si="2"/>
        <v>-426867</v>
      </c>
      <c r="I36" s="27">
        <f t="shared" si="2"/>
        <v>-469361</v>
      </c>
      <c r="J36" s="27">
        <f t="shared" si="2"/>
        <v>-1370324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-1370324</v>
      </c>
      <c r="X36" s="27">
        <f t="shared" si="2"/>
        <v>-1833763</v>
      </c>
      <c r="Y36" s="27">
        <f t="shared" si="2"/>
        <v>463439</v>
      </c>
      <c r="Z36" s="28">
        <f>+IF(X36&lt;&gt;0,+(Y36/X36)*100,0)</f>
        <v>-25.27256793816867</v>
      </c>
      <c r="AA36" s="29">
        <f>SUM(AA31:AA35)</f>
        <v>-7302539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38891273</v>
      </c>
      <c r="D38" s="31">
        <f>+D17+D27+D36</f>
        <v>0</v>
      </c>
      <c r="E38" s="32">
        <f t="shared" si="3"/>
        <v>1953161</v>
      </c>
      <c r="F38" s="33">
        <f t="shared" si="3"/>
        <v>1953161</v>
      </c>
      <c r="G38" s="33">
        <f t="shared" si="3"/>
        <v>25474012</v>
      </c>
      <c r="H38" s="33">
        <f t="shared" si="3"/>
        <v>10275806</v>
      </c>
      <c r="I38" s="33">
        <f t="shared" si="3"/>
        <v>-9842155</v>
      </c>
      <c r="J38" s="33">
        <f t="shared" si="3"/>
        <v>25907663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25907663</v>
      </c>
      <c r="X38" s="33">
        <f t="shared" si="3"/>
        <v>48360920</v>
      </c>
      <c r="Y38" s="33">
        <f t="shared" si="3"/>
        <v>-22453257</v>
      </c>
      <c r="Z38" s="34">
        <f>+IF(X38&lt;&gt;0,+(Y38/X38)*100,0)</f>
        <v>-46.42851500757223</v>
      </c>
      <c r="AA38" s="35">
        <f>+AA17+AA27+AA36</f>
        <v>1953161</v>
      </c>
    </row>
    <row r="39" spans="1:27" ht="13.5">
      <c r="A39" s="22" t="s">
        <v>59</v>
      </c>
      <c r="B39" s="16"/>
      <c r="C39" s="31">
        <v>39682179</v>
      </c>
      <c r="D39" s="31"/>
      <c r="E39" s="32">
        <v>27091791</v>
      </c>
      <c r="F39" s="33">
        <v>27091791</v>
      </c>
      <c r="G39" s="33">
        <v>2563105</v>
      </c>
      <c r="H39" s="33">
        <v>28037117</v>
      </c>
      <c r="I39" s="33">
        <v>38312923</v>
      </c>
      <c r="J39" s="33">
        <v>2563105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2563105</v>
      </c>
      <c r="X39" s="33">
        <v>27091791</v>
      </c>
      <c r="Y39" s="33">
        <v>-24528686</v>
      </c>
      <c r="Z39" s="34">
        <v>-90.54</v>
      </c>
      <c r="AA39" s="35">
        <v>27091791</v>
      </c>
    </row>
    <row r="40" spans="1:27" ht="13.5">
      <c r="A40" s="41" t="s">
        <v>60</v>
      </c>
      <c r="B40" s="42"/>
      <c r="C40" s="43">
        <v>78573452</v>
      </c>
      <c r="D40" s="43"/>
      <c r="E40" s="44">
        <v>29044952</v>
      </c>
      <c r="F40" s="45">
        <v>29044952</v>
      </c>
      <c r="G40" s="45">
        <v>28037117</v>
      </c>
      <c r="H40" s="45">
        <v>38312923</v>
      </c>
      <c r="I40" s="45">
        <v>28470768</v>
      </c>
      <c r="J40" s="45">
        <v>28470768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>
        <v>28470768</v>
      </c>
      <c r="X40" s="45">
        <v>75452711</v>
      </c>
      <c r="Y40" s="45">
        <v>-46981943</v>
      </c>
      <c r="Z40" s="46">
        <v>-62.27</v>
      </c>
      <c r="AA40" s="47">
        <v>29044952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2016-11-04T09:45:37Z</dcterms:created>
  <dcterms:modified xsi:type="dcterms:W3CDTF">2016-11-04T09:48:46Z</dcterms:modified>
  <cp:category/>
  <cp:version/>
  <cp:contentType/>
  <cp:contentStatus/>
</cp:coreProperties>
</file>