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'DC45'!$A$1:$AA$43</definedName>
    <definedName name="_xlnm.Print_Area" localSheetId="11">'DC6'!$A$1:$AA$43</definedName>
    <definedName name="_xlnm.Print_Area" localSheetId="20">'DC7'!$A$1:$AA$43</definedName>
    <definedName name="_xlnm.Print_Area" localSheetId="26">'DC8'!$A$1:$AA$43</definedName>
    <definedName name="_xlnm.Print_Area" localSheetId="31">'DC9'!$A$1:$AA$43</definedName>
    <definedName name="_xlnm.Print_Area" localSheetId="5">'NC061'!$A$1:$AA$43</definedName>
    <definedName name="_xlnm.Print_Area" localSheetId="6">'NC062'!$A$1:$AA$43</definedName>
    <definedName name="_xlnm.Print_Area" localSheetId="7">'NC064'!$A$1:$AA$43</definedName>
    <definedName name="_xlnm.Print_Area" localSheetId="8">'NC065'!$A$1:$AA$43</definedName>
    <definedName name="_xlnm.Print_Area" localSheetId="9">'NC066'!$A$1:$AA$43</definedName>
    <definedName name="_xlnm.Print_Area" localSheetId="10">'NC067'!$A$1:$AA$43</definedName>
    <definedName name="_xlnm.Print_Area" localSheetId="12">'NC071'!$A$1:$AA$43</definedName>
    <definedName name="_xlnm.Print_Area" localSheetId="13">'NC072'!$A$1:$AA$43</definedName>
    <definedName name="_xlnm.Print_Area" localSheetId="14">'NC073'!$A$1:$AA$43</definedName>
    <definedName name="_xlnm.Print_Area" localSheetId="15">'NC074'!$A$1:$AA$43</definedName>
    <definedName name="_xlnm.Print_Area" localSheetId="16">'NC075'!$A$1:$AA$43</definedName>
    <definedName name="_xlnm.Print_Area" localSheetId="17">'NC076'!$A$1:$AA$43</definedName>
    <definedName name="_xlnm.Print_Area" localSheetId="18">'NC077'!$A$1:$AA$43</definedName>
    <definedName name="_xlnm.Print_Area" localSheetId="19">'NC078'!$A$1:$AA$43</definedName>
    <definedName name="_xlnm.Print_Area" localSheetId="21">'NC082'!$A$1:$AA$43</definedName>
    <definedName name="_xlnm.Print_Area" localSheetId="22">'NC084'!$A$1:$AA$43</definedName>
    <definedName name="_xlnm.Print_Area" localSheetId="23">'NC085'!$A$1:$AA$43</definedName>
    <definedName name="_xlnm.Print_Area" localSheetId="24">'NC086'!$A$1:$AA$43</definedName>
    <definedName name="_xlnm.Print_Area" localSheetId="25">'NC087'!$A$1:$AA$43</definedName>
    <definedName name="_xlnm.Print_Area" localSheetId="27">'NC091'!$A$1:$AA$43</definedName>
    <definedName name="_xlnm.Print_Area" localSheetId="28">'NC092'!$A$1:$AA$43</definedName>
    <definedName name="_xlnm.Print_Area" localSheetId="29">'NC093'!$A$1:$AA$43</definedName>
    <definedName name="_xlnm.Print_Area" localSheetId="30">'NC094'!$A$1:$AA$43</definedName>
    <definedName name="_xlnm.Print_Area" localSheetId="1">'NC451'!$A$1:$AA$43</definedName>
    <definedName name="_xlnm.Print_Area" localSheetId="2">'NC452'!$A$1:$AA$43</definedName>
    <definedName name="_xlnm.Print_Area" localSheetId="3">'NC453'!$A$1:$AA$43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<sst xmlns="http://schemas.openxmlformats.org/spreadsheetml/2006/main" count="2208" uniqueCount="95">
  <si>
    <t>Northern Cape: Joe Morolong(NC451) - Table C7 Quarterly Budget Statement - Cash Flows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</si>
  <si>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</si>
  <si>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</si>
  <si>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</si>
  <si>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</si>
  <si>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</si>
  <si>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</si>
  <si>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</si>
  <si>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</si>
  <si>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</si>
  <si>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</si>
  <si>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</si>
  <si>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</si>
  <si>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</si>
  <si>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</si>
  <si>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</si>
  <si>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</si>
  <si>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</si>
  <si>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</si>
  <si>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</si>
  <si>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</si>
  <si>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</si>
  <si>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</si>
  <si>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</si>
  <si>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</si>
  <si>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</si>
  <si>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</si>
  <si>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</si>
  <si>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</si>
  <si>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</si>
  <si>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</si>
  <si>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</si>
  <si>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</si>
  <si>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</si>
  <si>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</si>
  <si>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</si>
  <si>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</si>
  <si>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</si>
  <si>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</si>
  <si>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</si>
  <si>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</si>
  <si>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</si>
  <si>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</si>
  <si>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</si>
  <si>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</si>
  <si>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</si>
  <si>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</si>
  <si>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</si>
  <si>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</si>
  <si>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</si>
  <si>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</si>
  <si>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</si>
  <si>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</si>
  <si>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</si>
  <si>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</si>
  <si>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</si>
  <si>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</si>
  <si>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</si>
  <si>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</si>
  <si>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</si>
  <si>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</si>
  <si>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C7 Quarterly Budget Statement - Cash Flows for 1st Quarter ended 30 September 2016 (Figures Finalised as at 2016/11/02)</t>
  </si>
  <si>
    <t>Northern Cape: Gamagara(NC453) - Table C7 Quarterly Budget Statement - Cash Flows for 1st Quarter ended 30 September 2016 (Figures Finalised as at 2016/11/02)</t>
  </si>
  <si>
    <t>Northern Cape: John Taolo Gaetsewe(DC45) - Table C7 Quarterly Budget Statement - Cash Flows for 1st Quarter ended 30 September 2016 (Figures Finalised as at 2016/11/02)</t>
  </si>
  <si>
    <t>Northern Cape: Richtersveld(NC061) - Table C7 Quarterly Budget Statement - Cash Flows for 1st Quarter ended 30 September 2016 (Figures Finalised as at 2016/11/02)</t>
  </si>
  <si>
    <t>Northern Cape: Nama Khoi(NC062) - Table C7 Quarterly Budget Statement - Cash Flows for 1st Quarter ended 30 September 2016 (Figures Finalised as at 2016/11/02)</t>
  </si>
  <si>
    <t>Northern Cape: Kamiesberg(NC064) - Table C7 Quarterly Budget Statement - Cash Flows for 1st Quarter ended 30 September 2016 (Figures Finalised as at 2016/11/02)</t>
  </si>
  <si>
    <t>Northern Cape: Hantam(NC065) - Table C7 Quarterly Budget Statement - Cash Flows for 1st Quarter ended 30 September 2016 (Figures Finalised as at 2016/11/02)</t>
  </si>
  <si>
    <t>Northern Cape: Karoo Hoogland(NC066) - Table C7 Quarterly Budget Statement - Cash Flows for 1st Quarter ended 30 September 2016 (Figures Finalised as at 2016/11/02)</t>
  </si>
  <si>
    <t>Northern Cape: Khai-Ma(NC067) - Table C7 Quarterly Budget Statement - Cash Flows for 1st Quarter ended 30 September 2016 (Figures Finalised as at 2016/11/02)</t>
  </si>
  <si>
    <t>Northern Cape: Namakwa(DC6) - Table C7 Quarterly Budget Statement - Cash Flows for 1st Quarter ended 30 September 2016 (Figures Finalised as at 2016/11/02)</t>
  </si>
  <si>
    <t>Northern Cape: Ubuntu(NC071) - Table C7 Quarterly Budget Statement - Cash Flows for 1st Quarter ended 30 September 2016 (Figures Finalised as at 2016/11/02)</t>
  </si>
  <si>
    <t>Northern Cape: Umsobomvu(NC072) - Table C7 Quarterly Budget Statement - Cash Flows for 1st Quarter ended 30 September 2016 (Figures Finalised as at 2016/11/02)</t>
  </si>
  <si>
    <t>Northern Cape: Emthanjeni(NC073) - Table C7 Quarterly Budget Statement - Cash Flows for 1st Quarter ended 30 September 2016 (Figures Finalised as at 2016/11/02)</t>
  </si>
  <si>
    <t>Northern Cape: Kareeberg(NC074) - Table C7 Quarterly Budget Statement - Cash Flows for 1st Quarter ended 30 September 2016 (Figures Finalised as at 2016/11/02)</t>
  </si>
  <si>
    <t>Northern Cape: Renosterberg(NC075) - Table C7 Quarterly Budget Statement - Cash Flows for 1st Quarter ended 30 September 2016 (Figures Finalised as at 2016/11/02)</t>
  </si>
  <si>
    <t>Northern Cape: Thembelihle(NC076) - Table C7 Quarterly Budget Statement - Cash Flows for 1st Quarter ended 30 September 2016 (Figures Finalised as at 2016/11/02)</t>
  </si>
  <si>
    <t>Northern Cape: Siyathemba(NC077) - Table C7 Quarterly Budget Statement - Cash Flows for 1st Quarter ended 30 September 2016 (Figures Finalised as at 2016/11/02)</t>
  </si>
  <si>
    <t>Northern Cape: Siyancuma(NC078) - Table C7 Quarterly Budget Statement - Cash Flows for 1st Quarter ended 30 September 2016 (Figures Finalised as at 2016/11/02)</t>
  </si>
  <si>
    <t>Northern Cape: Pixley Ka Seme (Nc)(DC7) - Table C7 Quarterly Budget Statement - Cash Flows for 1st Quarter ended 30 September 2016 (Figures Finalised as at 2016/11/02)</t>
  </si>
  <si>
    <t>Northern Cape: !Kai! Garib(NC082) - Table C7 Quarterly Budget Statement - Cash Flows for 1st Quarter ended 30 September 2016 (Figures Finalised as at 2016/11/02)</t>
  </si>
  <si>
    <t>Northern Cape: !Kheis(NC084) - Table C7 Quarterly Budget Statement - Cash Flows for 1st Quarter ended 30 September 2016 (Figures Finalised as at 2016/11/02)</t>
  </si>
  <si>
    <t>Northern Cape: Tsantsabane(NC085) - Table C7 Quarterly Budget Statement - Cash Flows for 1st Quarter ended 30 September 2016 (Figures Finalised as at 2016/11/02)</t>
  </si>
  <si>
    <t>Northern Cape: Kgatelopele(NC086) - Table C7 Quarterly Budget Statement - Cash Flows for 1st Quarter ended 30 September 2016 (Figures Finalised as at 2016/11/02)</t>
  </si>
  <si>
    <t>Northern Cape: Dawid Kruiper(NC087) - Table C7 Quarterly Budget Statement - Cash Flows for 1st Quarter ended 30 September 2016 (Figures Finalised as at 2016/11/02)</t>
  </si>
  <si>
    <t>Northern Cape: Z F Mgcawu(DC8) - Table C7 Quarterly Budget Statement - Cash Flows for 1st Quarter ended 30 September 2016 (Figures Finalised as at 2016/11/02)</t>
  </si>
  <si>
    <t>Northern Cape: Sol Plaatje(NC091) - Table C7 Quarterly Budget Statement - Cash Flows for 1st Quarter ended 30 September 2016 (Figures Finalised as at 2016/11/02)</t>
  </si>
  <si>
    <t>Northern Cape: Dikgatlong(NC092) - Table C7 Quarterly Budget Statement - Cash Flows for 1st Quarter ended 30 September 2016 (Figures Finalised as at 2016/11/02)</t>
  </si>
  <si>
    <t>Northern Cape: Magareng(NC093) - Table C7 Quarterly Budget Statement - Cash Flows for 1st Quarter ended 30 September 2016 (Figures Finalised as at 2016/11/02)</t>
  </si>
  <si>
    <t>Northern Cape: Phokwane(NC094) - Table C7 Quarterly Budget Statement - Cash Flows for 1st Quarter ended 30 September 2016 (Figures Finalised as at 2016/11/02)</t>
  </si>
  <si>
    <t>Northern Cape: Frances Baard(DC9) - Table C7 Quarterly Budget Statement - Cash Flows for 1st Quarter ended 30 September 2016 (Figures Finalised as at 2016/11/02)</t>
  </si>
  <si>
    <t>Summary - Table C7 Quarterly Budget Statement - Cash Flows for 1st Quarter ended 30 September 2016 (Figures Finalised as at 2016/11/02)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</si>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</sst>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658069194</v>
      </c>
      <c r="D6" s="17"/>
      <c r="E6" s="18">
        <v>1098057387</v>
      </c>
      <c r="F6" s="19">
        <v>1098057387</v>
      </c>
      <c r="G6" s="19">
        <v>401355037</v>
      </c>
      <c r="H6" s="19">
        <v>-205808312</v>
      </c>
      <c r="I6" s="19">
        <v>58124404</v>
      </c>
      <c r="J6" s="19">
        <v>253671129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253671129</v>
      </c>
      <c r="X6" s="19">
        <v>336147690</v>
      </c>
      <c r="Y6" s="19">
        <v>-82476561</v>
      </c>
      <c r="Z6" s="20">
        <v>-24.54</v>
      </c>
      <c r="AA6" s="21">
        <v>1098057387</v>
      </c>
    </row>
    <row r="7" spans="1:27" ht="13.5">
      <c r="A7" s="22" t="s">
        <v>34</v>
      </c>
      <c r="B7" s="16"/>
      <c r="C7" s="17">
        <v>1670922670</v>
      </c>
      <c r="D7" s="17"/>
      <c r="E7" s="18">
        <v>2748595668</v>
      </c>
      <c r="F7" s="19">
        <v>2748595668</v>
      </c>
      <c r="G7" s="19">
        <v>154743533</v>
      </c>
      <c r="H7" s="19">
        <v>106832888</v>
      </c>
      <c r="I7" s="19">
        <v>181417239</v>
      </c>
      <c r="J7" s="19">
        <v>442993660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442993660</v>
      </c>
      <c r="X7" s="19">
        <v>694650394</v>
      </c>
      <c r="Y7" s="19">
        <v>-251656734</v>
      </c>
      <c r="Z7" s="20">
        <v>-36.23</v>
      </c>
      <c r="AA7" s="21">
        <v>2748595668</v>
      </c>
    </row>
    <row r="8" spans="1:27" ht="13.5">
      <c r="A8" s="22" t="s">
        <v>35</v>
      </c>
      <c r="B8" s="16"/>
      <c r="C8" s="17">
        <v>175051540</v>
      </c>
      <c r="D8" s="17"/>
      <c r="E8" s="18">
        <v>323872803</v>
      </c>
      <c r="F8" s="19">
        <v>323872803</v>
      </c>
      <c r="G8" s="19">
        <v>37388849</v>
      </c>
      <c r="H8" s="19">
        <v>52338580</v>
      </c>
      <c r="I8" s="19">
        <v>38435483</v>
      </c>
      <c r="J8" s="19">
        <v>128162912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128162912</v>
      </c>
      <c r="X8" s="19">
        <v>78466708</v>
      </c>
      <c r="Y8" s="19">
        <v>49696204</v>
      </c>
      <c r="Z8" s="20">
        <v>63.33</v>
      </c>
      <c r="AA8" s="21">
        <v>323872803</v>
      </c>
    </row>
    <row r="9" spans="1:27" ht="13.5">
      <c r="A9" s="22" t="s">
        <v>36</v>
      </c>
      <c r="B9" s="16"/>
      <c r="C9" s="17">
        <v>1258909664</v>
      </c>
      <c r="D9" s="17"/>
      <c r="E9" s="18">
        <v>1671190563</v>
      </c>
      <c r="F9" s="19">
        <v>1671190563</v>
      </c>
      <c r="G9" s="19">
        <v>514286300</v>
      </c>
      <c r="H9" s="19">
        <v>81503108</v>
      </c>
      <c r="I9" s="19">
        <v>44572010</v>
      </c>
      <c r="J9" s="19">
        <v>640361418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640361418</v>
      </c>
      <c r="X9" s="19">
        <v>585559973</v>
      </c>
      <c r="Y9" s="19">
        <v>54801445</v>
      </c>
      <c r="Z9" s="20">
        <v>9.36</v>
      </c>
      <c r="AA9" s="21">
        <v>1671190563</v>
      </c>
    </row>
    <row r="10" spans="1:27" ht="13.5">
      <c r="A10" s="22" t="s">
        <v>37</v>
      </c>
      <c r="B10" s="16"/>
      <c r="C10" s="17">
        <v>526683828</v>
      </c>
      <c r="D10" s="17"/>
      <c r="E10" s="18">
        <v>817678904</v>
      </c>
      <c r="F10" s="19">
        <v>817678904</v>
      </c>
      <c r="G10" s="19">
        <v>164334500</v>
      </c>
      <c r="H10" s="19">
        <v>39761191</v>
      </c>
      <c r="I10" s="19">
        <v>17072737</v>
      </c>
      <c r="J10" s="19">
        <v>221168428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221168428</v>
      </c>
      <c r="X10" s="19">
        <v>312498064</v>
      </c>
      <c r="Y10" s="19">
        <v>-91329636</v>
      </c>
      <c r="Z10" s="20">
        <v>-29.23</v>
      </c>
      <c r="AA10" s="21">
        <v>817678904</v>
      </c>
    </row>
    <row r="11" spans="1:27" ht="13.5">
      <c r="A11" s="22" t="s">
        <v>38</v>
      </c>
      <c r="B11" s="16"/>
      <c r="C11" s="17">
        <v>173147188</v>
      </c>
      <c r="D11" s="17"/>
      <c r="E11" s="18">
        <v>133771510</v>
      </c>
      <c r="F11" s="19">
        <v>133771510</v>
      </c>
      <c r="G11" s="19">
        <v>20171550</v>
      </c>
      <c r="H11" s="19">
        <v>10579987</v>
      </c>
      <c r="I11" s="19">
        <v>17007215</v>
      </c>
      <c r="J11" s="19">
        <v>47758752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47758752</v>
      </c>
      <c r="X11" s="19">
        <v>32263557</v>
      </c>
      <c r="Y11" s="19">
        <v>15495195</v>
      </c>
      <c r="Z11" s="20">
        <v>48.03</v>
      </c>
      <c r="AA11" s="21">
        <v>133771510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-3578917834</v>
      </c>
      <c r="D14" s="17"/>
      <c r="E14" s="18">
        <v>-5362094185</v>
      </c>
      <c r="F14" s="19">
        <v>-5362094185</v>
      </c>
      <c r="G14" s="19">
        <v>-530934351</v>
      </c>
      <c r="H14" s="19">
        <v>-410717021</v>
      </c>
      <c r="I14" s="19">
        <v>-433996505</v>
      </c>
      <c r="J14" s="19">
        <v>-1375647877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-1375647877</v>
      </c>
      <c r="X14" s="19">
        <v>-1321706020</v>
      </c>
      <c r="Y14" s="19">
        <v>-53941857</v>
      </c>
      <c r="Z14" s="20">
        <v>4.08</v>
      </c>
      <c r="AA14" s="21">
        <v>-5362094185</v>
      </c>
    </row>
    <row r="15" spans="1:27" ht="13.5">
      <c r="A15" s="22" t="s">
        <v>42</v>
      </c>
      <c r="B15" s="16"/>
      <c r="C15" s="17">
        <v>-80886079</v>
      </c>
      <c r="D15" s="17"/>
      <c r="E15" s="18">
        <v>-76377839</v>
      </c>
      <c r="F15" s="19">
        <v>-76377839</v>
      </c>
      <c r="G15" s="19">
        <v>-1116733</v>
      </c>
      <c r="H15" s="19">
        <v>-3273510</v>
      </c>
      <c r="I15" s="19">
        <v>-3576303</v>
      </c>
      <c r="J15" s="19">
        <v>-7966546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-7966546</v>
      </c>
      <c r="X15" s="19">
        <v>-10675433</v>
      </c>
      <c r="Y15" s="19">
        <v>2708887</v>
      </c>
      <c r="Z15" s="20">
        <v>-25.37</v>
      </c>
      <c r="AA15" s="21">
        <v>-76377839</v>
      </c>
    </row>
    <row r="16" spans="1:27" ht="13.5">
      <c r="A16" s="22" t="s">
        <v>43</v>
      </c>
      <c r="B16" s="16"/>
      <c r="C16" s="17">
        <v>-146567853</v>
      </c>
      <c r="D16" s="17"/>
      <c r="E16" s="18">
        <v>-169716943</v>
      </c>
      <c r="F16" s="19">
        <v>-169716943</v>
      </c>
      <c r="G16" s="19">
        <v>-9798729</v>
      </c>
      <c r="H16" s="19">
        <v>-11602795</v>
      </c>
      <c r="I16" s="19">
        <v>-5482564</v>
      </c>
      <c r="J16" s="19">
        <v>-26884088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-26884088</v>
      </c>
      <c r="X16" s="19">
        <v>-33406164</v>
      </c>
      <c r="Y16" s="19">
        <v>6522076</v>
      </c>
      <c r="Z16" s="20">
        <v>-19.52</v>
      </c>
      <c r="AA16" s="21">
        <v>-169716943</v>
      </c>
    </row>
    <row r="17" spans="1:27" ht="13.5">
      <c r="A17" s="23" t="s">
        <v>44</v>
      </c>
      <c r="B17" s="24"/>
      <c r="C17" s="25">
        <f aca="true" t="shared" si="0" ref="C17:Y17">SUM(C6:C16)</f>
        <v>656412318</v>
      </c>
      <c r="D17" s="25">
        <f>SUM(D6:D16)</f>
        <v>0</v>
      </c>
      <c r="E17" s="26">
        <f t="shared" si="0"/>
        <v>1184977868</v>
      </c>
      <c r="F17" s="27">
        <f t="shared" si="0"/>
        <v>1184977868</v>
      </c>
      <c r="G17" s="27">
        <f t="shared" si="0"/>
        <v>750429956</v>
      </c>
      <c r="H17" s="27">
        <f t="shared" si="0"/>
        <v>-340385884</v>
      </c>
      <c r="I17" s="27">
        <f t="shared" si="0"/>
        <v>-86426284</v>
      </c>
      <c r="J17" s="27">
        <f t="shared" si="0"/>
        <v>323617788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323617788</v>
      </c>
      <c r="X17" s="27">
        <f t="shared" si="0"/>
        <v>673798769</v>
      </c>
      <c r="Y17" s="27">
        <f t="shared" si="0"/>
        <v>-350180981</v>
      </c>
      <c r="Z17" s="28">
        <f>+IF(X17&lt;&gt;0,+(Y17/X17)*100,0)</f>
        <v>-51.971151790572655</v>
      </c>
      <c r="AA17" s="29">
        <f>SUM(AA6:AA16)</f>
        <v>1184977868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12815411</v>
      </c>
      <c r="D21" s="17"/>
      <c r="E21" s="18">
        <v>129238451</v>
      </c>
      <c r="F21" s="19">
        <v>129238451</v>
      </c>
      <c r="G21" s="36">
        <v>28862</v>
      </c>
      <c r="H21" s="36">
        <v>1644857</v>
      </c>
      <c r="I21" s="36">
        <v>1781029</v>
      </c>
      <c r="J21" s="19">
        <v>3454748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3454748</v>
      </c>
      <c r="X21" s="19">
        <v>53075563</v>
      </c>
      <c r="Y21" s="36">
        <v>-49620815</v>
      </c>
      <c r="Z21" s="37">
        <v>-93.49</v>
      </c>
      <c r="AA21" s="38">
        <v>129238451</v>
      </c>
    </row>
    <row r="22" spans="1:27" ht="13.5">
      <c r="A22" s="22" t="s">
        <v>47</v>
      </c>
      <c r="B22" s="16"/>
      <c r="C22" s="17">
        <v>-21956081</v>
      </c>
      <c r="D22" s="17"/>
      <c r="E22" s="39">
        <v>8490</v>
      </c>
      <c r="F22" s="36">
        <v>8490</v>
      </c>
      <c r="G22" s="19">
        <v>250437</v>
      </c>
      <c r="H22" s="19">
        <v>536063</v>
      </c>
      <c r="I22" s="19">
        <v>-2405546</v>
      </c>
      <c r="J22" s="19">
        <v>-1619046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-1619046</v>
      </c>
      <c r="X22" s="19">
        <v>3446</v>
      </c>
      <c r="Y22" s="19">
        <v>-1622492</v>
      </c>
      <c r="Z22" s="20">
        <v>-47083.34</v>
      </c>
      <c r="AA22" s="21">
        <v>8490</v>
      </c>
    </row>
    <row r="23" spans="1:27" ht="13.5">
      <c r="A23" s="22" t="s">
        <v>48</v>
      </c>
      <c r="B23" s="16"/>
      <c r="C23" s="40">
        <v>30533216</v>
      </c>
      <c r="D23" s="40"/>
      <c r="E23" s="18">
        <v>17078</v>
      </c>
      <c r="F23" s="19">
        <v>17078</v>
      </c>
      <c r="G23" s="36">
        <v>910963</v>
      </c>
      <c r="H23" s="36">
        <v>-14695</v>
      </c>
      <c r="I23" s="36">
        <v>5971848</v>
      </c>
      <c r="J23" s="19">
        <v>6868116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6868116</v>
      </c>
      <c r="X23" s="19">
        <v>1566</v>
      </c>
      <c r="Y23" s="36">
        <v>6866550</v>
      </c>
      <c r="Z23" s="37">
        <v>438477.01</v>
      </c>
      <c r="AA23" s="38">
        <v>17078</v>
      </c>
    </row>
    <row r="24" spans="1:27" ht="13.5">
      <c r="A24" s="22" t="s">
        <v>49</v>
      </c>
      <c r="B24" s="16"/>
      <c r="C24" s="17">
        <v>179149</v>
      </c>
      <c r="D24" s="17"/>
      <c r="E24" s="18">
        <v>66978</v>
      </c>
      <c r="F24" s="19">
        <v>66978</v>
      </c>
      <c r="G24" s="19">
        <v>17986279</v>
      </c>
      <c r="H24" s="19">
        <v>4158278</v>
      </c>
      <c r="I24" s="19">
        <v>-3706575</v>
      </c>
      <c r="J24" s="19">
        <v>18437982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18437982</v>
      </c>
      <c r="X24" s="19">
        <v>66978</v>
      </c>
      <c r="Y24" s="19">
        <v>18371004</v>
      </c>
      <c r="Z24" s="20">
        <v>27428.42</v>
      </c>
      <c r="AA24" s="21">
        <v>66978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-563967212</v>
      </c>
      <c r="D26" s="17"/>
      <c r="E26" s="18">
        <v>-1031173725</v>
      </c>
      <c r="F26" s="19">
        <v>-1031173725</v>
      </c>
      <c r="G26" s="19">
        <v>32446967</v>
      </c>
      <c r="H26" s="19">
        <v>-96538481</v>
      </c>
      <c r="I26" s="19">
        <v>-52200406</v>
      </c>
      <c r="J26" s="19">
        <v>-116291920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-116291920</v>
      </c>
      <c r="X26" s="19">
        <v>-255116768</v>
      </c>
      <c r="Y26" s="19">
        <v>138824848</v>
      </c>
      <c r="Z26" s="20">
        <v>-54.42</v>
      </c>
      <c r="AA26" s="21">
        <v>-1031173725</v>
      </c>
    </row>
    <row r="27" spans="1:27" ht="13.5">
      <c r="A27" s="23" t="s">
        <v>51</v>
      </c>
      <c r="B27" s="24"/>
      <c r="C27" s="25">
        <f aca="true" t="shared" si="1" ref="C27:Y27">SUM(C21:C26)</f>
        <v>-542395517</v>
      </c>
      <c r="D27" s="25">
        <f>SUM(D21:D26)</f>
        <v>0</v>
      </c>
      <c r="E27" s="26">
        <f t="shared" si="1"/>
        <v>-901842728</v>
      </c>
      <c r="F27" s="27">
        <f t="shared" si="1"/>
        <v>-901842728</v>
      </c>
      <c r="G27" s="27">
        <f t="shared" si="1"/>
        <v>51623508</v>
      </c>
      <c r="H27" s="27">
        <f t="shared" si="1"/>
        <v>-90213978</v>
      </c>
      <c r="I27" s="27">
        <f t="shared" si="1"/>
        <v>-50559650</v>
      </c>
      <c r="J27" s="27">
        <f t="shared" si="1"/>
        <v>-89150120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-89150120</v>
      </c>
      <c r="X27" s="27">
        <f t="shared" si="1"/>
        <v>-201969215</v>
      </c>
      <c r="Y27" s="27">
        <f t="shared" si="1"/>
        <v>112819095</v>
      </c>
      <c r="Z27" s="28">
        <f>+IF(X27&lt;&gt;0,+(Y27/X27)*100,0)</f>
        <v>-55.85955017946671</v>
      </c>
      <c r="AA27" s="29">
        <f>SUM(AA21:AA26)</f>
        <v>-901842728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-431365</v>
      </c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>
        <v>4289533</v>
      </c>
      <c r="D32" s="17"/>
      <c r="E32" s="18">
        <v>2500000</v>
      </c>
      <c r="F32" s="19">
        <v>2500000</v>
      </c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-1881891</v>
      </c>
      <c r="X32" s="19"/>
      <c r="Y32" s="19">
        <v>-1881891</v>
      </c>
      <c r="Z32" s="20"/>
      <c r="AA32" s="21">
        <v>2500000</v>
      </c>
    </row>
    <row r="33" spans="1:27" ht="13.5">
      <c r="A33" s="22" t="s">
        <v>55</v>
      </c>
      <c r="B33" s="16"/>
      <c r="C33" s="17">
        <v>315291</v>
      </c>
      <c r="D33" s="17"/>
      <c r="E33" s="18">
        <v>1226085</v>
      </c>
      <c r="F33" s="19">
        <v>1226085</v>
      </c>
      <c r="G33" s="19">
        <v>-337186276</v>
      </c>
      <c r="H33" s="36">
        <v>259653142</v>
      </c>
      <c r="I33" s="36">
        <v>516996</v>
      </c>
      <c r="J33" s="36">
        <v>-77016138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-77016138</v>
      </c>
      <c r="X33" s="36">
        <v>264202</v>
      </c>
      <c r="Y33" s="19">
        <v>-77280340</v>
      </c>
      <c r="Z33" s="20">
        <v>-29250.48</v>
      </c>
      <c r="AA33" s="21">
        <v>1226085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-56529434</v>
      </c>
      <c r="D35" s="17"/>
      <c r="E35" s="18">
        <v>-31356937</v>
      </c>
      <c r="F35" s="19">
        <v>-31356937</v>
      </c>
      <c r="G35" s="19">
        <v>-1874117</v>
      </c>
      <c r="H35" s="19">
        <v>-1609287</v>
      </c>
      <c r="I35" s="19">
        <v>-1942978</v>
      </c>
      <c r="J35" s="19">
        <v>-5426382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-5426382</v>
      </c>
      <c r="X35" s="19">
        <v>-5306870</v>
      </c>
      <c r="Y35" s="19">
        <v>-119512</v>
      </c>
      <c r="Z35" s="20">
        <v>2.25</v>
      </c>
      <c r="AA35" s="21">
        <v>-31356937</v>
      </c>
    </row>
    <row r="36" spans="1:27" ht="13.5">
      <c r="A36" s="23" t="s">
        <v>57</v>
      </c>
      <c r="B36" s="24"/>
      <c r="C36" s="25">
        <f aca="true" t="shared" si="2" ref="C36:Y36">SUM(C31:C35)</f>
        <v>-52355975</v>
      </c>
      <c r="D36" s="25">
        <f>SUM(D31:D35)</f>
        <v>0</v>
      </c>
      <c r="E36" s="26">
        <f t="shared" si="2"/>
        <v>-27630852</v>
      </c>
      <c r="F36" s="27">
        <f t="shared" si="2"/>
        <v>-27630852</v>
      </c>
      <c r="G36" s="27">
        <f t="shared" si="2"/>
        <v>-343210859</v>
      </c>
      <c r="H36" s="27">
        <f t="shared" si="2"/>
        <v>267856612</v>
      </c>
      <c r="I36" s="27">
        <f t="shared" si="2"/>
        <v>-1425982</v>
      </c>
      <c r="J36" s="27">
        <f t="shared" si="2"/>
        <v>-76780229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-76780229</v>
      </c>
      <c r="X36" s="27">
        <f t="shared" si="2"/>
        <v>-5042668</v>
      </c>
      <c r="Y36" s="27">
        <f t="shared" si="2"/>
        <v>-71737561</v>
      </c>
      <c r="Z36" s="28">
        <f>+IF(X36&lt;&gt;0,+(Y36/X36)*100,0)</f>
        <v>1422.6112248516063</v>
      </c>
      <c r="AA36" s="29">
        <f>SUM(AA31:AA35)</f>
        <v>-27630852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61660826</v>
      </c>
      <c r="D38" s="31">
        <f>+D17+D27+D36</f>
        <v>0</v>
      </c>
      <c r="E38" s="32">
        <f t="shared" si="3"/>
        <v>255504288</v>
      </c>
      <c r="F38" s="33">
        <f t="shared" si="3"/>
        <v>255504288</v>
      </c>
      <c r="G38" s="33">
        <f t="shared" si="3"/>
        <v>458842605</v>
      </c>
      <c r="H38" s="33">
        <f t="shared" si="3"/>
        <v>-162743250</v>
      </c>
      <c r="I38" s="33">
        <f t="shared" si="3"/>
        <v>-138411916</v>
      </c>
      <c r="J38" s="33">
        <f t="shared" si="3"/>
        <v>157687439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157687439</v>
      </c>
      <c r="X38" s="33">
        <f t="shared" si="3"/>
        <v>466786886</v>
      </c>
      <c r="Y38" s="33">
        <f t="shared" si="3"/>
        <v>-309099447</v>
      </c>
      <c r="Z38" s="34">
        <f>+IF(X38&lt;&gt;0,+(Y38/X38)*100,0)</f>
        <v>-66.2185370391918</v>
      </c>
      <c r="AA38" s="35">
        <f>+AA17+AA27+AA36</f>
        <v>255504288</v>
      </c>
    </row>
    <row r="39" spans="1:27" ht="13.5">
      <c r="A39" s="22" t="s">
        <v>59</v>
      </c>
      <c r="B39" s="16"/>
      <c r="C39" s="31">
        <v>445602470</v>
      </c>
      <c r="D39" s="31"/>
      <c r="E39" s="32">
        <v>408175785</v>
      </c>
      <c r="F39" s="33">
        <v>408175785</v>
      </c>
      <c r="G39" s="33">
        <v>388769188</v>
      </c>
      <c r="H39" s="33">
        <v>847611793</v>
      </c>
      <c r="I39" s="33">
        <v>648337780</v>
      </c>
      <c r="J39" s="33">
        <v>388769188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388769188</v>
      </c>
      <c r="X39" s="33">
        <v>408175785</v>
      </c>
      <c r="Y39" s="33">
        <v>-19406597</v>
      </c>
      <c r="Z39" s="34">
        <v>-4.75</v>
      </c>
      <c r="AA39" s="35">
        <v>408175785</v>
      </c>
    </row>
    <row r="40" spans="1:27" ht="13.5">
      <c r="A40" s="41" t="s">
        <v>60</v>
      </c>
      <c r="B40" s="42"/>
      <c r="C40" s="43">
        <v>507263298</v>
      </c>
      <c r="D40" s="43"/>
      <c r="E40" s="44">
        <v>663680064</v>
      </c>
      <c r="F40" s="45">
        <v>663680064</v>
      </c>
      <c r="G40" s="45">
        <v>847611793</v>
      </c>
      <c r="H40" s="45">
        <v>684868543</v>
      </c>
      <c r="I40" s="45">
        <v>509925864</v>
      </c>
      <c r="J40" s="45">
        <v>546456627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546456627</v>
      </c>
      <c r="X40" s="45">
        <v>874962662</v>
      </c>
      <c r="Y40" s="45">
        <v>-328506035</v>
      </c>
      <c r="Z40" s="46">
        <v>-37.55</v>
      </c>
      <c r="AA40" s="47">
        <v>663680064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5327972</v>
      </c>
      <c r="D6" s="17"/>
      <c r="E6" s="18">
        <v>6678192</v>
      </c>
      <c r="F6" s="19">
        <v>6678192</v>
      </c>
      <c r="G6" s="19">
        <v>112872</v>
      </c>
      <c r="H6" s="19">
        <v>466565</v>
      </c>
      <c r="I6" s="19">
        <v>810604</v>
      </c>
      <c r="J6" s="19">
        <v>1390041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1390041</v>
      </c>
      <c r="X6" s="19">
        <v>1669548</v>
      </c>
      <c r="Y6" s="19">
        <v>-279507</v>
      </c>
      <c r="Z6" s="20">
        <v>-16.74</v>
      </c>
      <c r="AA6" s="21">
        <v>6678192</v>
      </c>
    </row>
    <row r="7" spans="1:27" ht="13.5">
      <c r="A7" s="22" t="s">
        <v>34</v>
      </c>
      <c r="B7" s="16"/>
      <c r="C7" s="17">
        <v>14812581</v>
      </c>
      <c r="D7" s="17"/>
      <c r="E7" s="18">
        <v>20808600</v>
      </c>
      <c r="F7" s="19">
        <v>20808600</v>
      </c>
      <c r="G7" s="19">
        <v>1041049</v>
      </c>
      <c r="H7" s="19">
        <v>1370338</v>
      </c>
      <c r="I7" s="19">
        <v>1224473</v>
      </c>
      <c r="J7" s="19">
        <v>3635860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3635860</v>
      </c>
      <c r="X7" s="19">
        <v>5442150</v>
      </c>
      <c r="Y7" s="19">
        <v>-1806290</v>
      </c>
      <c r="Z7" s="20">
        <v>-33.19</v>
      </c>
      <c r="AA7" s="21">
        <v>20808600</v>
      </c>
    </row>
    <row r="8" spans="1:27" ht="13.5">
      <c r="A8" s="22" t="s">
        <v>35</v>
      </c>
      <c r="B8" s="16"/>
      <c r="C8" s="17">
        <v>6312</v>
      </c>
      <c r="D8" s="17"/>
      <c r="E8" s="18">
        <v>1405104</v>
      </c>
      <c r="F8" s="19">
        <v>1405104</v>
      </c>
      <c r="G8" s="19">
        <v>313637</v>
      </c>
      <c r="H8" s="19">
        <v>236610</v>
      </c>
      <c r="I8" s="19">
        <v>101682</v>
      </c>
      <c r="J8" s="19">
        <v>651929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651929</v>
      </c>
      <c r="X8" s="19">
        <v>351276</v>
      </c>
      <c r="Y8" s="19">
        <v>300653</v>
      </c>
      <c r="Z8" s="20">
        <v>85.59</v>
      </c>
      <c r="AA8" s="21">
        <v>1405104</v>
      </c>
    </row>
    <row r="9" spans="1:27" ht="13.5">
      <c r="A9" s="22" t="s">
        <v>36</v>
      </c>
      <c r="B9" s="16"/>
      <c r="C9" s="17">
        <v>27735659</v>
      </c>
      <c r="D9" s="17"/>
      <c r="E9" s="18">
        <v>21246000</v>
      </c>
      <c r="F9" s="19">
        <v>21246000</v>
      </c>
      <c r="G9" s="19">
        <v>7519090</v>
      </c>
      <c r="H9" s="19">
        <v>3200000</v>
      </c>
      <c r="I9" s="19">
        <v>9828</v>
      </c>
      <c r="J9" s="19">
        <v>10728918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10728918</v>
      </c>
      <c r="X9" s="19">
        <v>10646500</v>
      </c>
      <c r="Y9" s="19">
        <v>82418</v>
      </c>
      <c r="Z9" s="20">
        <v>0.77</v>
      </c>
      <c r="AA9" s="21">
        <v>21246000</v>
      </c>
    </row>
    <row r="10" spans="1:27" ht="13.5">
      <c r="A10" s="22" t="s">
        <v>37</v>
      </c>
      <c r="B10" s="16"/>
      <c r="C10" s="17"/>
      <c r="D10" s="17"/>
      <c r="E10" s="18">
        <v>9344000</v>
      </c>
      <c r="F10" s="19">
        <v>9344000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9344000</v>
      </c>
      <c r="Y10" s="19">
        <v>-9344000</v>
      </c>
      <c r="Z10" s="20">
        <v>-100</v>
      </c>
      <c r="AA10" s="21">
        <v>9344000</v>
      </c>
    </row>
    <row r="11" spans="1:27" ht="13.5">
      <c r="A11" s="22" t="s">
        <v>38</v>
      </c>
      <c r="B11" s="16"/>
      <c r="C11" s="17">
        <v>1160627</v>
      </c>
      <c r="D11" s="17"/>
      <c r="E11" s="18">
        <v>960996</v>
      </c>
      <c r="F11" s="19">
        <v>960996</v>
      </c>
      <c r="G11" s="19">
        <v>68301</v>
      </c>
      <c r="H11" s="19">
        <v>474300</v>
      </c>
      <c r="I11" s="19">
        <v>81491</v>
      </c>
      <c r="J11" s="19">
        <v>624092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624092</v>
      </c>
      <c r="X11" s="19">
        <v>240249</v>
      </c>
      <c r="Y11" s="19">
        <v>383843</v>
      </c>
      <c r="Z11" s="20">
        <v>159.77</v>
      </c>
      <c r="AA11" s="21">
        <v>960996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-37818224</v>
      </c>
      <c r="D14" s="17"/>
      <c r="E14" s="18">
        <v>-45429092</v>
      </c>
      <c r="F14" s="19">
        <v>-45429092</v>
      </c>
      <c r="G14" s="19">
        <v>77866</v>
      </c>
      <c r="H14" s="19">
        <v>-9549909</v>
      </c>
      <c r="I14" s="19">
        <v>-6508589</v>
      </c>
      <c r="J14" s="19">
        <v>-15980632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-15980632</v>
      </c>
      <c r="X14" s="19">
        <v>-10791498</v>
      </c>
      <c r="Y14" s="19">
        <v>-5189134</v>
      </c>
      <c r="Z14" s="20">
        <v>48.09</v>
      </c>
      <c r="AA14" s="21">
        <v>-45429092</v>
      </c>
    </row>
    <row r="15" spans="1:27" ht="13.5">
      <c r="A15" s="22" t="s">
        <v>42</v>
      </c>
      <c r="B15" s="16"/>
      <c r="C15" s="17">
        <v>-575017</v>
      </c>
      <c r="D15" s="17"/>
      <c r="E15" s="18">
        <v>-305004</v>
      </c>
      <c r="F15" s="19">
        <v>-305004</v>
      </c>
      <c r="G15" s="19"/>
      <c r="H15" s="19"/>
      <c r="I15" s="19">
        <v>-33368</v>
      </c>
      <c r="J15" s="19">
        <v>-33368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-33368</v>
      </c>
      <c r="X15" s="19">
        <v>-76251</v>
      </c>
      <c r="Y15" s="19">
        <v>42883</v>
      </c>
      <c r="Z15" s="20">
        <v>-56.24</v>
      </c>
      <c r="AA15" s="21">
        <v>-305004</v>
      </c>
    </row>
    <row r="16" spans="1:27" ht="13.5">
      <c r="A16" s="22" t="s">
        <v>43</v>
      </c>
      <c r="B16" s="16"/>
      <c r="C16" s="17"/>
      <c r="D16" s="17"/>
      <c r="E16" s="18">
        <v>-4865004</v>
      </c>
      <c r="F16" s="19">
        <v>-4865004</v>
      </c>
      <c r="G16" s="19">
        <v>-40000</v>
      </c>
      <c r="H16" s="19">
        <v>-4800</v>
      </c>
      <c r="I16" s="19">
        <v>-467</v>
      </c>
      <c r="J16" s="19">
        <v>-45267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-45267</v>
      </c>
      <c r="X16" s="19">
        <v>-1216251</v>
      </c>
      <c r="Y16" s="19">
        <v>1170984</v>
      </c>
      <c r="Z16" s="20">
        <v>-96.28</v>
      </c>
      <c r="AA16" s="21">
        <v>-4865004</v>
      </c>
    </row>
    <row r="17" spans="1:27" ht="13.5">
      <c r="A17" s="23" t="s">
        <v>44</v>
      </c>
      <c r="B17" s="24"/>
      <c r="C17" s="25">
        <f aca="true" t="shared" si="0" ref="C17:Y17">SUM(C6:C16)</f>
        <v>10649910</v>
      </c>
      <c r="D17" s="25">
        <f>SUM(D6:D16)</f>
        <v>0</v>
      </c>
      <c r="E17" s="26">
        <f t="shared" si="0"/>
        <v>9843792</v>
      </c>
      <c r="F17" s="27">
        <f t="shared" si="0"/>
        <v>9843792</v>
      </c>
      <c r="G17" s="27">
        <f t="shared" si="0"/>
        <v>9092815</v>
      </c>
      <c r="H17" s="27">
        <f t="shared" si="0"/>
        <v>-3806896</v>
      </c>
      <c r="I17" s="27">
        <f t="shared" si="0"/>
        <v>-4314346</v>
      </c>
      <c r="J17" s="27">
        <f t="shared" si="0"/>
        <v>971573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971573</v>
      </c>
      <c r="X17" s="27">
        <f t="shared" si="0"/>
        <v>15609723</v>
      </c>
      <c r="Y17" s="27">
        <f t="shared" si="0"/>
        <v>-14638150</v>
      </c>
      <c r="Z17" s="28">
        <f>+IF(X17&lt;&gt;0,+(Y17/X17)*100,0)</f>
        <v>-93.77584727160117</v>
      </c>
      <c r="AA17" s="29">
        <f>SUM(AA6:AA16)</f>
        <v>9843792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-7162489</v>
      </c>
      <c r="D26" s="17"/>
      <c r="E26" s="18">
        <v>-9344000</v>
      </c>
      <c r="F26" s="19">
        <v>-9344000</v>
      </c>
      <c r="G26" s="19">
        <v>-54000</v>
      </c>
      <c r="H26" s="19">
        <v>-1177352</v>
      </c>
      <c r="I26" s="19">
        <v>-470290</v>
      </c>
      <c r="J26" s="19">
        <v>-1701642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-1701642</v>
      </c>
      <c r="X26" s="19">
        <v>-9344000</v>
      </c>
      <c r="Y26" s="19">
        <v>7642358</v>
      </c>
      <c r="Z26" s="20">
        <v>-81.79</v>
      </c>
      <c r="AA26" s="21">
        <v>-9344000</v>
      </c>
    </row>
    <row r="27" spans="1:27" ht="13.5">
      <c r="A27" s="23" t="s">
        <v>51</v>
      </c>
      <c r="B27" s="24"/>
      <c r="C27" s="25">
        <f aca="true" t="shared" si="1" ref="C27:Y27">SUM(C21:C26)</f>
        <v>-7162489</v>
      </c>
      <c r="D27" s="25">
        <f>SUM(D21:D26)</f>
        <v>0</v>
      </c>
      <c r="E27" s="26">
        <f t="shared" si="1"/>
        <v>-9344000</v>
      </c>
      <c r="F27" s="27">
        <f t="shared" si="1"/>
        <v>-9344000</v>
      </c>
      <c r="G27" s="27">
        <f t="shared" si="1"/>
        <v>-54000</v>
      </c>
      <c r="H27" s="27">
        <f t="shared" si="1"/>
        <v>-1177352</v>
      </c>
      <c r="I27" s="27">
        <f t="shared" si="1"/>
        <v>-470290</v>
      </c>
      <c r="J27" s="27">
        <f t="shared" si="1"/>
        <v>-1701642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-1701642</v>
      </c>
      <c r="X27" s="27">
        <f t="shared" si="1"/>
        <v>-9344000</v>
      </c>
      <c r="Y27" s="27">
        <f t="shared" si="1"/>
        <v>7642358</v>
      </c>
      <c r="Z27" s="28">
        <f>+IF(X27&lt;&gt;0,+(Y27/X27)*100,0)</f>
        <v>-81.78893407534247</v>
      </c>
      <c r="AA27" s="29">
        <f>SUM(AA21:AA26)</f>
        <v>-9344000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-592</v>
      </c>
      <c r="D33" s="17"/>
      <c r="E33" s="18"/>
      <c r="F33" s="19"/>
      <c r="G33" s="19">
        <v>-381</v>
      </c>
      <c r="H33" s="36">
        <v>-13</v>
      </c>
      <c r="I33" s="36">
        <v>-210</v>
      </c>
      <c r="J33" s="36">
        <v>-604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-604</v>
      </c>
      <c r="X33" s="36"/>
      <c r="Y33" s="19">
        <v>-604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103275</v>
      </c>
      <c r="D35" s="17"/>
      <c r="E35" s="18">
        <v>-305000</v>
      </c>
      <c r="F35" s="19">
        <v>-305000</v>
      </c>
      <c r="G35" s="19"/>
      <c r="H35" s="19">
        <v>-50081</v>
      </c>
      <c r="I35" s="19"/>
      <c r="J35" s="19">
        <v>-50081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-50081</v>
      </c>
      <c r="X35" s="19">
        <v>-75000</v>
      </c>
      <c r="Y35" s="19">
        <v>24919</v>
      </c>
      <c r="Z35" s="20">
        <v>-33.23</v>
      </c>
      <c r="AA35" s="21">
        <v>-305000</v>
      </c>
    </row>
    <row r="36" spans="1:27" ht="13.5">
      <c r="A36" s="23" t="s">
        <v>57</v>
      </c>
      <c r="B36" s="24"/>
      <c r="C36" s="25">
        <f aca="true" t="shared" si="2" ref="C36:Y36">SUM(C31:C35)</f>
        <v>102683</v>
      </c>
      <c r="D36" s="25">
        <f>SUM(D31:D35)</f>
        <v>0</v>
      </c>
      <c r="E36" s="26">
        <f t="shared" si="2"/>
        <v>-305000</v>
      </c>
      <c r="F36" s="27">
        <f t="shared" si="2"/>
        <v>-305000</v>
      </c>
      <c r="G36" s="27">
        <f t="shared" si="2"/>
        <v>-381</v>
      </c>
      <c r="H36" s="27">
        <f t="shared" si="2"/>
        <v>-50094</v>
      </c>
      <c r="I36" s="27">
        <f t="shared" si="2"/>
        <v>-210</v>
      </c>
      <c r="J36" s="27">
        <f t="shared" si="2"/>
        <v>-50685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-50685</v>
      </c>
      <c r="X36" s="27">
        <f t="shared" si="2"/>
        <v>-75000</v>
      </c>
      <c r="Y36" s="27">
        <f t="shared" si="2"/>
        <v>24315</v>
      </c>
      <c r="Z36" s="28">
        <f>+IF(X36&lt;&gt;0,+(Y36/X36)*100,0)</f>
        <v>-32.42</v>
      </c>
      <c r="AA36" s="29">
        <f>SUM(AA31:AA35)</f>
        <v>-305000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3590104</v>
      </c>
      <c r="D38" s="31">
        <f>+D17+D27+D36</f>
        <v>0</v>
      </c>
      <c r="E38" s="32">
        <f t="shared" si="3"/>
        <v>194792</v>
      </c>
      <c r="F38" s="33">
        <f t="shared" si="3"/>
        <v>194792</v>
      </c>
      <c r="G38" s="33">
        <f t="shared" si="3"/>
        <v>9038434</v>
      </c>
      <c r="H38" s="33">
        <f t="shared" si="3"/>
        <v>-5034342</v>
      </c>
      <c r="I38" s="33">
        <f t="shared" si="3"/>
        <v>-4784846</v>
      </c>
      <c r="J38" s="33">
        <f t="shared" si="3"/>
        <v>-780754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-780754</v>
      </c>
      <c r="X38" s="33">
        <f t="shared" si="3"/>
        <v>6190723</v>
      </c>
      <c r="Y38" s="33">
        <f t="shared" si="3"/>
        <v>-6971477</v>
      </c>
      <c r="Z38" s="34">
        <f>+IF(X38&lt;&gt;0,+(Y38/X38)*100,0)</f>
        <v>-112.61167718213203</v>
      </c>
      <c r="AA38" s="35">
        <f>+AA17+AA27+AA36</f>
        <v>194792</v>
      </c>
    </row>
    <row r="39" spans="1:27" ht="13.5">
      <c r="A39" s="22" t="s">
        <v>59</v>
      </c>
      <c r="B39" s="16"/>
      <c r="C39" s="31">
        <v>2913329</v>
      </c>
      <c r="D39" s="31"/>
      <c r="E39" s="32">
        <v>2780000</v>
      </c>
      <c r="F39" s="33">
        <v>2780000</v>
      </c>
      <c r="G39" s="33">
        <v>5929886</v>
      </c>
      <c r="H39" s="33">
        <v>14968320</v>
      </c>
      <c r="I39" s="33">
        <v>9933978</v>
      </c>
      <c r="J39" s="33">
        <v>5929886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5929886</v>
      </c>
      <c r="X39" s="33">
        <v>2780000</v>
      </c>
      <c r="Y39" s="33">
        <v>3149886</v>
      </c>
      <c r="Z39" s="34">
        <v>113.31</v>
      </c>
      <c r="AA39" s="35">
        <v>2780000</v>
      </c>
    </row>
    <row r="40" spans="1:27" ht="13.5">
      <c r="A40" s="41" t="s">
        <v>60</v>
      </c>
      <c r="B40" s="42"/>
      <c r="C40" s="43">
        <v>6503433</v>
      </c>
      <c r="D40" s="43"/>
      <c r="E40" s="44">
        <v>2974793</v>
      </c>
      <c r="F40" s="45">
        <v>2974793</v>
      </c>
      <c r="G40" s="45">
        <v>14968320</v>
      </c>
      <c r="H40" s="45">
        <v>9933978</v>
      </c>
      <c r="I40" s="45">
        <v>5149132</v>
      </c>
      <c r="J40" s="45">
        <v>5149132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5149132</v>
      </c>
      <c r="X40" s="45">
        <v>8970724</v>
      </c>
      <c r="Y40" s="45">
        <v>-3821592</v>
      </c>
      <c r="Z40" s="46">
        <v>-42.6</v>
      </c>
      <c r="AA40" s="47">
        <v>2974793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1566206</v>
      </c>
      <c r="D6" s="17"/>
      <c r="E6" s="18">
        <v>9707116</v>
      </c>
      <c r="F6" s="19">
        <v>9707116</v>
      </c>
      <c r="G6" s="19">
        <v>62883</v>
      </c>
      <c r="H6" s="19">
        <v>201026</v>
      </c>
      <c r="I6" s="19">
        <v>335814</v>
      </c>
      <c r="J6" s="19">
        <v>599723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599723</v>
      </c>
      <c r="X6" s="19">
        <v>1371945</v>
      </c>
      <c r="Y6" s="19">
        <v>-772222</v>
      </c>
      <c r="Z6" s="20">
        <v>-56.29</v>
      </c>
      <c r="AA6" s="21">
        <v>9707116</v>
      </c>
    </row>
    <row r="7" spans="1:27" ht="13.5">
      <c r="A7" s="22" t="s">
        <v>34</v>
      </c>
      <c r="B7" s="16"/>
      <c r="C7" s="17">
        <v>10776697</v>
      </c>
      <c r="D7" s="17"/>
      <c r="E7" s="18">
        <v>14596938</v>
      </c>
      <c r="F7" s="19">
        <v>14596938</v>
      </c>
      <c r="G7" s="19">
        <v>808515</v>
      </c>
      <c r="H7" s="19">
        <v>782719</v>
      </c>
      <c r="I7" s="19">
        <v>783063</v>
      </c>
      <c r="J7" s="19">
        <v>2374297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2374297</v>
      </c>
      <c r="X7" s="19">
        <v>4886793</v>
      </c>
      <c r="Y7" s="19">
        <v>-2512496</v>
      </c>
      <c r="Z7" s="20">
        <v>-51.41</v>
      </c>
      <c r="AA7" s="21">
        <v>14596938</v>
      </c>
    </row>
    <row r="8" spans="1:27" ht="13.5">
      <c r="A8" s="22" t="s">
        <v>35</v>
      </c>
      <c r="B8" s="16"/>
      <c r="C8" s="17">
        <v>3504485</v>
      </c>
      <c r="D8" s="17"/>
      <c r="E8" s="18">
        <v>5288230</v>
      </c>
      <c r="F8" s="19">
        <v>5288230</v>
      </c>
      <c r="G8" s="19">
        <v>557403</v>
      </c>
      <c r="H8" s="19">
        <v>2208349</v>
      </c>
      <c r="I8" s="19">
        <v>1019684</v>
      </c>
      <c r="J8" s="19">
        <v>3785436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3785436</v>
      </c>
      <c r="X8" s="19">
        <v>1322058</v>
      </c>
      <c r="Y8" s="19">
        <v>2463378</v>
      </c>
      <c r="Z8" s="20">
        <v>186.33</v>
      </c>
      <c r="AA8" s="21">
        <v>5288230</v>
      </c>
    </row>
    <row r="9" spans="1:27" ht="13.5">
      <c r="A9" s="22" t="s">
        <v>36</v>
      </c>
      <c r="B9" s="16"/>
      <c r="C9" s="17">
        <v>15025401</v>
      </c>
      <c r="D9" s="17"/>
      <c r="E9" s="18">
        <v>21405912</v>
      </c>
      <c r="F9" s="19">
        <v>21405912</v>
      </c>
      <c r="G9" s="19">
        <v>6480000</v>
      </c>
      <c r="H9" s="19">
        <v>1825000</v>
      </c>
      <c r="I9" s="19">
        <v>6914</v>
      </c>
      <c r="J9" s="19">
        <v>8311914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8311914</v>
      </c>
      <c r="X9" s="19">
        <v>5351478</v>
      </c>
      <c r="Y9" s="19">
        <v>2960436</v>
      </c>
      <c r="Z9" s="20">
        <v>55.32</v>
      </c>
      <c r="AA9" s="21">
        <v>21405912</v>
      </c>
    </row>
    <row r="10" spans="1:27" ht="13.5">
      <c r="A10" s="22" t="s">
        <v>37</v>
      </c>
      <c r="B10" s="16"/>
      <c r="C10" s="17">
        <v>9188000</v>
      </c>
      <c r="D10" s="17"/>
      <c r="E10" s="18">
        <v>16267488</v>
      </c>
      <c r="F10" s="19">
        <v>16267488</v>
      </c>
      <c r="G10" s="19">
        <v>7295000</v>
      </c>
      <c r="H10" s="19"/>
      <c r="I10" s="19"/>
      <c r="J10" s="19">
        <v>7295000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7295000</v>
      </c>
      <c r="X10" s="19">
        <v>4066872</v>
      </c>
      <c r="Y10" s="19">
        <v>3228128</v>
      </c>
      <c r="Z10" s="20">
        <v>79.38</v>
      </c>
      <c r="AA10" s="21">
        <v>16267488</v>
      </c>
    </row>
    <row r="11" spans="1:27" ht="13.5">
      <c r="A11" s="22" t="s">
        <v>38</v>
      </c>
      <c r="B11" s="16"/>
      <c r="C11" s="17">
        <v>488252</v>
      </c>
      <c r="D11" s="17"/>
      <c r="E11" s="18">
        <v>855650</v>
      </c>
      <c r="F11" s="19">
        <v>855650</v>
      </c>
      <c r="G11" s="19">
        <v>9531</v>
      </c>
      <c r="H11" s="19">
        <v>46257</v>
      </c>
      <c r="I11" s="19">
        <v>45186</v>
      </c>
      <c r="J11" s="19">
        <v>100974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100974</v>
      </c>
      <c r="X11" s="19">
        <v>269502</v>
      </c>
      <c r="Y11" s="19">
        <v>-168528</v>
      </c>
      <c r="Z11" s="20">
        <v>-62.53</v>
      </c>
      <c r="AA11" s="21">
        <v>855650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-34142781</v>
      </c>
      <c r="D14" s="17"/>
      <c r="E14" s="18">
        <v>-45689196</v>
      </c>
      <c r="F14" s="19">
        <v>-45689196</v>
      </c>
      <c r="G14" s="19">
        <v>-7353896</v>
      </c>
      <c r="H14" s="19">
        <v>-3353866</v>
      </c>
      <c r="I14" s="19">
        <v>-3481686</v>
      </c>
      <c r="J14" s="19">
        <v>-14189448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-14189448</v>
      </c>
      <c r="X14" s="19">
        <v>-10974249</v>
      </c>
      <c r="Y14" s="19">
        <v>-3215199</v>
      </c>
      <c r="Z14" s="20">
        <v>29.3</v>
      </c>
      <c r="AA14" s="21">
        <v>-45689196</v>
      </c>
    </row>
    <row r="15" spans="1:27" ht="13.5">
      <c r="A15" s="22" t="s">
        <v>42</v>
      </c>
      <c r="B15" s="16"/>
      <c r="C15" s="17">
        <v>-626420</v>
      </c>
      <c r="D15" s="17"/>
      <c r="E15" s="18">
        <v>-160000</v>
      </c>
      <c r="F15" s="19">
        <v>-160000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-150000</v>
      </c>
      <c r="Y15" s="19">
        <v>150000</v>
      </c>
      <c r="Z15" s="20">
        <v>-100</v>
      </c>
      <c r="AA15" s="21">
        <v>-160000</v>
      </c>
    </row>
    <row r="16" spans="1:27" ht="13.5">
      <c r="A16" s="22" t="s">
        <v>43</v>
      </c>
      <c r="B16" s="16"/>
      <c r="C16" s="17">
        <v>-507569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5272271</v>
      </c>
      <c r="D17" s="25">
        <f>SUM(D6:D16)</f>
        <v>0</v>
      </c>
      <c r="E17" s="26">
        <f t="shared" si="0"/>
        <v>22272138</v>
      </c>
      <c r="F17" s="27">
        <f t="shared" si="0"/>
        <v>22272138</v>
      </c>
      <c r="G17" s="27">
        <f t="shared" si="0"/>
        <v>7859436</v>
      </c>
      <c r="H17" s="27">
        <f t="shared" si="0"/>
        <v>1709485</v>
      </c>
      <c r="I17" s="27">
        <f t="shared" si="0"/>
        <v>-1291025</v>
      </c>
      <c r="J17" s="27">
        <f t="shared" si="0"/>
        <v>8277896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8277896</v>
      </c>
      <c r="X17" s="27">
        <f t="shared" si="0"/>
        <v>6144399</v>
      </c>
      <c r="Y17" s="27">
        <f t="shared" si="0"/>
        <v>2133497</v>
      </c>
      <c r="Z17" s="28">
        <f>+IF(X17&lt;&gt;0,+(Y17/X17)*100,0)</f>
        <v>34.72263113121397</v>
      </c>
      <c r="AA17" s="29">
        <f>SUM(AA6:AA16)</f>
        <v>22272138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-30000</v>
      </c>
      <c r="F21" s="19">
        <v>-30000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-2500</v>
      </c>
      <c r="Y21" s="36">
        <v>2500</v>
      </c>
      <c r="Z21" s="37">
        <v>-100</v>
      </c>
      <c r="AA21" s="38">
        <v>-30000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-4530510</v>
      </c>
      <c r="D26" s="17"/>
      <c r="E26" s="18">
        <v>-16367490</v>
      </c>
      <c r="F26" s="19">
        <v>-16367490</v>
      </c>
      <c r="G26" s="19">
        <v>-290611</v>
      </c>
      <c r="H26" s="19">
        <v>-1376799</v>
      </c>
      <c r="I26" s="19">
        <v>-1373542</v>
      </c>
      <c r="J26" s="19">
        <v>-3040952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-3040952</v>
      </c>
      <c r="X26" s="19">
        <v>-3507078</v>
      </c>
      <c r="Y26" s="19">
        <v>466126</v>
      </c>
      <c r="Z26" s="20">
        <v>-13.29</v>
      </c>
      <c r="AA26" s="21">
        <v>-16367490</v>
      </c>
    </row>
    <row r="27" spans="1:27" ht="13.5">
      <c r="A27" s="23" t="s">
        <v>51</v>
      </c>
      <c r="B27" s="24"/>
      <c r="C27" s="25">
        <f aca="true" t="shared" si="1" ref="C27:Y27">SUM(C21:C26)</f>
        <v>-4530510</v>
      </c>
      <c r="D27" s="25">
        <f>SUM(D21:D26)</f>
        <v>0</v>
      </c>
      <c r="E27" s="26">
        <f t="shared" si="1"/>
        <v>-16397490</v>
      </c>
      <c r="F27" s="27">
        <f t="shared" si="1"/>
        <v>-16397490</v>
      </c>
      <c r="G27" s="27">
        <f t="shared" si="1"/>
        <v>-290611</v>
      </c>
      <c r="H27" s="27">
        <f t="shared" si="1"/>
        <v>-1376799</v>
      </c>
      <c r="I27" s="27">
        <f t="shared" si="1"/>
        <v>-1373542</v>
      </c>
      <c r="J27" s="27">
        <f t="shared" si="1"/>
        <v>-3040952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-3040952</v>
      </c>
      <c r="X27" s="27">
        <f t="shared" si="1"/>
        <v>-3509578</v>
      </c>
      <c r="Y27" s="27">
        <f t="shared" si="1"/>
        <v>468626</v>
      </c>
      <c r="Z27" s="28">
        <f>+IF(X27&lt;&gt;0,+(Y27/X27)*100,0)</f>
        <v>-13.352773467351344</v>
      </c>
      <c r="AA27" s="29">
        <f>SUM(AA21:AA26)</f>
        <v>-16397490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8956</v>
      </c>
      <c r="D33" s="17"/>
      <c r="E33" s="18">
        <v>5715</v>
      </c>
      <c r="F33" s="19">
        <v>5715</v>
      </c>
      <c r="G33" s="19">
        <v>570</v>
      </c>
      <c r="H33" s="36">
        <v>280</v>
      </c>
      <c r="I33" s="36">
        <v>1400</v>
      </c>
      <c r="J33" s="36">
        <v>2250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2250</v>
      </c>
      <c r="X33" s="36"/>
      <c r="Y33" s="19">
        <v>2250</v>
      </c>
      <c r="Z33" s="20"/>
      <c r="AA33" s="21">
        <v>5715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-10544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-1588</v>
      </c>
      <c r="D36" s="25">
        <f>SUM(D31:D35)</f>
        <v>0</v>
      </c>
      <c r="E36" s="26">
        <f t="shared" si="2"/>
        <v>5715</v>
      </c>
      <c r="F36" s="27">
        <f t="shared" si="2"/>
        <v>5715</v>
      </c>
      <c r="G36" s="27">
        <f t="shared" si="2"/>
        <v>570</v>
      </c>
      <c r="H36" s="27">
        <f t="shared" si="2"/>
        <v>280</v>
      </c>
      <c r="I36" s="27">
        <f t="shared" si="2"/>
        <v>1400</v>
      </c>
      <c r="J36" s="27">
        <f t="shared" si="2"/>
        <v>2250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2250</v>
      </c>
      <c r="X36" s="27">
        <f t="shared" si="2"/>
        <v>0</v>
      </c>
      <c r="Y36" s="27">
        <f t="shared" si="2"/>
        <v>2250</v>
      </c>
      <c r="Z36" s="28">
        <f>+IF(X36&lt;&gt;0,+(Y36/X36)*100,0)</f>
        <v>0</v>
      </c>
      <c r="AA36" s="29">
        <f>SUM(AA31:AA35)</f>
        <v>5715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740173</v>
      </c>
      <c r="D38" s="31">
        <f>+D17+D27+D36</f>
        <v>0</v>
      </c>
      <c r="E38" s="32">
        <f t="shared" si="3"/>
        <v>5880363</v>
      </c>
      <c r="F38" s="33">
        <f t="shared" si="3"/>
        <v>5880363</v>
      </c>
      <c r="G38" s="33">
        <f t="shared" si="3"/>
        <v>7569395</v>
      </c>
      <c r="H38" s="33">
        <f t="shared" si="3"/>
        <v>332966</v>
      </c>
      <c r="I38" s="33">
        <f t="shared" si="3"/>
        <v>-2663167</v>
      </c>
      <c r="J38" s="33">
        <f t="shared" si="3"/>
        <v>5239194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5239194</v>
      </c>
      <c r="X38" s="33">
        <f t="shared" si="3"/>
        <v>2634821</v>
      </c>
      <c r="Y38" s="33">
        <f t="shared" si="3"/>
        <v>2604373</v>
      </c>
      <c r="Z38" s="34">
        <f>+IF(X38&lt;&gt;0,+(Y38/X38)*100,0)</f>
        <v>98.84439967648656</v>
      </c>
      <c r="AA38" s="35">
        <f>+AA17+AA27+AA36</f>
        <v>5880363</v>
      </c>
    </row>
    <row r="39" spans="1:27" ht="13.5">
      <c r="A39" s="22" t="s">
        <v>59</v>
      </c>
      <c r="B39" s="16"/>
      <c r="C39" s="31">
        <v>790370</v>
      </c>
      <c r="D39" s="31"/>
      <c r="E39" s="32">
        <v>2057685</v>
      </c>
      <c r="F39" s="33">
        <v>2057685</v>
      </c>
      <c r="G39" s="33">
        <v>1530542</v>
      </c>
      <c r="H39" s="33">
        <v>9099937</v>
      </c>
      <c r="I39" s="33">
        <v>9432903</v>
      </c>
      <c r="J39" s="33">
        <v>1530542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1530542</v>
      </c>
      <c r="X39" s="33">
        <v>2057685</v>
      </c>
      <c r="Y39" s="33">
        <v>-527143</v>
      </c>
      <c r="Z39" s="34">
        <v>-25.62</v>
      </c>
      <c r="AA39" s="35">
        <v>2057685</v>
      </c>
    </row>
    <row r="40" spans="1:27" ht="13.5">
      <c r="A40" s="41" t="s">
        <v>60</v>
      </c>
      <c r="B40" s="42"/>
      <c r="C40" s="43">
        <v>1530543</v>
      </c>
      <c r="D40" s="43"/>
      <c r="E40" s="44">
        <v>7938048</v>
      </c>
      <c r="F40" s="45">
        <v>7938048</v>
      </c>
      <c r="G40" s="45">
        <v>9099937</v>
      </c>
      <c r="H40" s="45">
        <v>9432903</v>
      </c>
      <c r="I40" s="45">
        <v>6769736</v>
      </c>
      <c r="J40" s="45">
        <v>6769736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6769736</v>
      </c>
      <c r="X40" s="45">
        <v>4692506</v>
      </c>
      <c r="Y40" s="45">
        <v>2077230</v>
      </c>
      <c r="Z40" s="46">
        <v>44.27</v>
      </c>
      <c r="AA40" s="47">
        <v>7938048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60746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5155194</v>
      </c>
      <c r="D8" s="17"/>
      <c r="E8" s="18">
        <v>13640456</v>
      </c>
      <c r="F8" s="19">
        <v>13640456</v>
      </c>
      <c r="G8" s="19">
        <v>400630</v>
      </c>
      <c r="H8" s="19">
        <v>4365967</v>
      </c>
      <c r="I8" s="19">
        <v>349519</v>
      </c>
      <c r="J8" s="19">
        <v>5116116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5116116</v>
      </c>
      <c r="X8" s="19">
        <v>3192003</v>
      </c>
      <c r="Y8" s="19">
        <v>1924113</v>
      </c>
      <c r="Z8" s="20">
        <v>60.28</v>
      </c>
      <c r="AA8" s="21">
        <v>13640456</v>
      </c>
    </row>
    <row r="9" spans="1:27" ht="13.5">
      <c r="A9" s="22" t="s">
        <v>36</v>
      </c>
      <c r="B9" s="16"/>
      <c r="C9" s="17">
        <v>43269232</v>
      </c>
      <c r="D9" s="17"/>
      <c r="E9" s="18">
        <v>76353004</v>
      </c>
      <c r="F9" s="19">
        <v>76353004</v>
      </c>
      <c r="G9" s="19">
        <v>14765000</v>
      </c>
      <c r="H9" s="19">
        <v>250000</v>
      </c>
      <c r="I9" s="19">
        <v>2901200</v>
      </c>
      <c r="J9" s="19">
        <v>17916200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17916200</v>
      </c>
      <c r="X9" s="19">
        <v>19274562</v>
      </c>
      <c r="Y9" s="19">
        <v>-1358362</v>
      </c>
      <c r="Z9" s="20">
        <v>-7.05</v>
      </c>
      <c r="AA9" s="21">
        <v>76353004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1853637</v>
      </c>
      <c r="D11" s="17"/>
      <c r="E11" s="18">
        <v>2889996</v>
      </c>
      <c r="F11" s="19">
        <v>2889996</v>
      </c>
      <c r="G11" s="19">
        <v>55780</v>
      </c>
      <c r="H11" s="19">
        <v>48033</v>
      </c>
      <c r="I11" s="19">
        <v>54245</v>
      </c>
      <c r="J11" s="19">
        <v>158058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158058</v>
      </c>
      <c r="X11" s="19">
        <v>722499</v>
      </c>
      <c r="Y11" s="19">
        <v>-564441</v>
      </c>
      <c r="Z11" s="20">
        <v>-78.12</v>
      </c>
      <c r="AA11" s="21">
        <v>2889996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-58799602</v>
      </c>
      <c r="D14" s="17"/>
      <c r="E14" s="18">
        <v>-96505149</v>
      </c>
      <c r="F14" s="19">
        <v>-96505149</v>
      </c>
      <c r="G14" s="19">
        <v>-14696373</v>
      </c>
      <c r="H14" s="19">
        <v>-3928857</v>
      </c>
      <c r="I14" s="19">
        <v>-4569483</v>
      </c>
      <c r="J14" s="19">
        <v>-23194713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-23194713</v>
      </c>
      <c r="X14" s="19">
        <v>-18980493</v>
      </c>
      <c r="Y14" s="19">
        <v>-4214220</v>
      </c>
      <c r="Z14" s="20">
        <v>22.2</v>
      </c>
      <c r="AA14" s="21">
        <v>-96505149</v>
      </c>
    </row>
    <row r="15" spans="1:27" ht="13.5">
      <c r="A15" s="22" t="s">
        <v>42</v>
      </c>
      <c r="B15" s="16"/>
      <c r="C15" s="17">
        <v>-74732</v>
      </c>
      <c r="D15" s="17"/>
      <c r="E15" s="18">
        <v>-1618320</v>
      </c>
      <c r="F15" s="19">
        <v>-1618320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-404580</v>
      </c>
      <c r="Y15" s="19">
        <v>404580</v>
      </c>
      <c r="Z15" s="20">
        <v>-100</v>
      </c>
      <c r="AA15" s="21">
        <v>-1618320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-8535525</v>
      </c>
      <c r="D17" s="25">
        <f>SUM(D6:D16)</f>
        <v>0</v>
      </c>
      <c r="E17" s="26">
        <f t="shared" si="0"/>
        <v>-5240013</v>
      </c>
      <c r="F17" s="27">
        <f t="shared" si="0"/>
        <v>-5240013</v>
      </c>
      <c r="G17" s="27">
        <f t="shared" si="0"/>
        <v>525037</v>
      </c>
      <c r="H17" s="27">
        <f t="shared" si="0"/>
        <v>735143</v>
      </c>
      <c r="I17" s="27">
        <f t="shared" si="0"/>
        <v>-1264519</v>
      </c>
      <c r="J17" s="27">
        <f t="shared" si="0"/>
        <v>-4339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-4339</v>
      </c>
      <c r="X17" s="27">
        <f t="shared" si="0"/>
        <v>3803991</v>
      </c>
      <c r="Y17" s="27">
        <f t="shared" si="0"/>
        <v>-3808330</v>
      </c>
      <c r="Z17" s="28">
        <f>+IF(X17&lt;&gt;0,+(Y17/X17)*100,0)</f>
        <v>-100.11406441287585</v>
      </c>
      <c r="AA17" s="29">
        <f>SUM(AA6:AA16)</f>
        <v>-5240013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-237626</v>
      </c>
      <c r="D26" s="17"/>
      <c r="E26" s="18">
        <v>-93000</v>
      </c>
      <c r="F26" s="19">
        <v>-93000</v>
      </c>
      <c r="G26" s="19"/>
      <c r="H26" s="19">
        <v>-21587</v>
      </c>
      <c r="I26" s="19">
        <v>-4001</v>
      </c>
      <c r="J26" s="19">
        <v>-25588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-25588</v>
      </c>
      <c r="X26" s="19">
        <v>-23250</v>
      </c>
      <c r="Y26" s="19">
        <v>-2338</v>
      </c>
      <c r="Z26" s="20">
        <v>10.06</v>
      </c>
      <c r="AA26" s="21">
        <v>-93000</v>
      </c>
    </row>
    <row r="27" spans="1:27" ht="13.5">
      <c r="A27" s="23" t="s">
        <v>51</v>
      </c>
      <c r="B27" s="24"/>
      <c r="C27" s="25">
        <f aca="true" t="shared" si="1" ref="C27:Y27">SUM(C21:C26)</f>
        <v>-237626</v>
      </c>
      <c r="D27" s="25">
        <f>SUM(D21:D26)</f>
        <v>0</v>
      </c>
      <c r="E27" s="26">
        <f t="shared" si="1"/>
        <v>-93000</v>
      </c>
      <c r="F27" s="27">
        <f t="shared" si="1"/>
        <v>-93000</v>
      </c>
      <c r="G27" s="27">
        <f t="shared" si="1"/>
        <v>0</v>
      </c>
      <c r="H27" s="27">
        <f t="shared" si="1"/>
        <v>-21587</v>
      </c>
      <c r="I27" s="27">
        <f t="shared" si="1"/>
        <v>-4001</v>
      </c>
      <c r="J27" s="27">
        <f t="shared" si="1"/>
        <v>-25588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-25588</v>
      </c>
      <c r="X27" s="27">
        <f t="shared" si="1"/>
        <v>-23250</v>
      </c>
      <c r="Y27" s="27">
        <f t="shared" si="1"/>
        <v>-2338</v>
      </c>
      <c r="Z27" s="28">
        <f>+IF(X27&lt;&gt;0,+(Y27/X27)*100,0)</f>
        <v>10.055913978494624</v>
      </c>
      <c r="AA27" s="29">
        <f>SUM(AA21:AA26)</f>
        <v>-93000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-83993</v>
      </c>
      <c r="D35" s="17"/>
      <c r="E35" s="18">
        <v>-46685</v>
      </c>
      <c r="F35" s="19">
        <v>-46685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-46685</v>
      </c>
    </row>
    <row r="36" spans="1:27" ht="13.5">
      <c r="A36" s="23" t="s">
        <v>57</v>
      </c>
      <c r="B36" s="24"/>
      <c r="C36" s="25">
        <f aca="true" t="shared" si="2" ref="C36:Y36">SUM(C31:C35)</f>
        <v>-83993</v>
      </c>
      <c r="D36" s="25">
        <f>SUM(D31:D35)</f>
        <v>0</v>
      </c>
      <c r="E36" s="26">
        <f t="shared" si="2"/>
        <v>-46685</v>
      </c>
      <c r="F36" s="27">
        <f t="shared" si="2"/>
        <v>-46685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-46685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-8857144</v>
      </c>
      <c r="D38" s="31">
        <f>+D17+D27+D36</f>
        <v>0</v>
      </c>
      <c r="E38" s="32">
        <f t="shared" si="3"/>
        <v>-5379698</v>
      </c>
      <c r="F38" s="33">
        <f t="shared" si="3"/>
        <v>-5379698</v>
      </c>
      <c r="G38" s="33">
        <f t="shared" si="3"/>
        <v>525037</v>
      </c>
      <c r="H38" s="33">
        <f t="shared" si="3"/>
        <v>713556</v>
      </c>
      <c r="I38" s="33">
        <f t="shared" si="3"/>
        <v>-1268520</v>
      </c>
      <c r="J38" s="33">
        <f t="shared" si="3"/>
        <v>-29927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-29927</v>
      </c>
      <c r="X38" s="33">
        <f t="shared" si="3"/>
        <v>3780741</v>
      </c>
      <c r="Y38" s="33">
        <f t="shared" si="3"/>
        <v>-3810668</v>
      </c>
      <c r="Z38" s="34">
        <f>+IF(X38&lt;&gt;0,+(Y38/X38)*100,0)</f>
        <v>-100.79156440496718</v>
      </c>
      <c r="AA38" s="35">
        <f>+AA17+AA27+AA36</f>
        <v>-5379698</v>
      </c>
    </row>
    <row r="39" spans="1:27" ht="13.5">
      <c r="A39" s="22" t="s">
        <v>59</v>
      </c>
      <c r="B39" s="16"/>
      <c r="C39" s="31">
        <v>27833079</v>
      </c>
      <c r="D39" s="31"/>
      <c r="E39" s="32">
        <v>28590827</v>
      </c>
      <c r="F39" s="33">
        <v>28590827</v>
      </c>
      <c r="G39" s="33">
        <v>3685146</v>
      </c>
      <c r="H39" s="33">
        <v>4210183</v>
      </c>
      <c r="I39" s="33">
        <v>4923739</v>
      </c>
      <c r="J39" s="33">
        <v>3685146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3685146</v>
      </c>
      <c r="X39" s="33">
        <v>28590827</v>
      </c>
      <c r="Y39" s="33">
        <v>-24905681</v>
      </c>
      <c r="Z39" s="34">
        <v>-87.11</v>
      </c>
      <c r="AA39" s="35">
        <v>28590827</v>
      </c>
    </row>
    <row r="40" spans="1:27" ht="13.5">
      <c r="A40" s="41" t="s">
        <v>60</v>
      </c>
      <c r="B40" s="42"/>
      <c r="C40" s="43">
        <v>18975935</v>
      </c>
      <c r="D40" s="43"/>
      <c r="E40" s="44">
        <v>23211129</v>
      </c>
      <c r="F40" s="45">
        <v>23211129</v>
      </c>
      <c r="G40" s="45">
        <v>4210183</v>
      </c>
      <c r="H40" s="45">
        <v>4923739</v>
      </c>
      <c r="I40" s="45">
        <v>3655219</v>
      </c>
      <c r="J40" s="45">
        <v>3655219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3655219</v>
      </c>
      <c r="X40" s="45">
        <v>32371568</v>
      </c>
      <c r="Y40" s="45">
        <v>-28716349</v>
      </c>
      <c r="Z40" s="46">
        <v>-88.71</v>
      </c>
      <c r="AA40" s="47">
        <v>23211129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6477189</v>
      </c>
      <c r="D6" s="17"/>
      <c r="E6" s="18">
        <v>18378780</v>
      </c>
      <c r="F6" s="19">
        <v>18378780</v>
      </c>
      <c r="G6" s="19">
        <v>5638411</v>
      </c>
      <c r="H6" s="19">
        <v>-15420</v>
      </c>
      <c r="I6" s="19">
        <v>254983</v>
      </c>
      <c r="J6" s="19">
        <v>5877974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5877974</v>
      </c>
      <c r="X6" s="19">
        <v>4594695</v>
      </c>
      <c r="Y6" s="19">
        <v>1283279</v>
      </c>
      <c r="Z6" s="20">
        <v>27.93</v>
      </c>
      <c r="AA6" s="21">
        <v>18378780</v>
      </c>
    </row>
    <row r="7" spans="1:27" ht="13.5">
      <c r="A7" s="22" t="s">
        <v>34</v>
      </c>
      <c r="B7" s="16"/>
      <c r="C7" s="17">
        <v>12267834</v>
      </c>
      <c r="D7" s="17"/>
      <c r="E7" s="18">
        <v>11245164</v>
      </c>
      <c r="F7" s="19">
        <v>11245164</v>
      </c>
      <c r="G7" s="19">
        <v>201182</v>
      </c>
      <c r="H7" s="19">
        <v>1013343</v>
      </c>
      <c r="I7" s="19">
        <v>951387</v>
      </c>
      <c r="J7" s="19">
        <v>2165912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2165912</v>
      </c>
      <c r="X7" s="19">
        <v>2811291</v>
      </c>
      <c r="Y7" s="19">
        <v>-645379</v>
      </c>
      <c r="Z7" s="20">
        <v>-22.96</v>
      </c>
      <c r="AA7" s="21">
        <v>11245164</v>
      </c>
    </row>
    <row r="8" spans="1:27" ht="13.5">
      <c r="A8" s="22" t="s">
        <v>35</v>
      </c>
      <c r="B8" s="16"/>
      <c r="C8" s="17">
        <v>1846174</v>
      </c>
      <c r="D8" s="17"/>
      <c r="E8" s="18">
        <v>9859644</v>
      </c>
      <c r="F8" s="19">
        <v>9859644</v>
      </c>
      <c r="G8" s="19">
        <v>111914</v>
      </c>
      <c r="H8" s="19">
        <v>106163</v>
      </c>
      <c r="I8" s="19">
        <v>116564</v>
      </c>
      <c r="J8" s="19">
        <v>334641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334641</v>
      </c>
      <c r="X8" s="19">
        <v>2464911</v>
      </c>
      <c r="Y8" s="19">
        <v>-2130270</v>
      </c>
      <c r="Z8" s="20">
        <v>-86.42</v>
      </c>
      <c r="AA8" s="21">
        <v>9859644</v>
      </c>
    </row>
    <row r="9" spans="1:27" ht="13.5">
      <c r="A9" s="22" t="s">
        <v>36</v>
      </c>
      <c r="B9" s="16"/>
      <c r="C9" s="17">
        <v>24401877</v>
      </c>
      <c r="D9" s="17"/>
      <c r="E9" s="18">
        <v>30585000</v>
      </c>
      <c r="F9" s="19">
        <v>30585000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7646250</v>
      </c>
      <c r="Y9" s="19">
        <v>-7646250</v>
      </c>
      <c r="Z9" s="20">
        <v>-100</v>
      </c>
      <c r="AA9" s="21">
        <v>30585000</v>
      </c>
    </row>
    <row r="10" spans="1:27" ht="13.5">
      <c r="A10" s="22" t="s">
        <v>37</v>
      </c>
      <c r="B10" s="16"/>
      <c r="C10" s="17"/>
      <c r="D10" s="17"/>
      <c r="E10" s="18">
        <v>9513996</v>
      </c>
      <c r="F10" s="19">
        <v>9513996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2378499</v>
      </c>
      <c r="Y10" s="19">
        <v>-2378499</v>
      </c>
      <c r="Z10" s="20">
        <v>-100</v>
      </c>
      <c r="AA10" s="21">
        <v>9513996</v>
      </c>
    </row>
    <row r="11" spans="1:27" ht="13.5">
      <c r="A11" s="22" t="s">
        <v>38</v>
      </c>
      <c r="B11" s="16"/>
      <c r="C11" s="17">
        <v>3050666</v>
      </c>
      <c r="D11" s="17"/>
      <c r="E11" s="18">
        <v>3395004</v>
      </c>
      <c r="F11" s="19">
        <v>3395004</v>
      </c>
      <c r="G11" s="19">
        <v>261274</v>
      </c>
      <c r="H11" s="19">
        <v>266936</v>
      </c>
      <c r="I11" s="19">
        <v>275991</v>
      </c>
      <c r="J11" s="19">
        <v>804201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804201</v>
      </c>
      <c r="X11" s="19">
        <v>848751</v>
      </c>
      <c r="Y11" s="19">
        <v>-44550</v>
      </c>
      <c r="Z11" s="20">
        <v>-5.25</v>
      </c>
      <c r="AA11" s="21">
        <v>3395004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-49876231</v>
      </c>
      <c r="D14" s="17"/>
      <c r="E14" s="18">
        <v>-71826708</v>
      </c>
      <c r="F14" s="19">
        <v>-71826708</v>
      </c>
      <c r="G14" s="19">
        <v>1605111</v>
      </c>
      <c r="H14" s="19">
        <v>-6113877</v>
      </c>
      <c r="I14" s="19">
        <v>-3326290</v>
      </c>
      <c r="J14" s="19">
        <v>-7835056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-7835056</v>
      </c>
      <c r="X14" s="19">
        <v>-17956677</v>
      </c>
      <c r="Y14" s="19">
        <v>10121621</v>
      </c>
      <c r="Z14" s="20">
        <v>-56.37</v>
      </c>
      <c r="AA14" s="21">
        <v>-71826708</v>
      </c>
    </row>
    <row r="15" spans="1:27" ht="13.5">
      <c r="A15" s="22" t="s">
        <v>42</v>
      </c>
      <c r="B15" s="16"/>
      <c r="C15" s="17">
        <v>-1780147</v>
      </c>
      <c r="D15" s="17"/>
      <c r="E15" s="18">
        <v>-1481940</v>
      </c>
      <c r="F15" s="19">
        <v>-1481940</v>
      </c>
      <c r="G15" s="19"/>
      <c r="H15" s="19">
        <v>-1629705</v>
      </c>
      <c r="I15" s="19"/>
      <c r="J15" s="19">
        <v>-1629705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-1629705</v>
      </c>
      <c r="X15" s="19">
        <v>-370485</v>
      </c>
      <c r="Y15" s="19">
        <v>-1259220</v>
      </c>
      <c r="Z15" s="20">
        <v>339.88</v>
      </c>
      <c r="AA15" s="21">
        <v>-1481940</v>
      </c>
    </row>
    <row r="16" spans="1:27" ht="13.5">
      <c r="A16" s="22" t="s">
        <v>43</v>
      </c>
      <c r="B16" s="16"/>
      <c r="C16" s="17"/>
      <c r="D16" s="17"/>
      <c r="E16" s="18">
        <v>-192924</v>
      </c>
      <c r="F16" s="19">
        <v>-192924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-48231</v>
      </c>
      <c r="Y16" s="19">
        <v>48231</v>
      </c>
      <c r="Z16" s="20">
        <v>-100</v>
      </c>
      <c r="AA16" s="21">
        <v>-192924</v>
      </c>
    </row>
    <row r="17" spans="1:27" ht="13.5">
      <c r="A17" s="23" t="s">
        <v>44</v>
      </c>
      <c r="B17" s="24"/>
      <c r="C17" s="25">
        <f aca="true" t="shared" si="0" ref="C17:Y17">SUM(C6:C16)</f>
        <v>-3612638</v>
      </c>
      <c r="D17" s="25">
        <f>SUM(D6:D16)</f>
        <v>0</v>
      </c>
      <c r="E17" s="26">
        <f t="shared" si="0"/>
        <v>9476016</v>
      </c>
      <c r="F17" s="27">
        <f t="shared" si="0"/>
        <v>9476016</v>
      </c>
      <c r="G17" s="27">
        <f t="shared" si="0"/>
        <v>7817892</v>
      </c>
      <c r="H17" s="27">
        <f t="shared" si="0"/>
        <v>-6372560</v>
      </c>
      <c r="I17" s="27">
        <f t="shared" si="0"/>
        <v>-1727365</v>
      </c>
      <c r="J17" s="27">
        <f t="shared" si="0"/>
        <v>-282033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-282033</v>
      </c>
      <c r="X17" s="27">
        <f t="shared" si="0"/>
        <v>2369004</v>
      </c>
      <c r="Y17" s="27">
        <f t="shared" si="0"/>
        <v>-2651037</v>
      </c>
      <c r="Z17" s="28">
        <f>+IF(X17&lt;&gt;0,+(Y17/X17)*100,0)</f>
        <v>-111.90512975073068</v>
      </c>
      <c r="AA17" s="29">
        <f>SUM(AA6:AA16)</f>
        <v>9476016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1465805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-2251554</v>
      </c>
      <c r="D26" s="17"/>
      <c r="E26" s="18">
        <v>-9513996</v>
      </c>
      <c r="F26" s="19">
        <v>-9513996</v>
      </c>
      <c r="G26" s="19">
        <v>-621261</v>
      </c>
      <c r="H26" s="19">
        <v>-228451</v>
      </c>
      <c r="I26" s="19">
        <v>-264915</v>
      </c>
      <c r="J26" s="19">
        <v>-1114627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-1114627</v>
      </c>
      <c r="X26" s="19">
        <v>-2378499</v>
      </c>
      <c r="Y26" s="19">
        <v>1263872</v>
      </c>
      <c r="Z26" s="20">
        <v>-53.14</v>
      </c>
      <c r="AA26" s="21">
        <v>-9513996</v>
      </c>
    </row>
    <row r="27" spans="1:27" ht="13.5">
      <c r="A27" s="23" t="s">
        <v>51</v>
      </c>
      <c r="B27" s="24"/>
      <c r="C27" s="25">
        <f aca="true" t="shared" si="1" ref="C27:Y27">SUM(C21:C26)</f>
        <v>-785682</v>
      </c>
      <c r="D27" s="25">
        <f>SUM(D21:D26)</f>
        <v>0</v>
      </c>
      <c r="E27" s="26">
        <f t="shared" si="1"/>
        <v>-9513996</v>
      </c>
      <c r="F27" s="27">
        <f t="shared" si="1"/>
        <v>-9513996</v>
      </c>
      <c r="G27" s="27">
        <f t="shared" si="1"/>
        <v>-621261</v>
      </c>
      <c r="H27" s="27">
        <f t="shared" si="1"/>
        <v>-228451</v>
      </c>
      <c r="I27" s="27">
        <f t="shared" si="1"/>
        <v>-264915</v>
      </c>
      <c r="J27" s="27">
        <f t="shared" si="1"/>
        <v>-1114627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-1114627</v>
      </c>
      <c r="X27" s="27">
        <f t="shared" si="1"/>
        <v>-2378499</v>
      </c>
      <c r="Y27" s="27">
        <f t="shared" si="1"/>
        <v>1263872</v>
      </c>
      <c r="Z27" s="28">
        <f>+IF(X27&lt;&gt;0,+(Y27/X27)*100,0)</f>
        <v>-53.13737781685004</v>
      </c>
      <c r="AA27" s="29">
        <f>SUM(AA21:AA26)</f>
        <v>-9513996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12324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-246516</v>
      </c>
      <c r="D35" s="17"/>
      <c r="E35" s="18">
        <v>39012</v>
      </c>
      <c r="F35" s="19">
        <v>39012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9753</v>
      </c>
      <c r="Y35" s="19">
        <v>-9753</v>
      </c>
      <c r="Z35" s="20">
        <v>-100</v>
      </c>
      <c r="AA35" s="21">
        <v>39012</v>
      </c>
    </row>
    <row r="36" spans="1:27" ht="13.5">
      <c r="A36" s="23" t="s">
        <v>57</v>
      </c>
      <c r="B36" s="24"/>
      <c r="C36" s="25">
        <f aca="true" t="shared" si="2" ref="C36:Y36">SUM(C31:C35)</f>
        <v>-234192</v>
      </c>
      <c r="D36" s="25">
        <f>SUM(D31:D35)</f>
        <v>0</v>
      </c>
      <c r="E36" s="26">
        <f t="shared" si="2"/>
        <v>39012</v>
      </c>
      <c r="F36" s="27">
        <f t="shared" si="2"/>
        <v>39012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9753</v>
      </c>
      <c r="Y36" s="27">
        <f t="shared" si="2"/>
        <v>-9753</v>
      </c>
      <c r="Z36" s="28">
        <f>+IF(X36&lt;&gt;0,+(Y36/X36)*100,0)</f>
        <v>-100</v>
      </c>
      <c r="AA36" s="29">
        <f>SUM(AA31:AA35)</f>
        <v>39012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-4632512</v>
      </c>
      <c r="D38" s="31">
        <f>+D17+D27+D36</f>
        <v>0</v>
      </c>
      <c r="E38" s="32">
        <f t="shared" si="3"/>
        <v>1032</v>
      </c>
      <c r="F38" s="33">
        <f t="shared" si="3"/>
        <v>1032</v>
      </c>
      <c r="G38" s="33">
        <f t="shared" si="3"/>
        <v>7196631</v>
      </c>
      <c r="H38" s="33">
        <f t="shared" si="3"/>
        <v>-6601011</v>
      </c>
      <c r="I38" s="33">
        <f t="shared" si="3"/>
        <v>-1992280</v>
      </c>
      <c r="J38" s="33">
        <f t="shared" si="3"/>
        <v>-1396660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-1396660</v>
      </c>
      <c r="X38" s="33">
        <f t="shared" si="3"/>
        <v>258</v>
      </c>
      <c r="Y38" s="33">
        <f t="shared" si="3"/>
        <v>-1396918</v>
      </c>
      <c r="Z38" s="34">
        <f>+IF(X38&lt;&gt;0,+(Y38/X38)*100,0)</f>
        <v>-541441.0852713179</v>
      </c>
      <c r="AA38" s="35">
        <f>+AA17+AA27+AA36</f>
        <v>1032</v>
      </c>
    </row>
    <row r="39" spans="1:27" ht="13.5">
      <c r="A39" s="22" t="s">
        <v>59</v>
      </c>
      <c r="B39" s="16"/>
      <c r="C39" s="31">
        <v>2138408</v>
      </c>
      <c r="D39" s="31"/>
      <c r="E39" s="32">
        <v>564000</v>
      </c>
      <c r="F39" s="33">
        <v>564000</v>
      </c>
      <c r="G39" s="33">
        <v>336310</v>
      </c>
      <c r="H39" s="33">
        <v>7532941</v>
      </c>
      <c r="I39" s="33">
        <v>931930</v>
      </c>
      <c r="J39" s="33">
        <v>336310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336310</v>
      </c>
      <c r="X39" s="33">
        <v>564000</v>
      </c>
      <c r="Y39" s="33">
        <v>-227690</v>
      </c>
      <c r="Z39" s="34">
        <v>-40.37</v>
      </c>
      <c r="AA39" s="35">
        <v>564000</v>
      </c>
    </row>
    <row r="40" spans="1:27" ht="13.5">
      <c r="A40" s="41" t="s">
        <v>60</v>
      </c>
      <c r="B40" s="42"/>
      <c r="C40" s="43">
        <v>-2494104</v>
      </c>
      <c r="D40" s="43"/>
      <c r="E40" s="44">
        <v>565031</v>
      </c>
      <c r="F40" s="45">
        <v>565031</v>
      </c>
      <c r="G40" s="45">
        <v>7532941</v>
      </c>
      <c r="H40" s="45">
        <v>931930</v>
      </c>
      <c r="I40" s="45">
        <v>-1060350</v>
      </c>
      <c r="J40" s="45">
        <v>-1060350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-1060350</v>
      </c>
      <c r="X40" s="45">
        <v>564257</v>
      </c>
      <c r="Y40" s="45">
        <v>-1624607</v>
      </c>
      <c r="Z40" s="46">
        <v>-287.92</v>
      </c>
      <c r="AA40" s="47">
        <v>565031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6550456</v>
      </c>
      <c r="D6" s="17"/>
      <c r="E6" s="18">
        <v>8958006</v>
      </c>
      <c r="F6" s="19">
        <v>8958006</v>
      </c>
      <c r="G6" s="19">
        <v>384374</v>
      </c>
      <c r="H6" s="19">
        <v>646733</v>
      </c>
      <c r="I6" s="19">
        <v>509526</v>
      </c>
      <c r="J6" s="19">
        <v>1540633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1540633</v>
      </c>
      <c r="X6" s="19">
        <v>1747500</v>
      </c>
      <c r="Y6" s="19">
        <v>-206867</v>
      </c>
      <c r="Z6" s="20">
        <v>-11.84</v>
      </c>
      <c r="AA6" s="21">
        <v>8958006</v>
      </c>
    </row>
    <row r="7" spans="1:27" ht="13.5">
      <c r="A7" s="22" t="s">
        <v>34</v>
      </c>
      <c r="B7" s="16"/>
      <c r="C7" s="17">
        <v>32849914</v>
      </c>
      <c r="D7" s="17"/>
      <c r="E7" s="18">
        <v>57167451</v>
      </c>
      <c r="F7" s="19">
        <v>57167451</v>
      </c>
      <c r="G7" s="19">
        <v>2249660</v>
      </c>
      <c r="H7" s="19">
        <v>3164464</v>
      </c>
      <c r="I7" s="19">
        <v>3844449</v>
      </c>
      <c r="J7" s="19">
        <v>9258573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9258573</v>
      </c>
      <c r="X7" s="19">
        <v>16124909</v>
      </c>
      <c r="Y7" s="19">
        <v>-6866336</v>
      </c>
      <c r="Z7" s="20">
        <v>-42.58</v>
      </c>
      <c r="AA7" s="21">
        <v>57167451</v>
      </c>
    </row>
    <row r="8" spans="1:27" ht="13.5">
      <c r="A8" s="22" t="s">
        <v>35</v>
      </c>
      <c r="B8" s="16"/>
      <c r="C8" s="17">
        <v>27480083</v>
      </c>
      <c r="D8" s="17"/>
      <c r="E8" s="18">
        <v>14313028</v>
      </c>
      <c r="F8" s="19">
        <v>14313028</v>
      </c>
      <c r="G8" s="19">
        <v>710214</v>
      </c>
      <c r="H8" s="19">
        <v>4689494</v>
      </c>
      <c r="I8" s="19">
        <v>5803220</v>
      </c>
      <c r="J8" s="19">
        <v>11202928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11202928</v>
      </c>
      <c r="X8" s="19">
        <v>3140280</v>
      </c>
      <c r="Y8" s="19">
        <v>8062648</v>
      </c>
      <c r="Z8" s="20">
        <v>256.75</v>
      </c>
      <c r="AA8" s="21">
        <v>14313028</v>
      </c>
    </row>
    <row r="9" spans="1:27" ht="13.5">
      <c r="A9" s="22" t="s">
        <v>36</v>
      </c>
      <c r="B9" s="16"/>
      <c r="C9" s="17">
        <v>57163805</v>
      </c>
      <c r="D9" s="17"/>
      <c r="E9" s="18">
        <v>40925200</v>
      </c>
      <c r="F9" s="19">
        <v>40925200</v>
      </c>
      <c r="G9" s="19">
        <v>15274000</v>
      </c>
      <c r="H9" s="19">
        <v>1825000</v>
      </c>
      <c r="I9" s="19"/>
      <c r="J9" s="19">
        <v>17099000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17099000</v>
      </c>
      <c r="X9" s="19">
        <v>10231300</v>
      </c>
      <c r="Y9" s="19">
        <v>6867700</v>
      </c>
      <c r="Z9" s="20">
        <v>67.12</v>
      </c>
      <c r="AA9" s="21">
        <v>40925200</v>
      </c>
    </row>
    <row r="10" spans="1:27" ht="13.5">
      <c r="A10" s="22" t="s">
        <v>37</v>
      </c>
      <c r="B10" s="16"/>
      <c r="C10" s="17">
        <v>41802311</v>
      </c>
      <c r="D10" s="17"/>
      <c r="E10" s="18">
        <v>28090800</v>
      </c>
      <c r="F10" s="19">
        <v>28090800</v>
      </c>
      <c r="G10" s="19">
        <v>2525000</v>
      </c>
      <c r="H10" s="19">
        <v>250000</v>
      </c>
      <c r="I10" s="19">
        <v>2230407</v>
      </c>
      <c r="J10" s="19">
        <v>5005407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5005407</v>
      </c>
      <c r="X10" s="19">
        <v>7022700</v>
      </c>
      <c r="Y10" s="19">
        <v>-2017293</v>
      </c>
      <c r="Z10" s="20">
        <v>-28.73</v>
      </c>
      <c r="AA10" s="21">
        <v>28090800</v>
      </c>
    </row>
    <row r="11" spans="1:27" ht="13.5">
      <c r="A11" s="22" t="s">
        <v>38</v>
      </c>
      <c r="B11" s="16"/>
      <c r="C11" s="17">
        <v>2505748</v>
      </c>
      <c r="D11" s="17"/>
      <c r="E11" s="18">
        <v>2468984</v>
      </c>
      <c r="F11" s="19">
        <v>2468984</v>
      </c>
      <c r="G11" s="19">
        <v>7961</v>
      </c>
      <c r="H11" s="19">
        <v>95240</v>
      </c>
      <c r="I11" s="19">
        <v>17840</v>
      </c>
      <c r="J11" s="19">
        <v>121041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121041</v>
      </c>
      <c r="X11" s="19">
        <v>604446</v>
      </c>
      <c r="Y11" s="19">
        <v>-483405</v>
      </c>
      <c r="Z11" s="20">
        <v>-79.97</v>
      </c>
      <c r="AA11" s="21">
        <v>2468984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-101943945</v>
      </c>
      <c r="D14" s="17"/>
      <c r="E14" s="18">
        <v>-107961930</v>
      </c>
      <c r="F14" s="19">
        <v>-107961930</v>
      </c>
      <c r="G14" s="19">
        <v>-14220839</v>
      </c>
      <c r="H14" s="19">
        <v>-13859924</v>
      </c>
      <c r="I14" s="19">
        <v>-13915505</v>
      </c>
      <c r="J14" s="19">
        <v>-41996268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-41996268</v>
      </c>
      <c r="X14" s="19">
        <v>-24483100</v>
      </c>
      <c r="Y14" s="19">
        <v>-17513168</v>
      </c>
      <c r="Z14" s="20">
        <v>71.53</v>
      </c>
      <c r="AA14" s="21">
        <v>-107961930</v>
      </c>
    </row>
    <row r="15" spans="1:27" ht="13.5">
      <c r="A15" s="22" t="s">
        <v>42</v>
      </c>
      <c r="B15" s="16"/>
      <c r="C15" s="17">
        <v>-336340</v>
      </c>
      <c r="D15" s="17"/>
      <c r="E15" s="18">
        <v>-310000</v>
      </c>
      <c r="F15" s="19">
        <v>-310000</v>
      </c>
      <c r="G15" s="19">
        <v>-20526</v>
      </c>
      <c r="H15" s="19">
        <v>-20250</v>
      </c>
      <c r="I15" s="19">
        <v>-19297</v>
      </c>
      <c r="J15" s="19">
        <v>-60073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-60073</v>
      </c>
      <c r="X15" s="19">
        <v>-74400</v>
      </c>
      <c r="Y15" s="19">
        <v>14327</v>
      </c>
      <c r="Z15" s="20">
        <v>-19.26</v>
      </c>
      <c r="AA15" s="21">
        <v>-310000</v>
      </c>
    </row>
    <row r="16" spans="1:27" ht="13.5">
      <c r="A16" s="22" t="s">
        <v>43</v>
      </c>
      <c r="B16" s="16"/>
      <c r="C16" s="17"/>
      <c r="D16" s="17"/>
      <c r="E16" s="18">
        <v>-9536951</v>
      </c>
      <c r="F16" s="19">
        <v>-9536951</v>
      </c>
      <c r="G16" s="19">
        <v>-509259</v>
      </c>
      <c r="H16" s="19">
        <v>-497879</v>
      </c>
      <c r="I16" s="19">
        <v>-566467</v>
      </c>
      <c r="J16" s="19">
        <v>-1573605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-1573605</v>
      </c>
      <c r="X16" s="19">
        <v>-2290956</v>
      </c>
      <c r="Y16" s="19">
        <v>717351</v>
      </c>
      <c r="Z16" s="20">
        <v>-31.31</v>
      </c>
      <c r="AA16" s="21">
        <v>-9536951</v>
      </c>
    </row>
    <row r="17" spans="1:27" ht="13.5">
      <c r="A17" s="23" t="s">
        <v>44</v>
      </c>
      <c r="B17" s="24"/>
      <c r="C17" s="25">
        <f aca="true" t="shared" si="0" ref="C17:Y17">SUM(C6:C16)</f>
        <v>66072032</v>
      </c>
      <c r="D17" s="25">
        <f>SUM(D6:D16)</f>
        <v>0</v>
      </c>
      <c r="E17" s="26">
        <f t="shared" si="0"/>
        <v>34114588</v>
      </c>
      <c r="F17" s="27">
        <f t="shared" si="0"/>
        <v>34114588</v>
      </c>
      <c r="G17" s="27">
        <f t="shared" si="0"/>
        <v>6400585</v>
      </c>
      <c r="H17" s="27">
        <f t="shared" si="0"/>
        <v>-3707122</v>
      </c>
      <c r="I17" s="27">
        <f t="shared" si="0"/>
        <v>-2095827</v>
      </c>
      <c r="J17" s="27">
        <f t="shared" si="0"/>
        <v>597636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597636</v>
      </c>
      <c r="X17" s="27">
        <f t="shared" si="0"/>
        <v>12022679</v>
      </c>
      <c r="Y17" s="27">
        <f t="shared" si="0"/>
        <v>-11425043</v>
      </c>
      <c r="Z17" s="28">
        <f>+IF(X17&lt;&gt;0,+(Y17/X17)*100,0)</f>
        <v>-95.02909459696961</v>
      </c>
      <c r="AA17" s="29">
        <f>SUM(AA6:AA16)</f>
        <v>34114588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-64578683</v>
      </c>
      <c r="D26" s="17"/>
      <c r="E26" s="18">
        <v>-29640800</v>
      </c>
      <c r="F26" s="19">
        <v>-29640800</v>
      </c>
      <c r="G26" s="19"/>
      <c r="H26" s="19">
        <v>-3681438</v>
      </c>
      <c r="I26" s="19">
        <v>-2025552</v>
      </c>
      <c r="J26" s="19">
        <v>-5706990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-5706990</v>
      </c>
      <c r="X26" s="19">
        <v>-4900000</v>
      </c>
      <c r="Y26" s="19">
        <v>-806990</v>
      </c>
      <c r="Z26" s="20">
        <v>16.47</v>
      </c>
      <c r="AA26" s="21">
        <v>-29640800</v>
      </c>
    </row>
    <row r="27" spans="1:27" ht="13.5">
      <c r="A27" s="23" t="s">
        <v>51</v>
      </c>
      <c r="B27" s="24"/>
      <c r="C27" s="25">
        <f aca="true" t="shared" si="1" ref="C27:Y27">SUM(C21:C26)</f>
        <v>-64578683</v>
      </c>
      <c r="D27" s="25">
        <f>SUM(D21:D26)</f>
        <v>0</v>
      </c>
      <c r="E27" s="26">
        <f t="shared" si="1"/>
        <v>-29640800</v>
      </c>
      <c r="F27" s="27">
        <f t="shared" si="1"/>
        <v>-29640800</v>
      </c>
      <c r="G27" s="27">
        <f t="shared" si="1"/>
        <v>0</v>
      </c>
      <c r="H27" s="27">
        <f t="shared" si="1"/>
        <v>-3681438</v>
      </c>
      <c r="I27" s="27">
        <f t="shared" si="1"/>
        <v>-2025552</v>
      </c>
      <c r="J27" s="27">
        <f t="shared" si="1"/>
        <v>-5706990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-5706990</v>
      </c>
      <c r="X27" s="27">
        <f t="shared" si="1"/>
        <v>-4900000</v>
      </c>
      <c r="Y27" s="27">
        <f t="shared" si="1"/>
        <v>-806990</v>
      </c>
      <c r="Z27" s="28">
        <f>+IF(X27&lt;&gt;0,+(Y27/X27)*100,0)</f>
        <v>16.469183673469388</v>
      </c>
      <c r="AA27" s="29">
        <f>SUM(AA21:AA26)</f>
        <v>-29640800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145000</v>
      </c>
      <c r="F33" s="19">
        <v>145000</v>
      </c>
      <c r="G33" s="19">
        <v>8774</v>
      </c>
      <c r="H33" s="36">
        <v>7864</v>
      </c>
      <c r="I33" s="36">
        <v>11749</v>
      </c>
      <c r="J33" s="36">
        <v>28387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28387</v>
      </c>
      <c r="X33" s="36"/>
      <c r="Y33" s="19">
        <v>28387</v>
      </c>
      <c r="Z33" s="20"/>
      <c r="AA33" s="21">
        <v>145000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-693020</v>
      </c>
      <c r="D35" s="17"/>
      <c r="E35" s="18">
        <v>-800000</v>
      </c>
      <c r="F35" s="19">
        <v>-800000</v>
      </c>
      <c r="G35" s="19">
        <v>-88174</v>
      </c>
      <c r="H35" s="19">
        <v>-88450</v>
      </c>
      <c r="I35" s="19">
        <v>-89403</v>
      </c>
      <c r="J35" s="19">
        <v>-266027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-266027</v>
      </c>
      <c r="X35" s="19">
        <v>-199998</v>
      </c>
      <c r="Y35" s="19">
        <v>-66029</v>
      </c>
      <c r="Z35" s="20">
        <v>33.01</v>
      </c>
      <c r="AA35" s="21">
        <v>-800000</v>
      </c>
    </row>
    <row r="36" spans="1:27" ht="13.5">
      <c r="A36" s="23" t="s">
        <v>57</v>
      </c>
      <c r="B36" s="24"/>
      <c r="C36" s="25">
        <f aca="true" t="shared" si="2" ref="C36:Y36">SUM(C31:C35)</f>
        <v>-693020</v>
      </c>
      <c r="D36" s="25">
        <f>SUM(D31:D35)</f>
        <v>0</v>
      </c>
      <c r="E36" s="26">
        <f t="shared" si="2"/>
        <v>-655000</v>
      </c>
      <c r="F36" s="27">
        <f t="shared" si="2"/>
        <v>-655000</v>
      </c>
      <c r="G36" s="27">
        <f t="shared" si="2"/>
        <v>-79400</v>
      </c>
      <c r="H36" s="27">
        <f t="shared" si="2"/>
        <v>-80586</v>
      </c>
      <c r="I36" s="27">
        <f t="shared" si="2"/>
        <v>-77654</v>
      </c>
      <c r="J36" s="27">
        <f t="shared" si="2"/>
        <v>-237640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-237640</v>
      </c>
      <c r="X36" s="27">
        <f t="shared" si="2"/>
        <v>-199998</v>
      </c>
      <c r="Y36" s="27">
        <f t="shared" si="2"/>
        <v>-37642</v>
      </c>
      <c r="Z36" s="28">
        <f>+IF(X36&lt;&gt;0,+(Y36/X36)*100,0)</f>
        <v>18.82118821188212</v>
      </c>
      <c r="AA36" s="29">
        <f>SUM(AA31:AA35)</f>
        <v>-655000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800329</v>
      </c>
      <c r="D38" s="31">
        <f>+D17+D27+D36</f>
        <v>0</v>
      </c>
      <c r="E38" s="32">
        <f t="shared" si="3"/>
        <v>3818788</v>
      </c>
      <c r="F38" s="33">
        <f t="shared" si="3"/>
        <v>3818788</v>
      </c>
      <c r="G38" s="33">
        <f t="shared" si="3"/>
        <v>6321185</v>
      </c>
      <c r="H38" s="33">
        <f t="shared" si="3"/>
        <v>-7469146</v>
      </c>
      <c r="I38" s="33">
        <f t="shared" si="3"/>
        <v>-4199033</v>
      </c>
      <c r="J38" s="33">
        <f t="shared" si="3"/>
        <v>-5346994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-5346994</v>
      </c>
      <c r="X38" s="33">
        <f t="shared" si="3"/>
        <v>6922681</v>
      </c>
      <c r="Y38" s="33">
        <f t="shared" si="3"/>
        <v>-12269675</v>
      </c>
      <c r="Z38" s="34">
        <f>+IF(X38&lt;&gt;0,+(Y38/X38)*100,0)</f>
        <v>-177.23877497749788</v>
      </c>
      <c r="AA38" s="35">
        <f>+AA17+AA27+AA36</f>
        <v>3818788</v>
      </c>
    </row>
    <row r="39" spans="1:27" ht="13.5">
      <c r="A39" s="22" t="s">
        <v>59</v>
      </c>
      <c r="B39" s="16"/>
      <c r="C39" s="31">
        <v>18447777</v>
      </c>
      <c r="D39" s="31"/>
      <c r="E39" s="32">
        <v>23723017</v>
      </c>
      <c r="F39" s="33">
        <v>23723017</v>
      </c>
      <c r="G39" s="33">
        <v>19248106</v>
      </c>
      <c r="H39" s="33">
        <v>25569291</v>
      </c>
      <c r="I39" s="33">
        <v>18100145</v>
      </c>
      <c r="J39" s="33">
        <v>19248106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19248106</v>
      </c>
      <c r="X39" s="33">
        <v>23723017</v>
      </c>
      <c r="Y39" s="33">
        <v>-4474911</v>
      </c>
      <c r="Z39" s="34">
        <v>-18.86</v>
      </c>
      <c r="AA39" s="35">
        <v>23723017</v>
      </c>
    </row>
    <row r="40" spans="1:27" ht="13.5">
      <c r="A40" s="41" t="s">
        <v>60</v>
      </c>
      <c r="B40" s="42"/>
      <c r="C40" s="43">
        <v>19248106</v>
      </c>
      <c r="D40" s="43"/>
      <c r="E40" s="44">
        <v>27541804</v>
      </c>
      <c r="F40" s="45">
        <v>27541804</v>
      </c>
      <c r="G40" s="45">
        <v>25569291</v>
      </c>
      <c r="H40" s="45">
        <v>18100145</v>
      </c>
      <c r="I40" s="45">
        <v>13901112</v>
      </c>
      <c r="J40" s="45">
        <v>13901112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13901112</v>
      </c>
      <c r="X40" s="45">
        <v>30645697</v>
      </c>
      <c r="Y40" s="45">
        <v>-16744585</v>
      </c>
      <c r="Z40" s="46">
        <v>-54.64</v>
      </c>
      <c r="AA40" s="47">
        <v>27541804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19245853</v>
      </c>
      <c r="D6" s="17"/>
      <c r="E6" s="18">
        <v>27998818</v>
      </c>
      <c r="F6" s="19">
        <v>27998818</v>
      </c>
      <c r="G6" s="19">
        <v>1179420</v>
      </c>
      <c r="H6" s="19">
        <v>2563818</v>
      </c>
      <c r="I6" s="19">
        <v>1923788</v>
      </c>
      <c r="J6" s="19">
        <v>5667026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5667026</v>
      </c>
      <c r="X6" s="19">
        <v>17239044</v>
      </c>
      <c r="Y6" s="19">
        <v>-11572018</v>
      </c>
      <c r="Z6" s="20">
        <v>-67.13</v>
      </c>
      <c r="AA6" s="21">
        <v>27998818</v>
      </c>
    </row>
    <row r="7" spans="1:27" ht="13.5">
      <c r="A7" s="22" t="s">
        <v>34</v>
      </c>
      <c r="B7" s="16"/>
      <c r="C7" s="17">
        <v>94705766</v>
      </c>
      <c r="D7" s="17"/>
      <c r="E7" s="18">
        <v>99901646</v>
      </c>
      <c r="F7" s="19">
        <v>99901646</v>
      </c>
      <c r="G7" s="19">
        <v>6069705</v>
      </c>
      <c r="H7" s="19">
        <v>7116068</v>
      </c>
      <c r="I7" s="19">
        <v>9264550</v>
      </c>
      <c r="J7" s="19">
        <v>22450323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22450323</v>
      </c>
      <c r="X7" s="19">
        <v>21268170</v>
      </c>
      <c r="Y7" s="19">
        <v>1182153</v>
      </c>
      <c r="Z7" s="20">
        <v>5.56</v>
      </c>
      <c r="AA7" s="21">
        <v>99901646</v>
      </c>
    </row>
    <row r="8" spans="1:27" ht="13.5">
      <c r="A8" s="22" t="s">
        <v>35</v>
      </c>
      <c r="B8" s="16"/>
      <c r="C8" s="17">
        <v>10446918</v>
      </c>
      <c r="D8" s="17"/>
      <c r="E8" s="18">
        <v>34953884</v>
      </c>
      <c r="F8" s="19">
        <v>34953884</v>
      </c>
      <c r="G8" s="19">
        <v>712089</v>
      </c>
      <c r="H8" s="19">
        <v>2736533</v>
      </c>
      <c r="I8" s="19">
        <v>2364501</v>
      </c>
      <c r="J8" s="19">
        <v>5813123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5813123</v>
      </c>
      <c r="X8" s="19">
        <v>7492990</v>
      </c>
      <c r="Y8" s="19">
        <v>-1679867</v>
      </c>
      <c r="Z8" s="20">
        <v>-22.42</v>
      </c>
      <c r="AA8" s="21">
        <v>34953884</v>
      </c>
    </row>
    <row r="9" spans="1:27" ht="13.5">
      <c r="A9" s="22" t="s">
        <v>36</v>
      </c>
      <c r="B9" s="16"/>
      <c r="C9" s="17">
        <v>42852512</v>
      </c>
      <c r="D9" s="17"/>
      <c r="E9" s="18">
        <v>41210000</v>
      </c>
      <c r="F9" s="19">
        <v>41210000</v>
      </c>
      <c r="G9" s="19">
        <v>15203806</v>
      </c>
      <c r="H9" s="19">
        <v>250000</v>
      </c>
      <c r="I9" s="19">
        <v>1503194</v>
      </c>
      <c r="J9" s="19">
        <v>16957000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16957000</v>
      </c>
      <c r="X9" s="19">
        <v>20071261</v>
      </c>
      <c r="Y9" s="19">
        <v>-3114261</v>
      </c>
      <c r="Z9" s="20">
        <v>-15.52</v>
      </c>
      <c r="AA9" s="21">
        <v>41210000</v>
      </c>
    </row>
    <row r="10" spans="1:27" ht="13.5">
      <c r="A10" s="22" t="s">
        <v>37</v>
      </c>
      <c r="B10" s="16"/>
      <c r="C10" s="17">
        <v>10774586</v>
      </c>
      <c r="D10" s="17"/>
      <c r="E10" s="18">
        <v>14602000</v>
      </c>
      <c r="F10" s="19">
        <v>14602000</v>
      </c>
      <c r="G10" s="19">
        <v>680000</v>
      </c>
      <c r="H10" s="19"/>
      <c r="I10" s="19">
        <v>7283000</v>
      </c>
      <c r="J10" s="19">
        <v>7963000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7963000</v>
      </c>
      <c r="X10" s="19">
        <v>4881450</v>
      </c>
      <c r="Y10" s="19">
        <v>3081550</v>
      </c>
      <c r="Z10" s="20">
        <v>63.13</v>
      </c>
      <c r="AA10" s="21">
        <v>14602000</v>
      </c>
    </row>
    <row r="11" spans="1:27" ht="13.5">
      <c r="A11" s="22" t="s">
        <v>38</v>
      </c>
      <c r="B11" s="16"/>
      <c r="C11" s="17">
        <v>1759539</v>
      </c>
      <c r="D11" s="17"/>
      <c r="E11" s="18">
        <v>805600</v>
      </c>
      <c r="F11" s="19">
        <v>805600</v>
      </c>
      <c r="G11" s="19">
        <v>24877</v>
      </c>
      <c r="H11" s="19">
        <v>15341</v>
      </c>
      <c r="I11" s="19">
        <v>1514</v>
      </c>
      <c r="J11" s="19">
        <v>41732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41732</v>
      </c>
      <c r="X11" s="19">
        <v>201399</v>
      </c>
      <c r="Y11" s="19">
        <v>-159667</v>
      </c>
      <c r="Z11" s="20">
        <v>-79.28</v>
      </c>
      <c r="AA11" s="21">
        <v>805600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-155733099</v>
      </c>
      <c r="D14" s="17"/>
      <c r="E14" s="18">
        <v>-190113458</v>
      </c>
      <c r="F14" s="19">
        <v>-190113458</v>
      </c>
      <c r="G14" s="19">
        <v>-12681398</v>
      </c>
      <c r="H14" s="19">
        <v>-16197526</v>
      </c>
      <c r="I14" s="19">
        <v>-18740016</v>
      </c>
      <c r="J14" s="19">
        <v>-47618940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-47618940</v>
      </c>
      <c r="X14" s="19">
        <v>-54116959</v>
      </c>
      <c r="Y14" s="19">
        <v>6498019</v>
      </c>
      <c r="Z14" s="20">
        <v>-12.01</v>
      </c>
      <c r="AA14" s="21">
        <v>-190113458</v>
      </c>
    </row>
    <row r="15" spans="1:27" ht="13.5">
      <c r="A15" s="22" t="s">
        <v>42</v>
      </c>
      <c r="B15" s="16"/>
      <c r="C15" s="17">
        <v>-1433650</v>
      </c>
      <c r="D15" s="17"/>
      <c r="E15" s="18">
        <v>-5468356</v>
      </c>
      <c r="F15" s="19">
        <v>-5468356</v>
      </c>
      <c r="G15" s="19">
        <v>-104737</v>
      </c>
      <c r="H15" s="19">
        <v>-62773</v>
      </c>
      <c r="I15" s="19">
        <v>-148604</v>
      </c>
      <c r="J15" s="19">
        <v>-316114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-316114</v>
      </c>
      <c r="X15" s="19">
        <v>-511959</v>
      </c>
      <c r="Y15" s="19">
        <v>195845</v>
      </c>
      <c r="Z15" s="20">
        <v>-38.25</v>
      </c>
      <c r="AA15" s="21">
        <v>-5468356</v>
      </c>
    </row>
    <row r="16" spans="1:27" ht="13.5">
      <c r="A16" s="22" t="s">
        <v>43</v>
      </c>
      <c r="B16" s="16"/>
      <c r="C16" s="17">
        <v>-347644</v>
      </c>
      <c r="D16" s="17"/>
      <c r="E16" s="18"/>
      <c r="F16" s="19"/>
      <c r="G16" s="19">
        <v>-430000</v>
      </c>
      <c r="H16" s="19">
        <v>-1038512</v>
      </c>
      <c r="I16" s="19">
        <v>1468512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22270781</v>
      </c>
      <c r="D17" s="25">
        <f>SUM(D6:D16)</f>
        <v>0</v>
      </c>
      <c r="E17" s="26">
        <f t="shared" si="0"/>
        <v>23890134</v>
      </c>
      <c r="F17" s="27">
        <f t="shared" si="0"/>
        <v>23890134</v>
      </c>
      <c r="G17" s="27">
        <f t="shared" si="0"/>
        <v>10653762</v>
      </c>
      <c r="H17" s="27">
        <f t="shared" si="0"/>
        <v>-4617051</v>
      </c>
      <c r="I17" s="27">
        <f t="shared" si="0"/>
        <v>4920439</v>
      </c>
      <c r="J17" s="27">
        <f t="shared" si="0"/>
        <v>10957150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10957150</v>
      </c>
      <c r="X17" s="27">
        <f t="shared" si="0"/>
        <v>16525396</v>
      </c>
      <c r="Y17" s="27">
        <f t="shared" si="0"/>
        <v>-5568246</v>
      </c>
      <c r="Z17" s="28">
        <f>+IF(X17&lt;&gt;0,+(Y17/X17)*100,0)</f>
        <v>-33.69508361554543</v>
      </c>
      <c r="AA17" s="29">
        <f>SUM(AA6:AA16)</f>
        <v>23890134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91355</v>
      </c>
      <c r="D21" s="17"/>
      <c r="E21" s="18">
        <v>129600</v>
      </c>
      <c r="F21" s="19">
        <v>129600</v>
      </c>
      <c r="G21" s="36"/>
      <c r="H21" s="36"/>
      <c r="I21" s="36">
        <v>110885</v>
      </c>
      <c r="J21" s="19">
        <v>110885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110885</v>
      </c>
      <c r="X21" s="19"/>
      <c r="Y21" s="36">
        <v>110885</v>
      </c>
      <c r="Z21" s="37"/>
      <c r="AA21" s="38">
        <v>129600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-11645533</v>
      </c>
      <c r="D26" s="17"/>
      <c r="E26" s="18">
        <v>-20739247</v>
      </c>
      <c r="F26" s="19">
        <v>-20739247</v>
      </c>
      <c r="G26" s="19">
        <v>-441805</v>
      </c>
      <c r="H26" s="19">
        <v>-2113395</v>
      </c>
      <c r="I26" s="19">
        <v>-891405</v>
      </c>
      <c r="J26" s="19">
        <v>-3446605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-3446605</v>
      </c>
      <c r="X26" s="19">
        <v>-6950186</v>
      </c>
      <c r="Y26" s="19">
        <v>3503581</v>
      </c>
      <c r="Z26" s="20">
        <v>-50.41</v>
      </c>
      <c r="AA26" s="21">
        <v>-20739247</v>
      </c>
    </row>
    <row r="27" spans="1:27" ht="13.5">
      <c r="A27" s="23" t="s">
        <v>51</v>
      </c>
      <c r="B27" s="24"/>
      <c r="C27" s="25">
        <f aca="true" t="shared" si="1" ref="C27:Y27">SUM(C21:C26)</f>
        <v>-11554283</v>
      </c>
      <c r="D27" s="25">
        <f>SUM(D21:D26)</f>
        <v>0</v>
      </c>
      <c r="E27" s="26">
        <f t="shared" si="1"/>
        <v>-20609647</v>
      </c>
      <c r="F27" s="27">
        <f t="shared" si="1"/>
        <v>-20609647</v>
      </c>
      <c r="G27" s="27">
        <f t="shared" si="1"/>
        <v>-441805</v>
      </c>
      <c r="H27" s="27">
        <f t="shared" si="1"/>
        <v>-2113395</v>
      </c>
      <c r="I27" s="27">
        <f t="shared" si="1"/>
        <v>-780520</v>
      </c>
      <c r="J27" s="27">
        <f t="shared" si="1"/>
        <v>-3335720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-3335720</v>
      </c>
      <c r="X27" s="27">
        <f t="shared" si="1"/>
        <v>-6950186</v>
      </c>
      <c r="Y27" s="27">
        <f t="shared" si="1"/>
        <v>3614466</v>
      </c>
      <c r="Z27" s="28">
        <f>+IF(X27&lt;&gt;0,+(Y27/X27)*100,0)</f>
        <v>-52.005313239098925</v>
      </c>
      <c r="AA27" s="29">
        <f>SUM(AA21:AA26)</f>
        <v>-20609647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1156171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97701</v>
      </c>
      <c r="F33" s="19">
        <v>97701</v>
      </c>
      <c r="G33" s="19"/>
      <c r="H33" s="36"/>
      <c r="I33" s="36">
        <v>24588</v>
      </c>
      <c r="J33" s="36">
        <v>24588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24588</v>
      </c>
      <c r="X33" s="36">
        <v>28751</v>
      </c>
      <c r="Y33" s="19">
        <v>-4163</v>
      </c>
      <c r="Z33" s="20">
        <v>-14.48</v>
      </c>
      <c r="AA33" s="21">
        <v>97701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-2684018</v>
      </c>
      <c r="D35" s="17"/>
      <c r="E35" s="18">
        <v>-687608</v>
      </c>
      <c r="F35" s="19">
        <v>-687608</v>
      </c>
      <c r="G35" s="19"/>
      <c r="H35" s="19"/>
      <c r="I35" s="19">
        <v>-333707</v>
      </c>
      <c r="J35" s="19">
        <v>-333707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-333707</v>
      </c>
      <c r="X35" s="19">
        <v>-333707</v>
      </c>
      <c r="Y35" s="19"/>
      <c r="Z35" s="20"/>
      <c r="AA35" s="21">
        <v>-687608</v>
      </c>
    </row>
    <row r="36" spans="1:27" ht="13.5">
      <c r="A36" s="23" t="s">
        <v>57</v>
      </c>
      <c r="B36" s="24"/>
      <c r="C36" s="25">
        <f aca="true" t="shared" si="2" ref="C36:Y36">SUM(C31:C35)</f>
        <v>-1527847</v>
      </c>
      <c r="D36" s="25">
        <f>SUM(D31:D35)</f>
        <v>0</v>
      </c>
      <c r="E36" s="26">
        <f t="shared" si="2"/>
        <v>-589907</v>
      </c>
      <c r="F36" s="27">
        <f t="shared" si="2"/>
        <v>-589907</v>
      </c>
      <c r="G36" s="27">
        <f t="shared" si="2"/>
        <v>0</v>
      </c>
      <c r="H36" s="27">
        <f t="shared" si="2"/>
        <v>0</v>
      </c>
      <c r="I36" s="27">
        <f t="shared" si="2"/>
        <v>-309119</v>
      </c>
      <c r="J36" s="27">
        <f t="shared" si="2"/>
        <v>-309119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-309119</v>
      </c>
      <c r="X36" s="27">
        <f t="shared" si="2"/>
        <v>-304956</v>
      </c>
      <c r="Y36" s="27">
        <f t="shared" si="2"/>
        <v>-4163</v>
      </c>
      <c r="Z36" s="28">
        <f>+IF(X36&lt;&gt;0,+(Y36/X36)*100,0)</f>
        <v>1.365114967405134</v>
      </c>
      <c r="AA36" s="29">
        <f>SUM(AA31:AA35)</f>
        <v>-589907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9188651</v>
      </c>
      <c r="D38" s="31">
        <f>+D17+D27+D36</f>
        <v>0</v>
      </c>
      <c r="E38" s="32">
        <f t="shared" si="3"/>
        <v>2690580</v>
      </c>
      <c r="F38" s="33">
        <f t="shared" si="3"/>
        <v>2690580</v>
      </c>
      <c r="G38" s="33">
        <f t="shared" si="3"/>
        <v>10211957</v>
      </c>
      <c r="H38" s="33">
        <f t="shared" si="3"/>
        <v>-6730446</v>
      </c>
      <c r="I38" s="33">
        <f t="shared" si="3"/>
        <v>3830800</v>
      </c>
      <c r="J38" s="33">
        <f t="shared" si="3"/>
        <v>7312311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7312311</v>
      </c>
      <c r="X38" s="33">
        <f t="shared" si="3"/>
        <v>9270254</v>
      </c>
      <c r="Y38" s="33">
        <f t="shared" si="3"/>
        <v>-1957943</v>
      </c>
      <c r="Z38" s="34">
        <f>+IF(X38&lt;&gt;0,+(Y38/X38)*100,0)</f>
        <v>-21.1207049990216</v>
      </c>
      <c r="AA38" s="35">
        <f>+AA17+AA27+AA36</f>
        <v>2690580</v>
      </c>
    </row>
    <row r="39" spans="1:27" ht="13.5">
      <c r="A39" s="22" t="s">
        <v>59</v>
      </c>
      <c r="B39" s="16"/>
      <c r="C39" s="31">
        <v>-1306402</v>
      </c>
      <c r="D39" s="31"/>
      <c r="E39" s="32">
        <v>-984932</v>
      </c>
      <c r="F39" s="33">
        <v>-984932</v>
      </c>
      <c r="G39" s="33">
        <v>9883510</v>
      </c>
      <c r="H39" s="33">
        <v>20095467</v>
      </c>
      <c r="I39" s="33">
        <v>13365021</v>
      </c>
      <c r="J39" s="33">
        <v>9883510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9883510</v>
      </c>
      <c r="X39" s="33">
        <v>-984932</v>
      </c>
      <c r="Y39" s="33">
        <v>10868442</v>
      </c>
      <c r="Z39" s="34">
        <v>-1103.47</v>
      </c>
      <c r="AA39" s="35">
        <v>-984932</v>
      </c>
    </row>
    <row r="40" spans="1:27" ht="13.5">
      <c r="A40" s="41" t="s">
        <v>60</v>
      </c>
      <c r="B40" s="42"/>
      <c r="C40" s="43">
        <v>7882250</v>
      </c>
      <c r="D40" s="43"/>
      <c r="E40" s="44">
        <v>1705649</v>
      </c>
      <c r="F40" s="45">
        <v>1705649</v>
      </c>
      <c r="G40" s="45">
        <v>20095467</v>
      </c>
      <c r="H40" s="45">
        <v>13365021</v>
      </c>
      <c r="I40" s="45">
        <v>17195821</v>
      </c>
      <c r="J40" s="45">
        <v>17195821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17195821</v>
      </c>
      <c r="X40" s="45">
        <v>8285323</v>
      </c>
      <c r="Y40" s="45">
        <v>8910498</v>
      </c>
      <c r="Z40" s="46">
        <v>107.55</v>
      </c>
      <c r="AA40" s="47">
        <v>1705649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4259820</v>
      </c>
      <c r="D6" s="17"/>
      <c r="E6" s="18">
        <v>3433695</v>
      </c>
      <c r="F6" s="19">
        <v>3433695</v>
      </c>
      <c r="G6" s="19">
        <v>375030</v>
      </c>
      <c r="H6" s="19">
        <v>1065892</v>
      </c>
      <c r="I6" s="19"/>
      <c r="J6" s="19">
        <v>1440922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1440922</v>
      </c>
      <c r="X6" s="19">
        <v>2483421</v>
      </c>
      <c r="Y6" s="19">
        <v>-1042499</v>
      </c>
      <c r="Z6" s="20">
        <v>-41.98</v>
      </c>
      <c r="AA6" s="21">
        <v>3433695</v>
      </c>
    </row>
    <row r="7" spans="1:27" ht="13.5">
      <c r="A7" s="22" t="s">
        <v>34</v>
      </c>
      <c r="B7" s="16"/>
      <c r="C7" s="17">
        <v>12260222</v>
      </c>
      <c r="D7" s="17"/>
      <c r="E7" s="18">
        <v>19803997</v>
      </c>
      <c r="F7" s="19">
        <v>19803997</v>
      </c>
      <c r="G7" s="19">
        <v>1117293</v>
      </c>
      <c r="H7" s="19">
        <v>923457</v>
      </c>
      <c r="I7" s="19"/>
      <c r="J7" s="19">
        <v>2040750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2040750</v>
      </c>
      <c r="X7" s="19">
        <v>3001818</v>
      </c>
      <c r="Y7" s="19">
        <v>-961068</v>
      </c>
      <c r="Z7" s="20">
        <v>-32.02</v>
      </c>
      <c r="AA7" s="21">
        <v>19803997</v>
      </c>
    </row>
    <row r="8" spans="1:27" ht="13.5">
      <c r="A8" s="22" t="s">
        <v>35</v>
      </c>
      <c r="B8" s="16"/>
      <c r="C8" s="17">
        <v>1886200</v>
      </c>
      <c r="D8" s="17"/>
      <c r="E8" s="18">
        <v>9972139</v>
      </c>
      <c r="F8" s="19">
        <v>9972139</v>
      </c>
      <c r="G8" s="19">
        <v>57764</v>
      </c>
      <c r="H8" s="19">
        <v>48686</v>
      </c>
      <c r="I8" s="19"/>
      <c r="J8" s="19">
        <v>106450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106450</v>
      </c>
      <c r="X8" s="19">
        <v>506815</v>
      </c>
      <c r="Y8" s="19">
        <v>-400365</v>
      </c>
      <c r="Z8" s="20">
        <v>-79</v>
      </c>
      <c r="AA8" s="21">
        <v>9972139</v>
      </c>
    </row>
    <row r="9" spans="1:27" ht="13.5">
      <c r="A9" s="22" t="s">
        <v>36</v>
      </c>
      <c r="B9" s="16"/>
      <c r="C9" s="17">
        <v>25428415</v>
      </c>
      <c r="D9" s="17"/>
      <c r="E9" s="18">
        <v>23075000</v>
      </c>
      <c r="F9" s="19">
        <v>23075000</v>
      </c>
      <c r="G9" s="19">
        <v>8548500</v>
      </c>
      <c r="H9" s="19">
        <v>2075000</v>
      </c>
      <c r="I9" s="19"/>
      <c r="J9" s="19">
        <v>10623500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10623500</v>
      </c>
      <c r="X9" s="19">
        <v>7920250</v>
      </c>
      <c r="Y9" s="19">
        <v>2703250</v>
      </c>
      <c r="Z9" s="20">
        <v>34.13</v>
      </c>
      <c r="AA9" s="21">
        <v>23075000</v>
      </c>
    </row>
    <row r="10" spans="1:27" ht="13.5">
      <c r="A10" s="22" t="s">
        <v>37</v>
      </c>
      <c r="B10" s="16"/>
      <c r="C10" s="17">
        <v>9131798</v>
      </c>
      <c r="D10" s="17"/>
      <c r="E10" s="18">
        <v>23669001</v>
      </c>
      <c r="F10" s="19">
        <v>23669001</v>
      </c>
      <c r="G10" s="19">
        <v>4200000</v>
      </c>
      <c r="H10" s="19">
        <v>1000000</v>
      </c>
      <c r="I10" s="19"/>
      <c r="J10" s="19">
        <v>5200000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5200000</v>
      </c>
      <c r="X10" s="19">
        <v>7889667</v>
      </c>
      <c r="Y10" s="19">
        <v>-2689667</v>
      </c>
      <c r="Z10" s="20">
        <v>-34.09</v>
      </c>
      <c r="AA10" s="21">
        <v>23669001</v>
      </c>
    </row>
    <row r="11" spans="1:27" ht="13.5">
      <c r="A11" s="22" t="s">
        <v>38</v>
      </c>
      <c r="B11" s="16"/>
      <c r="C11" s="17">
        <v>1724642</v>
      </c>
      <c r="D11" s="17"/>
      <c r="E11" s="18">
        <v>1170600</v>
      </c>
      <c r="F11" s="19">
        <v>1170600</v>
      </c>
      <c r="G11" s="19">
        <v>167</v>
      </c>
      <c r="H11" s="19">
        <v>81998</v>
      </c>
      <c r="I11" s="19"/>
      <c r="J11" s="19">
        <v>82165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82165</v>
      </c>
      <c r="X11" s="19">
        <v>155342</v>
      </c>
      <c r="Y11" s="19">
        <v>-73177</v>
      </c>
      <c r="Z11" s="20">
        <v>-47.11</v>
      </c>
      <c r="AA11" s="21">
        <v>1170600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-67658148</v>
      </c>
      <c r="D14" s="17"/>
      <c r="E14" s="18">
        <v>-45437045</v>
      </c>
      <c r="F14" s="19">
        <v>-45437045</v>
      </c>
      <c r="G14" s="19">
        <v>-13617296</v>
      </c>
      <c r="H14" s="19">
        <v>-6722746</v>
      </c>
      <c r="I14" s="19"/>
      <c r="J14" s="19">
        <v>-20340042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-20340042</v>
      </c>
      <c r="X14" s="19">
        <v>-9360838</v>
      </c>
      <c r="Y14" s="19">
        <v>-10979204</v>
      </c>
      <c r="Z14" s="20">
        <v>117.29</v>
      </c>
      <c r="AA14" s="21">
        <v>-45437045</v>
      </c>
    </row>
    <row r="15" spans="1:27" ht="13.5">
      <c r="A15" s="22" t="s">
        <v>42</v>
      </c>
      <c r="B15" s="16"/>
      <c r="C15" s="17"/>
      <c r="D15" s="17"/>
      <c r="E15" s="18">
        <v>-1073129</v>
      </c>
      <c r="F15" s="19">
        <v>-1073129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-1073129</v>
      </c>
    </row>
    <row r="16" spans="1:27" ht="13.5">
      <c r="A16" s="22" t="s">
        <v>43</v>
      </c>
      <c r="B16" s="16"/>
      <c r="C16" s="17">
        <v>-8976120</v>
      </c>
      <c r="D16" s="17"/>
      <c r="E16" s="18">
        <v>-9193604</v>
      </c>
      <c r="F16" s="19">
        <v>-9193604</v>
      </c>
      <c r="G16" s="19">
        <v>-1717345</v>
      </c>
      <c r="H16" s="19">
        <v>-55454</v>
      </c>
      <c r="I16" s="19"/>
      <c r="J16" s="19">
        <v>-1772799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-1772799</v>
      </c>
      <c r="X16" s="19">
        <v>-2298401</v>
      </c>
      <c r="Y16" s="19">
        <v>525602</v>
      </c>
      <c r="Z16" s="20">
        <v>-22.87</v>
      </c>
      <c r="AA16" s="21">
        <v>-9193604</v>
      </c>
    </row>
    <row r="17" spans="1:27" ht="13.5">
      <c r="A17" s="23" t="s">
        <v>44</v>
      </c>
      <c r="B17" s="24"/>
      <c r="C17" s="25">
        <f aca="true" t="shared" si="0" ref="C17:Y17">SUM(C6:C16)</f>
        <v>-21943171</v>
      </c>
      <c r="D17" s="25">
        <f>SUM(D6:D16)</f>
        <v>0</v>
      </c>
      <c r="E17" s="26">
        <f t="shared" si="0"/>
        <v>25420654</v>
      </c>
      <c r="F17" s="27">
        <f t="shared" si="0"/>
        <v>25420654</v>
      </c>
      <c r="G17" s="27">
        <f t="shared" si="0"/>
        <v>-1035887</v>
      </c>
      <c r="H17" s="27">
        <f t="shared" si="0"/>
        <v>-1583167</v>
      </c>
      <c r="I17" s="27">
        <f t="shared" si="0"/>
        <v>0</v>
      </c>
      <c r="J17" s="27">
        <f t="shared" si="0"/>
        <v>-2619054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-2619054</v>
      </c>
      <c r="X17" s="27">
        <f t="shared" si="0"/>
        <v>10298074</v>
      </c>
      <c r="Y17" s="27">
        <f t="shared" si="0"/>
        <v>-12917128</v>
      </c>
      <c r="Z17" s="28">
        <f>+IF(X17&lt;&gt;0,+(Y17/X17)*100,0)</f>
        <v>-125.43246436178259</v>
      </c>
      <c r="AA17" s="29">
        <f>SUM(AA6:AA16)</f>
        <v>25420654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8727</v>
      </c>
      <c r="D22" s="17"/>
      <c r="E22" s="39">
        <v>8490</v>
      </c>
      <c r="F22" s="36">
        <v>8490</v>
      </c>
      <c r="G22" s="19">
        <v>621</v>
      </c>
      <c r="H22" s="19">
        <v>165</v>
      </c>
      <c r="I22" s="19"/>
      <c r="J22" s="19">
        <v>786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786</v>
      </c>
      <c r="X22" s="19">
        <v>3446</v>
      </c>
      <c r="Y22" s="19">
        <v>-2660</v>
      </c>
      <c r="Z22" s="20">
        <v>-77.19</v>
      </c>
      <c r="AA22" s="21">
        <v>8490</v>
      </c>
    </row>
    <row r="23" spans="1:27" ht="13.5">
      <c r="A23" s="22" t="s">
        <v>48</v>
      </c>
      <c r="B23" s="16"/>
      <c r="C23" s="40">
        <v>29787057</v>
      </c>
      <c r="D23" s="40"/>
      <c r="E23" s="18"/>
      <c r="F23" s="19"/>
      <c r="G23" s="36">
        <v>910963</v>
      </c>
      <c r="H23" s="36">
        <v>2117060</v>
      </c>
      <c r="I23" s="36"/>
      <c r="J23" s="19">
        <v>3028023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3028023</v>
      </c>
      <c r="X23" s="19"/>
      <c r="Y23" s="36">
        <v>3028023</v>
      </c>
      <c r="Z23" s="37"/>
      <c r="AA23" s="38"/>
    </row>
    <row r="24" spans="1:27" ht="13.5">
      <c r="A24" s="22" t="s">
        <v>49</v>
      </c>
      <c r="B24" s="16"/>
      <c r="C24" s="17">
        <v>479149</v>
      </c>
      <c r="D24" s="17"/>
      <c r="E24" s="18"/>
      <c r="F24" s="19"/>
      <c r="G24" s="19">
        <v>11535063</v>
      </c>
      <c r="H24" s="19">
        <v>1390818</v>
      </c>
      <c r="I24" s="19"/>
      <c r="J24" s="19">
        <v>12925881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12925881</v>
      </c>
      <c r="X24" s="19"/>
      <c r="Y24" s="19">
        <v>12925881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-7483158</v>
      </c>
      <c r="D26" s="17"/>
      <c r="E26" s="18">
        <v>-23669000</v>
      </c>
      <c r="F26" s="19">
        <v>-23669000</v>
      </c>
      <c r="G26" s="19"/>
      <c r="H26" s="19">
        <v>-59193</v>
      </c>
      <c r="I26" s="19"/>
      <c r="J26" s="19">
        <v>-59193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-59193</v>
      </c>
      <c r="X26" s="19">
        <v>-7834500</v>
      </c>
      <c r="Y26" s="19">
        <v>7775307</v>
      </c>
      <c r="Z26" s="20">
        <v>-99.24</v>
      </c>
      <c r="AA26" s="21">
        <v>-23669000</v>
      </c>
    </row>
    <row r="27" spans="1:27" ht="13.5">
      <c r="A27" s="23" t="s">
        <v>51</v>
      </c>
      <c r="B27" s="24"/>
      <c r="C27" s="25">
        <f aca="true" t="shared" si="1" ref="C27:Y27">SUM(C21:C26)</f>
        <v>22791775</v>
      </c>
      <c r="D27" s="25">
        <f>SUM(D21:D26)</f>
        <v>0</v>
      </c>
      <c r="E27" s="26">
        <f t="shared" si="1"/>
        <v>-23660510</v>
      </c>
      <c r="F27" s="27">
        <f t="shared" si="1"/>
        <v>-23660510</v>
      </c>
      <c r="G27" s="27">
        <f t="shared" si="1"/>
        <v>12446647</v>
      </c>
      <c r="H27" s="27">
        <f t="shared" si="1"/>
        <v>3448850</v>
      </c>
      <c r="I27" s="27">
        <f t="shared" si="1"/>
        <v>0</v>
      </c>
      <c r="J27" s="27">
        <f t="shared" si="1"/>
        <v>15895497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15895497</v>
      </c>
      <c r="X27" s="27">
        <f t="shared" si="1"/>
        <v>-7831054</v>
      </c>
      <c r="Y27" s="27">
        <f t="shared" si="1"/>
        <v>23726551</v>
      </c>
      <c r="Z27" s="28">
        <f>+IF(X27&lt;&gt;0,+(Y27/X27)*100,0)</f>
        <v>-302.98030124680537</v>
      </c>
      <c r="AA27" s="29">
        <f>SUM(AA21:AA26)</f>
        <v>-23660510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28600</v>
      </c>
      <c r="D33" s="17"/>
      <c r="E33" s="18">
        <v>10000</v>
      </c>
      <c r="F33" s="19">
        <v>10000</v>
      </c>
      <c r="G33" s="19">
        <v>2400</v>
      </c>
      <c r="H33" s="36">
        <v>-1730</v>
      </c>
      <c r="I33" s="36"/>
      <c r="J33" s="36">
        <v>670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670</v>
      </c>
      <c r="X33" s="36">
        <v>8450</v>
      </c>
      <c r="Y33" s="19">
        <v>-7780</v>
      </c>
      <c r="Z33" s="20">
        <v>-92.07</v>
      </c>
      <c r="AA33" s="21">
        <v>10000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28600</v>
      </c>
      <c r="D36" s="25">
        <f>SUM(D31:D35)</f>
        <v>0</v>
      </c>
      <c r="E36" s="26">
        <f t="shared" si="2"/>
        <v>10000</v>
      </c>
      <c r="F36" s="27">
        <f t="shared" si="2"/>
        <v>10000</v>
      </c>
      <c r="G36" s="27">
        <f t="shared" si="2"/>
        <v>2400</v>
      </c>
      <c r="H36" s="27">
        <f t="shared" si="2"/>
        <v>-1730</v>
      </c>
      <c r="I36" s="27">
        <f t="shared" si="2"/>
        <v>0</v>
      </c>
      <c r="J36" s="27">
        <f t="shared" si="2"/>
        <v>670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670</v>
      </c>
      <c r="X36" s="27">
        <f t="shared" si="2"/>
        <v>8450</v>
      </c>
      <c r="Y36" s="27">
        <f t="shared" si="2"/>
        <v>-7780</v>
      </c>
      <c r="Z36" s="28">
        <f>+IF(X36&lt;&gt;0,+(Y36/X36)*100,0)</f>
        <v>-92.07100591715977</v>
      </c>
      <c r="AA36" s="29">
        <f>SUM(AA31:AA35)</f>
        <v>10000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877204</v>
      </c>
      <c r="D38" s="31">
        <f>+D17+D27+D36</f>
        <v>0</v>
      </c>
      <c r="E38" s="32">
        <f t="shared" si="3"/>
        <v>1770144</v>
      </c>
      <c r="F38" s="33">
        <f t="shared" si="3"/>
        <v>1770144</v>
      </c>
      <c r="G38" s="33">
        <f t="shared" si="3"/>
        <v>11413160</v>
      </c>
      <c r="H38" s="33">
        <f t="shared" si="3"/>
        <v>1863953</v>
      </c>
      <c r="I38" s="33">
        <f t="shared" si="3"/>
        <v>0</v>
      </c>
      <c r="J38" s="33">
        <f t="shared" si="3"/>
        <v>13277113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13277113</v>
      </c>
      <c r="X38" s="33">
        <f t="shared" si="3"/>
        <v>2475470</v>
      </c>
      <c r="Y38" s="33">
        <f t="shared" si="3"/>
        <v>10801643</v>
      </c>
      <c r="Z38" s="34">
        <f>+IF(X38&lt;&gt;0,+(Y38/X38)*100,0)</f>
        <v>436.34715831741045</v>
      </c>
      <c r="AA38" s="35">
        <f>+AA17+AA27+AA36</f>
        <v>1770144</v>
      </c>
    </row>
    <row r="39" spans="1:27" ht="13.5">
      <c r="A39" s="22" t="s">
        <v>59</v>
      </c>
      <c r="B39" s="16"/>
      <c r="C39" s="31">
        <v>22376445</v>
      </c>
      <c r="D39" s="31"/>
      <c r="E39" s="32">
        <v>25282302</v>
      </c>
      <c r="F39" s="33">
        <v>25282302</v>
      </c>
      <c r="G39" s="33">
        <v>23253650</v>
      </c>
      <c r="H39" s="33">
        <v>34666810</v>
      </c>
      <c r="I39" s="33"/>
      <c r="J39" s="33">
        <v>23253650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23253650</v>
      </c>
      <c r="X39" s="33">
        <v>25282302</v>
      </c>
      <c r="Y39" s="33">
        <v>-2028652</v>
      </c>
      <c r="Z39" s="34">
        <v>-8.02</v>
      </c>
      <c r="AA39" s="35">
        <v>25282302</v>
      </c>
    </row>
    <row r="40" spans="1:27" ht="13.5">
      <c r="A40" s="41" t="s">
        <v>60</v>
      </c>
      <c r="B40" s="42"/>
      <c r="C40" s="43">
        <v>23253649</v>
      </c>
      <c r="D40" s="43"/>
      <c r="E40" s="44">
        <v>27052446</v>
      </c>
      <c r="F40" s="45">
        <v>27052446</v>
      </c>
      <c r="G40" s="45">
        <v>34666810</v>
      </c>
      <c r="H40" s="45">
        <v>36530763</v>
      </c>
      <c r="I40" s="45"/>
      <c r="J40" s="45">
        <v>36530763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36530763</v>
      </c>
      <c r="X40" s="45">
        <v>27757772</v>
      </c>
      <c r="Y40" s="45">
        <v>8772991</v>
      </c>
      <c r="Z40" s="46">
        <v>31.61</v>
      </c>
      <c r="AA40" s="47">
        <v>27052446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4428000</v>
      </c>
      <c r="F6" s="19">
        <v>4428000</v>
      </c>
      <c r="G6" s="19">
        <v>73532</v>
      </c>
      <c r="H6" s="19">
        <v>745540</v>
      </c>
      <c r="I6" s="19">
        <v>36973</v>
      </c>
      <c r="J6" s="19">
        <v>856045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856045</v>
      </c>
      <c r="X6" s="19">
        <v>1107000</v>
      </c>
      <c r="Y6" s="19">
        <v>-250955</v>
      </c>
      <c r="Z6" s="20">
        <v>-22.67</v>
      </c>
      <c r="AA6" s="21">
        <v>4428000</v>
      </c>
    </row>
    <row r="7" spans="1:27" ht="13.5">
      <c r="A7" s="22" t="s">
        <v>34</v>
      </c>
      <c r="B7" s="16"/>
      <c r="C7" s="17"/>
      <c r="D7" s="17"/>
      <c r="E7" s="18">
        <v>16947984</v>
      </c>
      <c r="F7" s="19">
        <v>16947984</v>
      </c>
      <c r="G7" s="19">
        <v>350892</v>
      </c>
      <c r="H7" s="19">
        <v>933174</v>
      </c>
      <c r="I7" s="19">
        <v>310168</v>
      </c>
      <c r="J7" s="19">
        <v>1594234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1594234</v>
      </c>
      <c r="X7" s="19">
        <v>4236996</v>
      </c>
      <c r="Y7" s="19">
        <v>-2642762</v>
      </c>
      <c r="Z7" s="20">
        <v>-62.37</v>
      </c>
      <c r="AA7" s="21">
        <v>16947984</v>
      </c>
    </row>
    <row r="8" spans="1:27" ht="13.5">
      <c r="A8" s="22" t="s">
        <v>35</v>
      </c>
      <c r="B8" s="16"/>
      <c r="C8" s="17"/>
      <c r="D8" s="17"/>
      <c r="E8" s="18">
        <v>4083864</v>
      </c>
      <c r="F8" s="19">
        <v>4083864</v>
      </c>
      <c r="G8" s="19">
        <v>194435</v>
      </c>
      <c r="H8" s="19">
        <v>99531</v>
      </c>
      <c r="I8" s="19">
        <v>56025</v>
      </c>
      <c r="J8" s="19">
        <v>349991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349991</v>
      </c>
      <c r="X8" s="19">
        <v>1020966</v>
      </c>
      <c r="Y8" s="19">
        <v>-670975</v>
      </c>
      <c r="Z8" s="20">
        <v>-65.72</v>
      </c>
      <c r="AA8" s="21">
        <v>4083864</v>
      </c>
    </row>
    <row r="9" spans="1:27" ht="13.5">
      <c r="A9" s="22" t="s">
        <v>36</v>
      </c>
      <c r="B9" s="16"/>
      <c r="C9" s="17"/>
      <c r="D9" s="17"/>
      <c r="E9" s="18">
        <v>24995000</v>
      </c>
      <c r="F9" s="19">
        <v>24995000</v>
      </c>
      <c r="G9" s="19">
        <v>7700000</v>
      </c>
      <c r="H9" s="19"/>
      <c r="I9" s="19"/>
      <c r="J9" s="19">
        <v>7700000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7700000</v>
      </c>
      <c r="X9" s="19">
        <v>5655000</v>
      </c>
      <c r="Y9" s="19">
        <v>2045000</v>
      </c>
      <c r="Z9" s="20">
        <v>36.16</v>
      </c>
      <c r="AA9" s="21">
        <v>24995000</v>
      </c>
    </row>
    <row r="10" spans="1:27" ht="13.5">
      <c r="A10" s="22" t="s">
        <v>37</v>
      </c>
      <c r="B10" s="16"/>
      <c r="C10" s="17"/>
      <c r="D10" s="17"/>
      <c r="E10" s="18">
        <v>8137000</v>
      </c>
      <c r="F10" s="19">
        <v>8137000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2065000</v>
      </c>
      <c r="Y10" s="19">
        <v>-2065000</v>
      </c>
      <c r="Z10" s="20">
        <v>-100</v>
      </c>
      <c r="AA10" s="21">
        <v>8137000</v>
      </c>
    </row>
    <row r="11" spans="1:27" ht="13.5">
      <c r="A11" s="22" t="s">
        <v>38</v>
      </c>
      <c r="B11" s="16"/>
      <c r="C11" s="17"/>
      <c r="D11" s="17"/>
      <c r="E11" s="18">
        <v>-87</v>
      </c>
      <c r="F11" s="19">
        <v>-87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99249</v>
      </c>
      <c r="Y11" s="19">
        <v>-99249</v>
      </c>
      <c r="Z11" s="20">
        <v>-100</v>
      </c>
      <c r="AA11" s="21">
        <v>-87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-40084190</v>
      </c>
      <c r="F14" s="19">
        <v>-40084190</v>
      </c>
      <c r="G14" s="19">
        <v>-1749284</v>
      </c>
      <c r="H14" s="19">
        <v>-3135682</v>
      </c>
      <c r="I14" s="19">
        <v>-2888319</v>
      </c>
      <c r="J14" s="19">
        <v>-7773285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-7773285</v>
      </c>
      <c r="X14" s="19">
        <v>-10541796</v>
      </c>
      <c r="Y14" s="19">
        <v>2768511</v>
      </c>
      <c r="Z14" s="20">
        <v>-26.26</v>
      </c>
      <c r="AA14" s="21">
        <v>-40084190</v>
      </c>
    </row>
    <row r="15" spans="1:27" ht="13.5">
      <c r="A15" s="22" t="s">
        <v>42</v>
      </c>
      <c r="B15" s="16"/>
      <c r="C15" s="17"/>
      <c r="D15" s="17"/>
      <c r="E15" s="18">
        <v>-1573000</v>
      </c>
      <c r="F15" s="19">
        <v>-1573000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-393000</v>
      </c>
      <c r="Y15" s="19">
        <v>393000</v>
      </c>
      <c r="Z15" s="20">
        <v>-100</v>
      </c>
      <c r="AA15" s="21">
        <v>-1573000</v>
      </c>
    </row>
    <row r="16" spans="1:27" ht="13.5">
      <c r="A16" s="22" t="s">
        <v>43</v>
      </c>
      <c r="B16" s="16"/>
      <c r="C16" s="17"/>
      <c r="D16" s="17"/>
      <c r="E16" s="18">
        <v>-4209750</v>
      </c>
      <c r="F16" s="19">
        <v>-4209750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-741750</v>
      </c>
      <c r="Y16" s="19">
        <v>741750</v>
      </c>
      <c r="Z16" s="20">
        <v>-100</v>
      </c>
      <c r="AA16" s="21">
        <v>-4209750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12724821</v>
      </c>
      <c r="F17" s="27">
        <f t="shared" si="0"/>
        <v>12724821</v>
      </c>
      <c r="G17" s="27">
        <f t="shared" si="0"/>
        <v>6569575</v>
      </c>
      <c r="H17" s="27">
        <f t="shared" si="0"/>
        <v>-1357437</v>
      </c>
      <c r="I17" s="27">
        <f t="shared" si="0"/>
        <v>-2485153</v>
      </c>
      <c r="J17" s="27">
        <f t="shared" si="0"/>
        <v>2726985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2726985</v>
      </c>
      <c r="X17" s="27">
        <f t="shared" si="0"/>
        <v>2507665</v>
      </c>
      <c r="Y17" s="27">
        <f t="shared" si="0"/>
        <v>219320</v>
      </c>
      <c r="Z17" s="28">
        <f>+IF(X17&lt;&gt;0,+(Y17/X17)*100,0)</f>
        <v>8.74598481057079</v>
      </c>
      <c r="AA17" s="29">
        <f>SUM(AA6:AA16)</f>
        <v>12724821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-9137000</v>
      </c>
      <c r="F26" s="19">
        <v>-9137000</v>
      </c>
      <c r="G26" s="19"/>
      <c r="H26" s="19"/>
      <c r="I26" s="19">
        <v>-2730759</v>
      </c>
      <c r="J26" s="19">
        <v>-2730759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-2730759</v>
      </c>
      <c r="X26" s="19">
        <v>-2064000</v>
      </c>
      <c r="Y26" s="19">
        <v>-666759</v>
      </c>
      <c r="Z26" s="20">
        <v>32.3</v>
      </c>
      <c r="AA26" s="21">
        <v>-9137000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-9137000</v>
      </c>
      <c r="F27" s="27">
        <f t="shared" si="1"/>
        <v>-9137000</v>
      </c>
      <c r="G27" s="27">
        <f t="shared" si="1"/>
        <v>0</v>
      </c>
      <c r="H27" s="27">
        <f t="shared" si="1"/>
        <v>0</v>
      </c>
      <c r="I27" s="27">
        <f t="shared" si="1"/>
        <v>-2730759</v>
      </c>
      <c r="J27" s="27">
        <f t="shared" si="1"/>
        <v>-2730759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-2730759</v>
      </c>
      <c r="X27" s="27">
        <f t="shared" si="1"/>
        <v>-2064000</v>
      </c>
      <c r="Y27" s="27">
        <f t="shared" si="1"/>
        <v>-666759</v>
      </c>
      <c r="Z27" s="28">
        <f>+IF(X27&lt;&gt;0,+(Y27/X27)*100,0)</f>
        <v>32.304215116279074</v>
      </c>
      <c r="AA27" s="29">
        <f>SUM(AA21:AA26)</f>
        <v>-9137000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3587821</v>
      </c>
      <c r="F38" s="33">
        <f t="shared" si="3"/>
        <v>3587821</v>
      </c>
      <c r="G38" s="33">
        <f t="shared" si="3"/>
        <v>6569575</v>
      </c>
      <c r="H38" s="33">
        <f t="shared" si="3"/>
        <v>-1357437</v>
      </c>
      <c r="I38" s="33">
        <f t="shared" si="3"/>
        <v>-5215912</v>
      </c>
      <c r="J38" s="33">
        <f t="shared" si="3"/>
        <v>-3774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-3774</v>
      </c>
      <c r="X38" s="33">
        <f t="shared" si="3"/>
        <v>443665</v>
      </c>
      <c r="Y38" s="33">
        <f t="shared" si="3"/>
        <v>-447439</v>
      </c>
      <c r="Z38" s="34">
        <f>+IF(X38&lt;&gt;0,+(Y38/X38)*100,0)</f>
        <v>-100.85064181307968</v>
      </c>
      <c r="AA38" s="35">
        <f>+AA17+AA27+AA36</f>
        <v>3587821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86982</v>
      </c>
      <c r="H39" s="33">
        <v>6656557</v>
      </c>
      <c r="I39" s="33">
        <v>5299120</v>
      </c>
      <c r="J39" s="33">
        <v>86982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86982</v>
      </c>
      <c r="X39" s="33"/>
      <c r="Y39" s="33">
        <v>86982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3587821</v>
      </c>
      <c r="F40" s="45">
        <v>3587821</v>
      </c>
      <c r="G40" s="45">
        <v>6656557</v>
      </c>
      <c r="H40" s="45">
        <v>5299120</v>
      </c>
      <c r="I40" s="45">
        <v>83208</v>
      </c>
      <c r="J40" s="45">
        <v>83208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83208</v>
      </c>
      <c r="X40" s="45">
        <v>443665</v>
      </c>
      <c r="Y40" s="45">
        <v>-360457</v>
      </c>
      <c r="Z40" s="46">
        <v>-81.25</v>
      </c>
      <c r="AA40" s="47">
        <v>3587821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2504888</v>
      </c>
      <c r="F6" s="19">
        <v>2504888</v>
      </c>
      <c r="G6" s="19">
        <v>138537</v>
      </c>
      <c r="H6" s="19">
        <v>414511</v>
      </c>
      <c r="I6" s="19">
        <v>660646</v>
      </c>
      <c r="J6" s="19">
        <v>1213694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1213694</v>
      </c>
      <c r="X6" s="19">
        <v>509018</v>
      </c>
      <c r="Y6" s="19">
        <v>704676</v>
      </c>
      <c r="Z6" s="20">
        <v>138.44</v>
      </c>
      <c r="AA6" s="21">
        <v>2504888</v>
      </c>
    </row>
    <row r="7" spans="1:27" ht="13.5">
      <c r="A7" s="22" t="s">
        <v>34</v>
      </c>
      <c r="B7" s="16"/>
      <c r="C7" s="17"/>
      <c r="D7" s="17"/>
      <c r="E7" s="18">
        <v>15428363</v>
      </c>
      <c r="F7" s="19">
        <v>15428363</v>
      </c>
      <c r="G7" s="19">
        <v>1368962</v>
      </c>
      <c r="H7" s="19">
        <v>1158380</v>
      </c>
      <c r="I7" s="19">
        <v>1385909</v>
      </c>
      <c r="J7" s="19">
        <v>3913251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3913251</v>
      </c>
      <c r="X7" s="19">
        <v>3730292</v>
      </c>
      <c r="Y7" s="19">
        <v>182959</v>
      </c>
      <c r="Z7" s="20">
        <v>4.9</v>
      </c>
      <c r="AA7" s="21">
        <v>15428363</v>
      </c>
    </row>
    <row r="8" spans="1:27" ht="13.5">
      <c r="A8" s="22" t="s">
        <v>35</v>
      </c>
      <c r="B8" s="16"/>
      <c r="C8" s="17"/>
      <c r="D8" s="17"/>
      <c r="E8" s="18">
        <v>5190132</v>
      </c>
      <c r="F8" s="19">
        <v>5190132</v>
      </c>
      <c r="G8" s="19">
        <v>84239</v>
      </c>
      <c r="H8" s="19">
        <v>649278</v>
      </c>
      <c r="I8" s="19">
        <v>517361</v>
      </c>
      <c r="J8" s="19">
        <v>1250878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1250878</v>
      </c>
      <c r="X8" s="19">
        <v>1646017</v>
      </c>
      <c r="Y8" s="19">
        <v>-395139</v>
      </c>
      <c r="Z8" s="20">
        <v>-24.01</v>
      </c>
      <c r="AA8" s="21">
        <v>5190132</v>
      </c>
    </row>
    <row r="9" spans="1:27" ht="13.5">
      <c r="A9" s="22" t="s">
        <v>36</v>
      </c>
      <c r="B9" s="16"/>
      <c r="C9" s="17"/>
      <c r="D9" s="17"/>
      <c r="E9" s="18">
        <v>24031900</v>
      </c>
      <c r="F9" s="19">
        <v>24031900</v>
      </c>
      <c r="G9" s="19">
        <v>10070000</v>
      </c>
      <c r="H9" s="19">
        <v>250000</v>
      </c>
      <c r="I9" s="19">
        <v>3310000</v>
      </c>
      <c r="J9" s="19">
        <v>13630000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13630000</v>
      </c>
      <c r="X9" s="19">
        <v>10547920</v>
      </c>
      <c r="Y9" s="19">
        <v>3082080</v>
      </c>
      <c r="Z9" s="20">
        <v>29.22</v>
      </c>
      <c r="AA9" s="21">
        <v>24031900</v>
      </c>
    </row>
    <row r="10" spans="1:27" ht="13.5">
      <c r="A10" s="22" t="s">
        <v>37</v>
      </c>
      <c r="B10" s="16"/>
      <c r="C10" s="17"/>
      <c r="D10" s="17"/>
      <c r="E10" s="18">
        <v>14283100</v>
      </c>
      <c r="F10" s="19">
        <v>14283100</v>
      </c>
      <c r="G10" s="19"/>
      <c r="H10" s="19">
        <v>2557000</v>
      </c>
      <c r="I10" s="19"/>
      <c r="J10" s="19">
        <v>2557000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2557000</v>
      </c>
      <c r="X10" s="19">
        <v>1500000</v>
      </c>
      <c r="Y10" s="19">
        <v>1057000</v>
      </c>
      <c r="Z10" s="20">
        <v>70.47</v>
      </c>
      <c r="AA10" s="21">
        <v>14283100</v>
      </c>
    </row>
    <row r="11" spans="1:27" ht="13.5">
      <c r="A11" s="22" t="s">
        <v>38</v>
      </c>
      <c r="B11" s="16"/>
      <c r="C11" s="17"/>
      <c r="D11" s="17"/>
      <c r="E11" s="18">
        <v>844707</v>
      </c>
      <c r="F11" s="19">
        <v>844707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255853</v>
      </c>
      <c r="Y11" s="19">
        <v>-255853</v>
      </c>
      <c r="Z11" s="20">
        <v>-100</v>
      </c>
      <c r="AA11" s="21">
        <v>844707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-49576323</v>
      </c>
      <c r="F14" s="19">
        <v>-49576323</v>
      </c>
      <c r="G14" s="19">
        <v>-10516007</v>
      </c>
      <c r="H14" s="19">
        <v>-5478869</v>
      </c>
      <c r="I14" s="19">
        <v>-3413915</v>
      </c>
      <c r="J14" s="19">
        <v>-19408791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-19408791</v>
      </c>
      <c r="X14" s="19">
        <v>-10961825</v>
      </c>
      <c r="Y14" s="19">
        <v>-8446966</v>
      </c>
      <c r="Z14" s="20">
        <v>77.06</v>
      </c>
      <c r="AA14" s="21">
        <v>-49576323</v>
      </c>
    </row>
    <row r="15" spans="1:27" ht="13.5">
      <c r="A15" s="22" t="s">
        <v>42</v>
      </c>
      <c r="B15" s="16"/>
      <c r="C15" s="17"/>
      <c r="D15" s="17"/>
      <c r="E15" s="18">
        <v>-680438</v>
      </c>
      <c r="F15" s="19">
        <v>-680438</v>
      </c>
      <c r="G15" s="19">
        <v>-72514</v>
      </c>
      <c r="H15" s="19">
        <v>-10500</v>
      </c>
      <c r="I15" s="19">
        <v>-55501</v>
      </c>
      <c r="J15" s="19">
        <v>-138515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-138515</v>
      </c>
      <c r="X15" s="19">
        <v>-172615</v>
      </c>
      <c r="Y15" s="19">
        <v>34100</v>
      </c>
      <c r="Z15" s="20">
        <v>-19.75</v>
      </c>
      <c r="AA15" s="21">
        <v>-680438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-644044</v>
      </c>
      <c r="H16" s="19">
        <v>-290233</v>
      </c>
      <c r="I16" s="19">
        <v>-231919</v>
      </c>
      <c r="J16" s="19">
        <v>-1166196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-1166196</v>
      </c>
      <c r="X16" s="19"/>
      <c r="Y16" s="19">
        <v>-1166196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12026329</v>
      </c>
      <c r="F17" s="27">
        <f t="shared" si="0"/>
        <v>12026329</v>
      </c>
      <c r="G17" s="27">
        <f t="shared" si="0"/>
        <v>429173</v>
      </c>
      <c r="H17" s="27">
        <f t="shared" si="0"/>
        <v>-750433</v>
      </c>
      <c r="I17" s="27">
        <f t="shared" si="0"/>
        <v>2172581</v>
      </c>
      <c r="J17" s="27">
        <f t="shared" si="0"/>
        <v>1851321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1851321</v>
      </c>
      <c r="X17" s="27">
        <f t="shared" si="0"/>
        <v>7054660</v>
      </c>
      <c r="Y17" s="27">
        <f t="shared" si="0"/>
        <v>-5203339</v>
      </c>
      <c r="Z17" s="28">
        <f>+IF(X17&lt;&gt;0,+(Y17/X17)*100,0)</f>
        <v>-73.75747378328651</v>
      </c>
      <c r="AA17" s="29">
        <f>SUM(AA6:AA16)</f>
        <v>12026329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>
        <v>26675</v>
      </c>
      <c r="H22" s="19">
        <v>23585</v>
      </c>
      <c r="I22" s="19">
        <v>24459</v>
      </c>
      <c r="J22" s="19">
        <v>74719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74719</v>
      </c>
      <c r="X22" s="19"/>
      <c r="Y22" s="19">
        <v>74719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-14323100</v>
      </c>
      <c r="F26" s="19">
        <v>-14323100</v>
      </c>
      <c r="G26" s="19">
        <v>-258483</v>
      </c>
      <c r="H26" s="19">
        <v>-1984346</v>
      </c>
      <c r="I26" s="19"/>
      <c r="J26" s="19">
        <v>-2242829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-2242829</v>
      </c>
      <c r="X26" s="19">
        <v>-1540000</v>
      </c>
      <c r="Y26" s="19">
        <v>-702829</v>
      </c>
      <c r="Z26" s="20">
        <v>45.64</v>
      </c>
      <c r="AA26" s="21">
        <v>-14323100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-9323100</v>
      </c>
      <c r="F27" s="27">
        <f t="shared" si="1"/>
        <v>-9323100</v>
      </c>
      <c r="G27" s="27">
        <f t="shared" si="1"/>
        <v>-231808</v>
      </c>
      <c r="H27" s="27">
        <f t="shared" si="1"/>
        <v>-1960761</v>
      </c>
      <c r="I27" s="27">
        <f t="shared" si="1"/>
        <v>24459</v>
      </c>
      <c r="J27" s="27">
        <f t="shared" si="1"/>
        <v>-2168110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-2168110</v>
      </c>
      <c r="X27" s="27">
        <f t="shared" si="1"/>
        <v>-1540000</v>
      </c>
      <c r="Y27" s="27">
        <f t="shared" si="1"/>
        <v>-628110</v>
      </c>
      <c r="Z27" s="28">
        <f>+IF(X27&lt;&gt;0,+(Y27/X27)*100,0)</f>
        <v>40.78636363636364</v>
      </c>
      <c r="AA27" s="29">
        <f>SUM(AA21:AA26)</f>
        <v>-9323100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2316</v>
      </c>
      <c r="H33" s="36">
        <v>6763</v>
      </c>
      <c r="I33" s="36">
        <v>5730</v>
      </c>
      <c r="J33" s="36">
        <v>14809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14809</v>
      </c>
      <c r="X33" s="36"/>
      <c r="Y33" s="19">
        <v>14809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-270000</v>
      </c>
      <c r="F35" s="19">
        <v>-270000</v>
      </c>
      <c r="G35" s="19">
        <v>-297326</v>
      </c>
      <c r="H35" s="19">
        <v>-56759</v>
      </c>
      <c r="I35" s="19">
        <v>-55501</v>
      </c>
      <c r="J35" s="19">
        <v>-409586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-409586</v>
      </c>
      <c r="X35" s="19">
        <v>-67500</v>
      </c>
      <c r="Y35" s="19">
        <v>-342086</v>
      </c>
      <c r="Z35" s="20">
        <v>506.79</v>
      </c>
      <c r="AA35" s="21">
        <v>-270000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-270000</v>
      </c>
      <c r="F36" s="27">
        <f t="shared" si="2"/>
        <v>-270000</v>
      </c>
      <c r="G36" s="27">
        <f t="shared" si="2"/>
        <v>-295010</v>
      </c>
      <c r="H36" s="27">
        <f t="shared" si="2"/>
        <v>-49996</v>
      </c>
      <c r="I36" s="27">
        <f t="shared" si="2"/>
        <v>-49771</v>
      </c>
      <c r="J36" s="27">
        <f t="shared" si="2"/>
        <v>-394777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-394777</v>
      </c>
      <c r="X36" s="27">
        <f t="shared" si="2"/>
        <v>-67500</v>
      </c>
      <c r="Y36" s="27">
        <f t="shared" si="2"/>
        <v>-327277</v>
      </c>
      <c r="Z36" s="28">
        <f>+IF(X36&lt;&gt;0,+(Y36/X36)*100,0)</f>
        <v>484.8548148148148</v>
      </c>
      <c r="AA36" s="29">
        <f>SUM(AA31:AA35)</f>
        <v>-270000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2433229</v>
      </c>
      <c r="F38" s="33">
        <f t="shared" si="3"/>
        <v>2433229</v>
      </c>
      <c r="G38" s="33">
        <f t="shared" si="3"/>
        <v>-97645</v>
      </c>
      <c r="H38" s="33">
        <f t="shared" si="3"/>
        <v>-2761190</v>
      </c>
      <c r="I38" s="33">
        <f t="shared" si="3"/>
        <v>2147269</v>
      </c>
      <c r="J38" s="33">
        <f t="shared" si="3"/>
        <v>-711566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-711566</v>
      </c>
      <c r="X38" s="33">
        <f t="shared" si="3"/>
        <v>5447160</v>
      </c>
      <c r="Y38" s="33">
        <f t="shared" si="3"/>
        <v>-6158726</v>
      </c>
      <c r="Z38" s="34">
        <f>+IF(X38&lt;&gt;0,+(Y38/X38)*100,0)</f>
        <v>-113.06306405539767</v>
      </c>
      <c r="AA38" s="35">
        <f>+AA17+AA27+AA36</f>
        <v>2433229</v>
      </c>
    </row>
    <row r="39" spans="1:27" ht="13.5">
      <c r="A39" s="22" t="s">
        <v>59</v>
      </c>
      <c r="B39" s="16"/>
      <c r="C39" s="31"/>
      <c r="D39" s="31"/>
      <c r="E39" s="32">
        <v>9952000</v>
      </c>
      <c r="F39" s="33">
        <v>9952000</v>
      </c>
      <c r="G39" s="33">
        <v>182868</v>
      </c>
      <c r="H39" s="33">
        <v>85223</v>
      </c>
      <c r="I39" s="33">
        <v>-2675967</v>
      </c>
      <c r="J39" s="33">
        <v>182868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182868</v>
      </c>
      <c r="X39" s="33">
        <v>9952000</v>
      </c>
      <c r="Y39" s="33">
        <v>-9769132</v>
      </c>
      <c r="Z39" s="34">
        <v>-98.16</v>
      </c>
      <c r="AA39" s="35">
        <v>9952000</v>
      </c>
    </row>
    <row r="40" spans="1:27" ht="13.5">
      <c r="A40" s="41" t="s">
        <v>60</v>
      </c>
      <c r="B40" s="42"/>
      <c r="C40" s="43"/>
      <c r="D40" s="43"/>
      <c r="E40" s="44">
        <v>12385229</v>
      </c>
      <c r="F40" s="45">
        <v>12385229</v>
      </c>
      <c r="G40" s="45">
        <v>85223</v>
      </c>
      <c r="H40" s="45">
        <v>-2675967</v>
      </c>
      <c r="I40" s="45">
        <v>-528698</v>
      </c>
      <c r="J40" s="45">
        <v>-528698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-528698</v>
      </c>
      <c r="X40" s="45">
        <v>15399160</v>
      </c>
      <c r="Y40" s="45">
        <v>-15927858</v>
      </c>
      <c r="Z40" s="46">
        <v>-103.43</v>
      </c>
      <c r="AA40" s="47">
        <v>12385229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52251740</v>
      </c>
      <c r="D6" s="17"/>
      <c r="E6" s="18">
        <v>12189264</v>
      </c>
      <c r="F6" s="19">
        <v>12189264</v>
      </c>
      <c r="G6" s="19"/>
      <c r="H6" s="19"/>
      <c r="I6" s="19">
        <v>11803</v>
      </c>
      <c r="J6" s="19">
        <v>11803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11803</v>
      </c>
      <c r="X6" s="19">
        <v>3047316</v>
      </c>
      <c r="Y6" s="19">
        <v>-3035513</v>
      </c>
      <c r="Z6" s="20">
        <v>-99.61</v>
      </c>
      <c r="AA6" s="21">
        <v>12189264</v>
      </c>
    </row>
    <row r="7" spans="1:27" ht="13.5">
      <c r="A7" s="22" t="s">
        <v>34</v>
      </c>
      <c r="B7" s="16"/>
      <c r="C7" s="17"/>
      <c r="D7" s="17"/>
      <c r="E7" s="18">
        <v>25949988</v>
      </c>
      <c r="F7" s="19">
        <v>25949988</v>
      </c>
      <c r="G7" s="19"/>
      <c r="H7" s="19"/>
      <c r="I7" s="19">
        <v>3464324</v>
      </c>
      <c r="J7" s="19">
        <v>3464324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3464324</v>
      </c>
      <c r="X7" s="19">
        <v>6487497</v>
      </c>
      <c r="Y7" s="19">
        <v>-3023173</v>
      </c>
      <c r="Z7" s="20">
        <v>-46.6</v>
      </c>
      <c r="AA7" s="21">
        <v>25949988</v>
      </c>
    </row>
    <row r="8" spans="1:27" ht="13.5">
      <c r="A8" s="22" t="s">
        <v>35</v>
      </c>
      <c r="B8" s="16"/>
      <c r="C8" s="17"/>
      <c r="D8" s="17"/>
      <c r="E8" s="18">
        <v>19086510</v>
      </c>
      <c r="F8" s="19">
        <v>19086510</v>
      </c>
      <c r="G8" s="19"/>
      <c r="H8" s="19"/>
      <c r="I8" s="19">
        <v>199044</v>
      </c>
      <c r="J8" s="19">
        <v>199044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199044</v>
      </c>
      <c r="X8" s="19">
        <v>1573065</v>
      </c>
      <c r="Y8" s="19">
        <v>-1374021</v>
      </c>
      <c r="Z8" s="20">
        <v>-87.35</v>
      </c>
      <c r="AA8" s="21">
        <v>19086510</v>
      </c>
    </row>
    <row r="9" spans="1:27" ht="13.5">
      <c r="A9" s="22" t="s">
        <v>36</v>
      </c>
      <c r="B9" s="16"/>
      <c r="C9" s="17">
        <v>39516064</v>
      </c>
      <c r="D9" s="17"/>
      <c r="E9" s="18">
        <v>31158504</v>
      </c>
      <c r="F9" s="19">
        <v>31158504</v>
      </c>
      <c r="G9" s="19"/>
      <c r="H9" s="19"/>
      <c r="I9" s="19">
        <v>2010000</v>
      </c>
      <c r="J9" s="19">
        <v>2010000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2010000</v>
      </c>
      <c r="X9" s="19">
        <v>7789626</v>
      </c>
      <c r="Y9" s="19">
        <v>-5779626</v>
      </c>
      <c r="Z9" s="20">
        <v>-74.2</v>
      </c>
      <c r="AA9" s="21">
        <v>31158504</v>
      </c>
    </row>
    <row r="10" spans="1:27" ht="13.5">
      <c r="A10" s="22" t="s">
        <v>37</v>
      </c>
      <c r="B10" s="16"/>
      <c r="C10" s="17"/>
      <c r="D10" s="17"/>
      <c r="E10" s="18">
        <v>14379000</v>
      </c>
      <c r="F10" s="19">
        <v>14379000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3594750</v>
      </c>
      <c r="Y10" s="19">
        <v>-3594750</v>
      </c>
      <c r="Z10" s="20">
        <v>-100</v>
      </c>
      <c r="AA10" s="21">
        <v>14379000</v>
      </c>
    </row>
    <row r="11" spans="1:27" ht="13.5">
      <c r="A11" s="22" t="s">
        <v>38</v>
      </c>
      <c r="B11" s="16"/>
      <c r="C11" s="17">
        <v>1227721</v>
      </c>
      <c r="D11" s="17"/>
      <c r="E11" s="18">
        <v>1014936</v>
      </c>
      <c r="F11" s="19">
        <v>1014936</v>
      </c>
      <c r="G11" s="19"/>
      <c r="H11" s="19"/>
      <c r="I11" s="19">
        <v>101232</v>
      </c>
      <c r="J11" s="19">
        <v>101232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101232</v>
      </c>
      <c r="X11" s="19">
        <v>253734</v>
      </c>
      <c r="Y11" s="19">
        <v>-152502</v>
      </c>
      <c r="Z11" s="20">
        <v>-60.1</v>
      </c>
      <c r="AA11" s="21">
        <v>1014936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-76583779</v>
      </c>
      <c r="D14" s="17"/>
      <c r="E14" s="18">
        <v>-82946904</v>
      </c>
      <c r="F14" s="19">
        <v>-82946904</v>
      </c>
      <c r="G14" s="19"/>
      <c r="H14" s="19"/>
      <c r="I14" s="19">
        <v>-8395280</v>
      </c>
      <c r="J14" s="19">
        <v>-8395280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-8395280</v>
      </c>
      <c r="X14" s="19">
        <v>-20736726</v>
      </c>
      <c r="Y14" s="19">
        <v>12341446</v>
      </c>
      <c r="Z14" s="20">
        <v>-59.51</v>
      </c>
      <c r="AA14" s="21">
        <v>-82946904</v>
      </c>
    </row>
    <row r="15" spans="1:27" ht="13.5">
      <c r="A15" s="22" t="s">
        <v>42</v>
      </c>
      <c r="B15" s="16"/>
      <c r="C15" s="17">
        <v>-1261330</v>
      </c>
      <c r="D15" s="17"/>
      <c r="E15" s="18">
        <v>-662232</v>
      </c>
      <c r="F15" s="19">
        <v>-662232</v>
      </c>
      <c r="G15" s="19"/>
      <c r="H15" s="19"/>
      <c r="I15" s="19">
        <v>-148918</v>
      </c>
      <c r="J15" s="19">
        <v>-148918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-148918</v>
      </c>
      <c r="X15" s="19">
        <v>-165558</v>
      </c>
      <c r="Y15" s="19">
        <v>16640</v>
      </c>
      <c r="Z15" s="20">
        <v>-10.05</v>
      </c>
      <c r="AA15" s="21">
        <v>-662232</v>
      </c>
    </row>
    <row r="16" spans="1:27" ht="13.5">
      <c r="A16" s="22" t="s">
        <v>43</v>
      </c>
      <c r="B16" s="16"/>
      <c r="C16" s="17"/>
      <c r="D16" s="17"/>
      <c r="E16" s="18">
        <v>-48888</v>
      </c>
      <c r="F16" s="19">
        <v>-48888</v>
      </c>
      <c r="G16" s="19"/>
      <c r="H16" s="19"/>
      <c r="I16" s="19">
        <v>-1321833</v>
      </c>
      <c r="J16" s="19">
        <v>-1321833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-1321833</v>
      </c>
      <c r="X16" s="19">
        <v>-12222</v>
      </c>
      <c r="Y16" s="19">
        <v>-1309611</v>
      </c>
      <c r="Z16" s="20">
        <v>10715.19</v>
      </c>
      <c r="AA16" s="21">
        <v>-48888</v>
      </c>
    </row>
    <row r="17" spans="1:27" ht="13.5">
      <c r="A17" s="23" t="s">
        <v>44</v>
      </c>
      <c r="B17" s="24"/>
      <c r="C17" s="25">
        <f aca="true" t="shared" si="0" ref="C17:Y17">SUM(C6:C16)</f>
        <v>15150416</v>
      </c>
      <c r="D17" s="25">
        <f>SUM(D6:D16)</f>
        <v>0</v>
      </c>
      <c r="E17" s="26">
        <f t="shared" si="0"/>
        <v>20120178</v>
      </c>
      <c r="F17" s="27">
        <f t="shared" si="0"/>
        <v>20120178</v>
      </c>
      <c r="G17" s="27">
        <f t="shared" si="0"/>
        <v>0</v>
      </c>
      <c r="H17" s="27">
        <f t="shared" si="0"/>
        <v>0</v>
      </c>
      <c r="I17" s="27">
        <f t="shared" si="0"/>
        <v>-4079628</v>
      </c>
      <c r="J17" s="27">
        <f t="shared" si="0"/>
        <v>-4079628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-4079628</v>
      </c>
      <c r="X17" s="27">
        <f t="shared" si="0"/>
        <v>1831482</v>
      </c>
      <c r="Y17" s="27">
        <f t="shared" si="0"/>
        <v>-5911110</v>
      </c>
      <c r="Z17" s="28">
        <f>+IF(X17&lt;&gt;0,+(Y17/X17)*100,0)</f>
        <v>-322.7501007380908</v>
      </c>
      <c r="AA17" s="29">
        <f>SUM(AA6:AA16)</f>
        <v>20120178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-11371311</v>
      </c>
      <c r="D26" s="17"/>
      <c r="E26" s="18">
        <v>-14379000</v>
      </c>
      <c r="F26" s="19">
        <v>-14379000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-3594750</v>
      </c>
      <c r="Y26" s="19">
        <v>3594750</v>
      </c>
      <c r="Z26" s="20">
        <v>-100</v>
      </c>
      <c r="AA26" s="21">
        <v>-14379000</v>
      </c>
    </row>
    <row r="27" spans="1:27" ht="13.5">
      <c r="A27" s="23" t="s">
        <v>51</v>
      </c>
      <c r="B27" s="24"/>
      <c r="C27" s="25">
        <f aca="true" t="shared" si="1" ref="C27:Y27">SUM(C21:C26)</f>
        <v>-11371311</v>
      </c>
      <c r="D27" s="25">
        <f>SUM(D21:D26)</f>
        <v>0</v>
      </c>
      <c r="E27" s="26">
        <f t="shared" si="1"/>
        <v>-14379000</v>
      </c>
      <c r="F27" s="27">
        <f t="shared" si="1"/>
        <v>-14379000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-3594750</v>
      </c>
      <c r="Y27" s="27">
        <f t="shared" si="1"/>
        <v>3594750</v>
      </c>
      <c r="Z27" s="28">
        <f>+IF(X27&lt;&gt;0,+(Y27/X27)*100,0)</f>
        <v>-100</v>
      </c>
      <c r="AA27" s="29">
        <f>SUM(AA21:AA26)</f>
        <v>-14379000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108910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-450108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-341198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3437907</v>
      </c>
      <c r="D38" s="31">
        <f>+D17+D27+D36</f>
        <v>0</v>
      </c>
      <c r="E38" s="32">
        <f t="shared" si="3"/>
        <v>5741178</v>
      </c>
      <c r="F38" s="33">
        <f t="shared" si="3"/>
        <v>5741178</v>
      </c>
      <c r="G38" s="33">
        <f t="shared" si="3"/>
        <v>0</v>
      </c>
      <c r="H38" s="33">
        <f t="shared" si="3"/>
        <v>0</v>
      </c>
      <c r="I38" s="33">
        <f t="shared" si="3"/>
        <v>-4079628</v>
      </c>
      <c r="J38" s="33">
        <f t="shared" si="3"/>
        <v>-4079628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-4079628</v>
      </c>
      <c r="X38" s="33">
        <f t="shared" si="3"/>
        <v>-1763268</v>
      </c>
      <c r="Y38" s="33">
        <f t="shared" si="3"/>
        <v>-2316360</v>
      </c>
      <c r="Z38" s="34">
        <f>+IF(X38&lt;&gt;0,+(Y38/X38)*100,0)</f>
        <v>131.3674381886361</v>
      </c>
      <c r="AA38" s="35">
        <f>+AA17+AA27+AA36</f>
        <v>5741178</v>
      </c>
    </row>
    <row r="39" spans="1:27" ht="13.5">
      <c r="A39" s="22" t="s">
        <v>59</v>
      </c>
      <c r="B39" s="16"/>
      <c r="C39" s="31">
        <v>2910224</v>
      </c>
      <c r="D39" s="3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6348131</v>
      </c>
      <c r="D40" s="43"/>
      <c r="E40" s="44">
        <v>5741179</v>
      </c>
      <c r="F40" s="45">
        <v>5741179</v>
      </c>
      <c r="G40" s="45"/>
      <c r="H40" s="45"/>
      <c r="I40" s="45">
        <v>-4079628</v>
      </c>
      <c r="J40" s="45">
        <v>-4079628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-4079628</v>
      </c>
      <c r="X40" s="45">
        <v>-1763267</v>
      </c>
      <c r="Y40" s="45">
        <v>-2316361</v>
      </c>
      <c r="Z40" s="46">
        <v>131.37</v>
      </c>
      <c r="AA40" s="47">
        <v>5741179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10933183</v>
      </c>
      <c r="F6" s="19">
        <v>10933183</v>
      </c>
      <c r="G6" s="19">
        <v>73416</v>
      </c>
      <c r="H6" s="19">
        <v>143049</v>
      </c>
      <c r="I6" s="19">
        <v>894419</v>
      </c>
      <c r="J6" s="19">
        <v>1110884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1110884</v>
      </c>
      <c r="X6" s="19">
        <v>10933183</v>
      </c>
      <c r="Y6" s="19">
        <v>-9822299</v>
      </c>
      <c r="Z6" s="20">
        <v>-89.84</v>
      </c>
      <c r="AA6" s="21">
        <v>10933183</v>
      </c>
    </row>
    <row r="7" spans="1:27" ht="13.5">
      <c r="A7" s="22" t="s">
        <v>34</v>
      </c>
      <c r="B7" s="16"/>
      <c r="C7" s="17">
        <v>20340927</v>
      </c>
      <c r="D7" s="17"/>
      <c r="E7" s="18">
        <v>21087348</v>
      </c>
      <c r="F7" s="19">
        <v>21087348</v>
      </c>
      <c r="G7" s="19">
        <v>133506</v>
      </c>
      <c r="H7" s="19">
        <v>107242</v>
      </c>
      <c r="I7" s="19">
        <v>2481806</v>
      </c>
      <c r="J7" s="19">
        <v>2722554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2722554</v>
      </c>
      <c r="X7" s="19">
        <v>5271837</v>
      </c>
      <c r="Y7" s="19">
        <v>-2549283</v>
      </c>
      <c r="Z7" s="20">
        <v>-48.36</v>
      </c>
      <c r="AA7" s="21">
        <v>21087348</v>
      </c>
    </row>
    <row r="8" spans="1:27" ht="13.5">
      <c r="A8" s="22" t="s">
        <v>35</v>
      </c>
      <c r="B8" s="16"/>
      <c r="C8" s="17">
        <v>482194</v>
      </c>
      <c r="D8" s="17"/>
      <c r="E8" s="18">
        <v>1221156</v>
      </c>
      <c r="F8" s="19">
        <v>1221156</v>
      </c>
      <c r="G8" s="19">
        <v>5242497</v>
      </c>
      <c r="H8" s="19">
        <v>2849845</v>
      </c>
      <c r="I8" s="19">
        <v>484920</v>
      </c>
      <c r="J8" s="19">
        <v>8577262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8577262</v>
      </c>
      <c r="X8" s="19">
        <v>297931</v>
      </c>
      <c r="Y8" s="19">
        <v>8279331</v>
      </c>
      <c r="Z8" s="20">
        <v>2778.94</v>
      </c>
      <c r="AA8" s="21">
        <v>1221156</v>
      </c>
    </row>
    <row r="9" spans="1:27" ht="13.5">
      <c r="A9" s="22" t="s">
        <v>36</v>
      </c>
      <c r="B9" s="16"/>
      <c r="C9" s="17">
        <v>118229470</v>
      </c>
      <c r="D9" s="17"/>
      <c r="E9" s="18">
        <v>122360950</v>
      </c>
      <c r="F9" s="19">
        <v>122360950</v>
      </c>
      <c r="G9" s="19">
        <v>52795618</v>
      </c>
      <c r="H9" s="19">
        <v>2073000</v>
      </c>
      <c r="I9" s="19">
        <v>353441</v>
      </c>
      <c r="J9" s="19">
        <v>55222059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55222059</v>
      </c>
      <c r="X9" s="19">
        <v>61488675</v>
      </c>
      <c r="Y9" s="19">
        <v>-6266616</v>
      </c>
      <c r="Z9" s="20">
        <v>-10.19</v>
      </c>
      <c r="AA9" s="21">
        <v>122360950</v>
      </c>
    </row>
    <row r="10" spans="1:27" ht="13.5">
      <c r="A10" s="22" t="s">
        <v>37</v>
      </c>
      <c r="B10" s="16"/>
      <c r="C10" s="17">
        <v>125294673</v>
      </c>
      <c r="D10" s="17"/>
      <c r="E10" s="18">
        <v>140131050</v>
      </c>
      <c r="F10" s="19">
        <v>140131050</v>
      </c>
      <c r="G10" s="19">
        <v>29773000</v>
      </c>
      <c r="H10" s="19">
        <v>21296000</v>
      </c>
      <c r="I10" s="19">
        <v>2370045</v>
      </c>
      <c r="J10" s="19">
        <v>53439045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53439045</v>
      </c>
      <c r="X10" s="19">
        <v>70065525</v>
      </c>
      <c r="Y10" s="19">
        <v>-16626480</v>
      </c>
      <c r="Z10" s="20">
        <v>-23.73</v>
      </c>
      <c r="AA10" s="21">
        <v>140131050</v>
      </c>
    </row>
    <row r="11" spans="1:27" ht="13.5">
      <c r="A11" s="22" t="s">
        <v>38</v>
      </c>
      <c r="B11" s="16"/>
      <c r="C11" s="17">
        <v>1585117</v>
      </c>
      <c r="D11" s="17"/>
      <c r="E11" s="18">
        <v>42504</v>
      </c>
      <c r="F11" s="19">
        <v>42504</v>
      </c>
      <c r="G11" s="19">
        <v>43200</v>
      </c>
      <c r="H11" s="19">
        <v>137551</v>
      </c>
      <c r="I11" s="19">
        <v>104144</v>
      </c>
      <c r="J11" s="19">
        <v>284895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284895</v>
      </c>
      <c r="X11" s="19">
        <v>10626</v>
      </c>
      <c r="Y11" s="19">
        <v>274269</v>
      </c>
      <c r="Z11" s="20">
        <v>2581.11</v>
      </c>
      <c r="AA11" s="21">
        <v>42504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-66077906</v>
      </c>
      <c r="D14" s="17"/>
      <c r="E14" s="18">
        <v>-97266480</v>
      </c>
      <c r="F14" s="19">
        <v>-97266480</v>
      </c>
      <c r="G14" s="19">
        <v>-55318681</v>
      </c>
      <c r="H14" s="19">
        <v>-32811616</v>
      </c>
      <c r="I14" s="19">
        <v>-17730192</v>
      </c>
      <c r="J14" s="19">
        <v>-105860489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-105860489</v>
      </c>
      <c r="X14" s="19">
        <v>-24316620</v>
      </c>
      <c r="Y14" s="19">
        <v>-81543869</v>
      </c>
      <c r="Z14" s="20">
        <v>335.34</v>
      </c>
      <c r="AA14" s="21">
        <v>-97266480</v>
      </c>
    </row>
    <row r="15" spans="1:27" ht="13.5">
      <c r="A15" s="22" t="s">
        <v>42</v>
      </c>
      <c r="B15" s="16"/>
      <c r="C15" s="17">
        <v>-290784</v>
      </c>
      <c r="D15" s="17"/>
      <c r="E15" s="18">
        <v>-943404</v>
      </c>
      <c r="F15" s="19">
        <v>-943404</v>
      </c>
      <c r="G15" s="19">
        <v>-13523</v>
      </c>
      <c r="H15" s="19">
        <v>-20953</v>
      </c>
      <c r="I15" s="19">
        <v>-10415</v>
      </c>
      <c r="J15" s="19">
        <v>-44891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-44891</v>
      </c>
      <c r="X15" s="19">
        <v>-235851</v>
      </c>
      <c r="Y15" s="19">
        <v>190960</v>
      </c>
      <c r="Z15" s="20">
        <v>-80.97</v>
      </c>
      <c r="AA15" s="21">
        <v>-943404</v>
      </c>
    </row>
    <row r="16" spans="1:27" ht="13.5">
      <c r="A16" s="22" t="s">
        <v>43</v>
      </c>
      <c r="B16" s="16"/>
      <c r="C16" s="17">
        <v>-52992455</v>
      </c>
      <c r="D16" s="17"/>
      <c r="E16" s="18">
        <v>-39528528</v>
      </c>
      <c r="F16" s="19">
        <v>-39528528</v>
      </c>
      <c r="G16" s="19">
        <v>-292854</v>
      </c>
      <c r="H16" s="19">
        <v>-582787</v>
      </c>
      <c r="I16" s="19">
        <v>-598608</v>
      </c>
      <c r="J16" s="19">
        <v>-1474249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-1474249</v>
      </c>
      <c r="X16" s="19">
        <v>-9882132</v>
      </c>
      <c r="Y16" s="19">
        <v>8407883</v>
      </c>
      <c r="Z16" s="20">
        <v>-85.08</v>
      </c>
      <c r="AA16" s="21">
        <v>-39528528</v>
      </c>
    </row>
    <row r="17" spans="1:27" ht="13.5">
      <c r="A17" s="23" t="s">
        <v>44</v>
      </c>
      <c r="B17" s="24"/>
      <c r="C17" s="25">
        <f aca="true" t="shared" si="0" ref="C17:Y17">SUM(C6:C16)</f>
        <v>146571236</v>
      </c>
      <c r="D17" s="25">
        <f>SUM(D6:D16)</f>
        <v>0</v>
      </c>
      <c r="E17" s="26">
        <f t="shared" si="0"/>
        <v>158037779</v>
      </c>
      <c r="F17" s="27">
        <f t="shared" si="0"/>
        <v>158037779</v>
      </c>
      <c r="G17" s="27">
        <f t="shared" si="0"/>
        <v>32436179</v>
      </c>
      <c r="H17" s="27">
        <f t="shared" si="0"/>
        <v>-6808669</v>
      </c>
      <c r="I17" s="27">
        <f t="shared" si="0"/>
        <v>-11650440</v>
      </c>
      <c r="J17" s="27">
        <f t="shared" si="0"/>
        <v>13977070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13977070</v>
      </c>
      <c r="X17" s="27">
        <f t="shared" si="0"/>
        <v>113633174</v>
      </c>
      <c r="Y17" s="27">
        <f t="shared" si="0"/>
        <v>-99656104</v>
      </c>
      <c r="Z17" s="28">
        <f>+IF(X17&lt;&gt;0,+(Y17/X17)*100,0)</f>
        <v>-87.6998331490767</v>
      </c>
      <c r="AA17" s="29">
        <f>SUM(AA6:AA16)</f>
        <v>158037779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-82677491</v>
      </c>
      <c r="D26" s="17"/>
      <c r="E26" s="18">
        <v>-149309760</v>
      </c>
      <c r="F26" s="19">
        <v>-149309760</v>
      </c>
      <c r="G26" s="19">
        <v>-13826542</v>
      </c>
      <c r="H26" s="19">
        <v>-8148682</v>
      </c>
      <c r="I26" s="19">
        <v>-10957957</v>
      </c>
      <c r="J26" s="19">
        <v>-32933181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-32933181</v>
      </c>
      <c r="X26" s="19">
        <v>-37327440</v>
      </c>
      <c r="Y26" s="19">
        <v>4394259</v>
      </c>
      <c r="Z26" s="20">
        <v>-11.77</v>
      </c>
      <c r="AA26" s="21">
        <v>-149309760</v>
      </c>
    </row>
    <row r="27" spans="1:27" ht="13.5">
      <c r="A27" s="23" t="s">
        <v>51</v>
      </c>
      <c r="B27" s="24"/>
      <c r="C27" s="25">
        <f aca="true" t="shared" si="1" ref="C27:Y27">SUM(C21:C26)</f>
        <v>-82677491</v>
      </c>
      <c r="D27" s="25">
        <f>SUM(D21:D26)</f>
        <v>0</v>
      </c>
      <c r="E27" s="26">
        <f t="shared" si="1"/>
        <v>-149309760</v>
      </c>
      <c r="F27" s="27">
        <f t="shared" si="1"/>
        <v>-149309760</v>
      </c>
      <c r="G27" s="27">
        <f t="shared" si="1"/>
        <v>-13826542</v>
      </c>
      <c r="H27" s="27">
        <f t="shared" si="1"/>
        <v>-8148682</v>
      </c>
      <c r="I27" s="27">
        <f t="shared" si="1"/>
        <v>-10957957</v>
      </c>
      <c r="J27" s="27">
        <f t="shared" si="1"/>
        <v>-32933181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-32933181</v>
      </c>
      <c r="X27" s="27">
        <f t="shared" si="1"/>
        <v>-37327440</v>
      </c>
      <c r="Y27" s="27">
        <f t="shared" si="1"/>
        <v>4394259</v>
      </c>
      <c r="Z27" s="28">
        <f>+IF(X27&lt;&gt;0,+(Y27/X27)*100,0)</f>
        <v>-11.772194932200012</v>
      </c>
      <c r="AA27" s="29">
        <f>SUM(AA21:AA26)</f>
        <v>-149309760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-31459913</v>
      </c>
      <c r="D35" s="17"/>
      <c r="E35" s="18">
        <v>-784402</v>
      </c>
      <c r="F35" s="19">
        <v>-784402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-784402</v>
      </c>
    </row>
    <row r="36" spans="1:27" ht="13.5">
      <c r="A36" s="23" t="s">
        <v>57</v>
      </c>
      <c r="B36" s="24"/>
      <c r="C36" s="25">
        <f aca="true" t="shared" si="2" ref="C36:Y36">SUM(C31:C35)</f>
        <v>-31459913</v>
      </c>
      <c r="D36" s="25">
        <f>SUM(D31:D35)</f>
        <v>0</v>
      </c>
      <c r="E36" s="26">
        <f t="shared" si="2"/>
        <v>-784402</v>
      </c>
      <c r="F36" s="27">
        <f t="shared" si="2"/>
        <v>-784402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-784402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32433832</v>
      </c>
      <c r="D38" s="31">
        <f>+D17+D27+D36</f>
        <v>0</v>
      </c>
      <c r="E38" s="32">
        <f t="shared" si="3"/>
        <v>7943617</v>
      </c>
      <c r="F38" s="33">
        <f t="shared" si="3"/>
        <v>7943617</v>
      </c>
      <c r="G38" s="33">
        <f t="shared" si="3"/>
        <v>18609637</v>
      </c>
      <c r="H38" s="33">
        <f t="shared" si="3"/>
        <v>-14957351</v>
      </c>
      <c r="I38" s="33">
        <f t="shared" si="3"/>
        <v>-22608397</v>
      </c>
      <c r="J38" s="33">
        <f t="shared" si="3"/>
        <v>-18956111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-18956111</v>
      </c>
      <c r="X38" s="33">
        <f t="shared" si="3"/>
        <v>76305734</v>
      </c>
      <c r="Y38" s="33">
        <f t="shared" si="3"/>
        <v>-95261845</v>
      </c>
      <c r="Z38" s="34">
        <f>+IF(X38&lt;&gt;0,+(Y38/X38)*100,0)</f>
        <v>-124.84231525772363</v>
      </c>
      <c r="AA38" s="35">
        <f>+AA17+AA27+AA36</f>
        <v>7943617</v>
      </c>
    </row>
    <row r="39" spans="1:27" ht="13.5">
      <c r="A39" s="22" t="s">
        <v>59</v>
      </c>
      <c r="B39" s="16"/>
      <c r="C39" s="31">
        <v>-15431239</v>
      </c>
      <c r="D39" s="31"/>
      <c r="E39" s="32">
        <v>2054712</v>
      </c>
      <c r="F39" s="33">
        <v>2054712</v>
      </c>
      <c r="G39" s="33">
        <v>23838799</v>
      </c>
      <c r="H39" s="33">
        <v>42448436</v>
      </c>
      <c r="I39" s="33">
        <v>27491085</v>
      </c>
      <c r="J39" s="33">
        <v>23838799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23838799</v>
      </c>
      <c r="X39" s="33">
        <v>2054712</v>
      </c>
      <c r="Y39" s="33">
        <v>21784087</v>
      </c>
      <c r="Z39" s="34">
        <v>1060.2</v>
      </c>
      <c r="AA39" s="35">
        <v>2054712</v>
      </c>
    </row>
    <row r="40" spans="1:27" ht="13.5">
      <c r="A40" s="41" t="s">
        <v>60</v>
      </c>
      <c r="B40" s="42"/>
      <c r="C40" s="43">
        <v>17002593</v>
      </c>
      <c r="D40" s="43"/>
      <c r="E40" s="44">
        <v>9998329</v>
      </c>
      <c r="F40" s="45">
        <v>9998329</v>
      </c>
      <c r="G40" s="45">
        <v>42448436</v>
      </c>
      <c r="H40" s="45">
        <v>27491085</v>
      </c>
      <c r="I40" s="45">
        <v>4882688</v>
      </c>
      <c r="J40" s="45">
        <v>4882688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4882688</v>
      </c>
      <c r="X40" s="45">
        <v>78360446</v>
      </c>
      <c r="Y40" s="45">
        <v>-73477758</v>
      </c>
      <c r="Z40" s="46">
        <v>-93.77</v>
      </c>
      <c r="AA40" s="47">
        <v>9998329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8426003</v>
      </c>
      <c r="D6" s="17"/>
      <c r="E6" s="18">
        <v>8812691</v>
      </c>
      <c r="F6" s="19">
        <v>8812691</v>
      </c>
      <c r="G6" s="19">
        <v>392966</v>
      </c>
      <c r="H6" s="19">
        <v>149998</v>
      </c>
      <c r="I6" s="19">
        <v>72718</v>
      </c>
      <c r="J6" s="19">
        <v>615682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615682</v>
      </c>
      <c r="X6" s="19">
        <v>8147762</v>
      </c>
      <c r="Y6" s="19">
        <v>-7532080</v>
      </c>
      <c r="Z6" s="20">
        <v>-92.44</v>
      </c>
      <c r="AA6" s="21">
        <v>8812691</v>
      </c>
    </row>
    <row r="7" spans="1:27" ht="13.5">
      <c r="A7" s="22" t="s">
        <v>34</v>
      </c>
      <c r="B7" s="16"/>
      <c r="C7" s="17">
        <v>62151960</v>
      </c>
      <c r="D7" s="17"/>
      <c r="E7" s="18">
        <v>52245828</v>
      </c>
      <c r="F7" s="19">
        <v>52245828</v>
      </c>
      <c r="G7" s="19">
        <v>2334591</v>
      </c>
      <c r="H7" s="19">
        <v>2796081</v>
      </c>
      <c r="I7" s="19">
        <v>2688902</v>
      </c>
      <c r="J7" s="19">
        <v>7819574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7819574</v>
      </c>
      <c r="X7" s="19">
        <v>13061457</v>
      </c>
      <c r="Y7" s="19">
        <v>-5241883</v>
      </c>
      <c r="Z7" s="20">
        <v>-40.13</v>
      </c>
      <c r="AA7" s="21">
        <v>52245828</v>
      </c>
    </row>
    <row r="8" spans="1:27" ht="13.5">
      <c r="A8" s="22" t="s">
        <v>35</v>
      </c>
      <c r="B8" s="16"/>
      <c r="C8" s="17">
        <v>5762102</v>
      </c>
      <c r="D8" s="17"/>
      <c r="E8" s="18">
        <v>10579140</v>
      </c>
      <c r="F8" s="19">
        <v>10579140</v>
      </c>
      <c r="G8" s="19">
        <v>301978</v>
      </c>
      <c r="H8" s="19">
        <v>103878</v>
      </c>
      <c r="I8" s="19">
        <v>1137742</v>
      </c>
      <c r="J8" s="19">
        <v>1543598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1543598</v>
      </c>
      <c r="X8" s="19">
        <v>2644785</v>
      </c>
      <c r="Y8" s="19">
        <v>-1101187</v>
      </c>
      <c r="Z8" s="20">
        <v>-41.64</v>
      </c>
      <c r="AA8" s="21">
        <v>10579140</v>
      </c>
    </row>
    <row r="9" spans="1:27" ht="13.5">
      <c r="A9" s="22" t="s">
        <v>36</v>
      </c>
      <c r="B9" s="16"/>
      <c r="C9" s="17">
        <v>43333811</v>
      </c>
      <c r="D9" s="17"/>
      <c r="E9" s="18">
        <v>45393000</v>
      </c>
      <c r="F9" s="19">
        <v>45393000</v>
      </c>
      <c r="G9" s="19">
        <v>17297000</v>
      </c>
      <c r="H9" s="19">
        <v>4010000</v>
      </c>
      <c r="I9" s="19"/>
      <c r="J9" s="19">
        <v>21307000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21307000</v>
      </c>
      <c r="X9" s="19">
        <v>15131000</v>
      </c>
      <c r="Y9" s="19">
        <v>6176000</v>
      </c>
      <c r="Z9" s="20">
        <v>40.82</v>
      </c>
      <c r="AA9" s="21">
        <v>45393000</v>
      </c>
    </row>
    <row r="10" spans="1:27" ht="13.5">
      <c r="A10" s="22" t="s">
        <v>37</v>
      </c>
      <c r="B10" s="16"/>
      <c r="C10" s="17">
        <v>38541991</v>
      </c>
      <c r="D10" s="17"/>
      <c r="E10" s="18">
        <v>20051000</v>
      </c>
      <c r="F10" s="19">
        <v>20051000</v>
      </c>
      <c r="G10" s="19"/>
      <c r="H10" s="19">
        <v>250000</v>
      </c>
      <c r="I10" s="19">
        <v>2000000</v>
      </c>
      <c r="J10" s="19">
        <v>2250000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2250000</v>
      </c>
      <c r="X10" s="19"/>
      <c r="Y10" s="19">
        <v>2250000</v>
      </c>
      <c r="Z10" s="20"/>
      <c r="AA10" s="21">
        <v>20051000</v>
      </c>
    </row>
    <row r="11" spans="1:27" ht="13.5">
      <c r="A11" s="22" t="s">
        <v>38</v>
      </c>
      <c r="B11" s="16"/>
      <c r="C11" s="17">
        <v>970544</v>
      </c>
      <c r="D11" s="17"/>
      <c r="E11" s="18">
        <v>660000</v>
      </c>
      <c r="F11" s="19">
        <v>660000</v>
      </c>
      <c r="G11" s="19">
        <v>52535</v>
      </c>
      <c r="H11" s="19">
        <v>54760</v>
      </c>
      <c r="I11" s="19">
        <v>56485</v>
      </c>
      <c r="J11" s="19">
        <v>163780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163780</v>
      </c>
      <c r="X11" s="19">
        <v>165000</v>
      </c>
      <c r="Y11" s="19">
        <v>-1220</v>
      </c>
      <c r="Z11" s="20">
        <v>-0.74</v>
      </c>
      <c r="AA11" s="21">
        <v>660000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-89482925</v>
      </c>
      <c r="D14" s="17"/>
      <c r="E14" s="18">
        <v>-123913644</v>
      </c>
      <c r="F14" s="19">
        <v>-123913644</v>
      </c>
      <c r="G14" s="19">
        <v>-14104751</v>
      </c>
      <c r="H14" s="19">
        <v>-9471649</v>
      </c>
      <c r="I14" s="19">
        <v>-6154431</v>
      </c>
      <c r="J14" s="19">
        <v>-29730831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-29730831</v>
      </c>
      <c r="X14" s="19">
        <v>-30978411</v>
      </c>
      <c r="Y14" s="19">
        <v>1247580</v>
      </c>
      <c r="Z14" s="20">
        <v>-4.03</v>
      </c>
      <c r="AA14" s="21">
        <v>-123913644</v>
      </c>
    </row>
    <row r="15" spans="1:27" ht="13.5">
      <c r="A15" s="22" t="s">
        <v>42</v>
      </c>
      <c r="B15" s="16"/>
      <c r="C15" s="17">
        <v>-10907434</v>
      </c>
      <c r="D15" s="17"/>
      <c r="E15" s="18">
        <v>-1199004</v>
      </c>
      <c r="F15" s="19">
        <v>-1199004</v>
      </c>
      <c r="G15" s="19">
        <v>-728514</v>
      </c>
      <c r="H15" s="19">
        <v>-7865</v>
      </c>
      <c r="I15" s="19">
        <v>-1706787</v>
      </c>
      <c r="J15" s="19">
        <v>-2443166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-2443166</v>
      </c>
      <c r="X15" s="19">
        <v>-299751</v>
      </c>
      <c r="Y15" s="19">
        <v>-2143415</v>
      </c>
      <c r="Z15" s="20">
        <v>715.07</v>
      </c>
      <c r="AA15" s="21">
        <v>-1199004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58796052</v>
      </c>
      <c r="D17" s="25">
        <f>SUM(D6:D16)</f>
        <v>0</v>
      </c>
      <c r="E17" s="26">
        <f t="shared" si="0"/>
        <v>12629011</v>
      </c>
      <c r="F17" s="27">
        <f t="shared" si="0"/>
        <v>12629011</v>
      </c>
      <c r="G17" s="27">
        <f t="shared" si="0"/>
        <v>5545805</v>
      </c>
      <c r="H17" s="27">
        <f t="shared" si="0"/>
        <v>-2114797</v>
      </c>
      <c r="I17" s="27">
        <f t="shared" si="0"/>
        <v>-1905371</v>
      </c>
      <c r="J17" s="27">
        <f t="shared" si="0"/>
        <v>1525637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1525637</v>
      </c>
      <c r="X17" s="27">
        <f t="shared" si="0"/>
        <v>7871842</v>
      </c>
      <c r="Y17" s="27">
        <f t="shared" si="0"/>
        <v>-6346205</v>
      </c>
      <c r="Z17" s="28">
        <f>+IF(X17&lt;&gt;0,+(Y17/X17)*100,0)</f>
        <v>-80.61905968132999</v>
      </c>
      <c r="AA17" s="29">
        <f>SUM(AA6:AA16)</f>
        <v>12629011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481460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-23897620</v>
      </c>
      <c r="D22" s="17"/>
      <c r="E22" s="39"/>
      <c r="F22" s="36"/>
      <c r="G22" s="19">
        <v>234830</v>
      </c>
      <c r="H22" s="19">
        <v>430064</v>
      </c>
      <c r="I22" s="19">
        <v>-2667642</v>
      </c>
      <c r="J22" s="19">
        <v>-2002748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-2002748</v>
      </c>
      <c r="X22" s="19"/>
      <c r="Y22" s="19">
        <v>-2002748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-34409277</v>
      </c>
      <c r="D26" s="17"/>
      <c r="E26" s="18">
        <v>-20631000</v>
      </c>
      <c r="F26" s="19">
        <v>-20631000</v>
      </c>
      <c r="G26" s="19">
        <v>-3188177</v>
      </c>
      <c r="H26" s="19">
        <v>-1977022</v>
      </c>
      <c r="I26" s="19">
        <v>-740134</v>
      </c>
      <c r="J26" s="19">
        <v>-5905333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-5905333</v>
      </c>
      <c r="X26" s="19">
        <v>-5157750</v>
      </c>
      <c r="Y26" s="19">
        <v>-747583</v>
      </c>
      <c r="Z26" s="20">
        <v>14.49</v>
      </c>
      <c r="AA26" s="21">
        <v>-20631000</v>
      </c>
    </row>
    <row r="27" spans="1:27" ht="13.5">
      <c r="A27" s="23" t="s">
        <v>51</v>
      </c>
      <c r="B27" s="24"/>
      <c r="C27" s="25">
        <f aca="true" t="shared" si="1" ref="C27:Y27">SUM(C21:C26)</f>
        <v>-57825437</v>
      </c>
      <c r="D27" s="25">
        <f>SUM(D21:D26)</f>
        <v>0</v>
      </c>
      <c r="E27" s="26">
        <f t="shared" si="1"/>
        <v>-20631000</v>
      </c>
      <c r="F27" s="27">
        <f t="shared" si="1"/>
        <v>-20631000</v>
      </c>
      <c r="G27" s="27">
        <f t="shared" si="1"/>
        <v>-2953347</v>
      </c>
      <c r="H27" s="27">
        <f t="shared" si="1"/>
        <v>-1546958</v>
      </c>
      <c r="I27" s="27">
        <f t="shared" si="1"/>
        <v>-3407776</v>
      </c>
      <c r="J27" s="27">
        <f t="shared" si="1"/>
        <v>-7908081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-7908081</v>
      </c>
      <c r="X27" s="27">
        <f t="shared" si="1"/>
        <v>-5157750</v>
      </c>
      <c r="Y27" s="27">
        <f t="shared" si="1"/>
        <v>-2750331</v>
      </c>
      <c r="Z27" s="28">
        <f>+IF(X27&lt;&gt;0,+(Y27/X27)*100,0)</f>
        <v>53.324240221026606</v>
      </c>
      <c r="AA27" s="29">
        <f>SUM(AA21:AA26)</f>
        <v>-20631000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1545615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15451</v>
      </c>
      <c r="D33" s="17"/>
      <c r="E33" s="18">
        <v>6000</v>
      </c>
      <c r="F33" s="19">
        <v>6000</v>
      </c>
      <c r="G33" s="19">
        <v>-1939</v>
      </c>
      <c r="H33" s="36">
        <v>-1284</v>
      </c>
      <c r="I33" s="36">
        <v>-2352</v>
      </c>
      <c r="J33" s="36">
        <v>-5575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-5575</v>
      </c>
      <c r="X33" s="36">
        <v>1500</v>
      </c>
      <c r="Y33" s="19">
        <v>-7075</v>
      </c>
      <c r="Z33" s="20">
        <v>-471.67</v>
      </c>
      <c r="AA33" s="21">
        <v>6000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-1849793</v>
      </c>
      <c r="D35" s="17"/>
      <c r="E35" s="18">
        <v>-1521912</v>
      </c>
      <c r="F35" s="19">
        <v>-1521912</v>
      </c>
      <c r="G35" s="19">
        <v>-74083</v>
      </c>
      <c r="H35" s="19">
        <v>-74542</v>
      </c>
      <c r="I35" s="19">
        <v>-75196</v>
      </c>
      <c r="J35" s="19">
        <v>-223821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-223821</v>
      </c>
      <c r="X35" s="19">
        <v>-380478</v>
      </c>
      <c r="Y35" s="19">
        <v>156657</v>
      </c>
      <c r="Z35" s="20">
        <v>-41.17</v>
      </c>
      <c r="AA35" s="21">
        <v>-1521912</v>
      </c>
    </row>
    <row r="36" spans="1:27" ht="13.5">
      <c r="A36" s="23" t="s">
        <v>57</v>
      </c>
      <c r="B36" s="24"/>
      <c r="C36" s="25">
        <f aca="true" t="shared" si="2" ref="C36:Y36">SUM(C31:C35)</f>
        <v>-288727</v>
      </c>
      <c r="D36" s="25">
        <f>SUM(D31:D35)</f>
        <v>0</v>
      </c>
      <c r="E36" s="26">
        <f t="shared" si="2"/>
        <v>-1515912</v>
      </c>
      <c r="F36" s="27">
        <f t="shared" si="2"/>
        <v>-1515912</v>
      </c>
      <c r="G36" s="27">
        <f t="shared" si="2"/>
        <v>-76022</v>
      </c>
      <c r="H36" s="27">
        <f t="shared" si="2"/>
        <v>-75826</v>
      </c>
      <c r="I36" s="27">
        <f t="shared" si="2"/>
        <v>-77548</v>
      </c>
      <c r="J36" s="27">
        <f t="shared" si="2"/>
        <v>-229396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-229396</v>
      </c>
      <c r="X36" s="27">
        <f t="shared" si="2"/>
        <v>-378978</v>
      </c>
      <c r="Y36" s="27">
        <f t="shared" si="2"/>
        <v>149582</v>
      </c>
      <c r="Z36" s="28">
        <f>+IF(X36&lt;&gt;0,+(Y36/X36)*100,0)</f>
        <v>-39.46983729926276</v>
      </c>
      <c r="AA36" s="29">
        <f>SUM(AA31:AA35)</f>
        <v>-1515912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681888</v>
      </c>
      <c r="D38" s="31">
        <f>+D17+D27+D36</f>
        <v>0</v>
      </c>
      <c r="E38" s="32">
        <f t="shared" si="3"/>
        <v>-9517901</v>
      </c>
      <c r="F38" s="33">
        <f t="shared" si="3"/>
        <v>-9517901</v>
      </c>
      <c r="G38" s="33">
        <f t="shared" si="3"/>
        <v>2516436</v>
      </c>
      <c r="H38" s="33">
        <f t="shared" si="3"/>
        <v>-3737581</v>
      </c>
      <c r="I38" s="33">
        <f t="shared" si="3"/>
        <v>-5390695</v>
      </c>
      <c r="J38" s="33">
        <f t="shared" si="3"/>
        <v>-6611840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-6611840</v>
      </c>
      <c r="X38" s="33">
        <f t="shared" si="3"/>
        <v>2335114</v>
      </c>
      <c r="Y38" s="33">
        <f t="shared" si="3"/>
        <v>-8946954</v>
      </c>
      <c r="Z38" s="34">
        <f>+IF(X38&lt;&gt;0,+(Y38/X38)*100,0)</f>
        <v>-383.148488681923</v>
      </c>
      <c r="AA38" s="35">
        <f>+AA17+AA27+AA36</f>
        <v>-9517901</v>
      </c>
    </row>
    <row r="39" spans="1:27" ht="13.5">
      <c r="A39" s="22" t="s">
        <v>59</v>
      </c>
      <c r="B39" s="16"/>
      <c r="C39" s="31">
        <v>2167932</v>
      </c>
      <c r="D39" s="31"/>
      <c r="E39" s="32">
        <v>-32673000</v>
      </c>
      <c r="F39" s="33">
        <v>-32673000</v>
      </c>
      <c r="G39" s="33">
        <v>-627193</v>
      </c>
      <c r="H39" s="33">
        <v>1889243</v>
      </c>
      <c r="I39" s="33">
        <v>-1848338</v>
      </c>
      <c r="J39" s="33">
        <v>-627193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-627193</v>
      </c>
      <c r="X39" s="33">
        <v>-32673000</v>
      </c>
      <c r="Y39" s="33">
        <v>32045807</v>
      </c>
      <c r="Z39" s="34">
        <v>-98.08</v>
      </c>
      <c r="AA39" s="35">
        <v>-32673000</v>
      </c>
    </row>
    <row r="40" spans="1:27" ht="13.5">
      <c r="A40" s="41" t="s">
        <v>60</v>
      </c>
      <c r="B40" s="42"/>
      <c r="C40" s="43">
        <v>2849820</v>
      </c>
      <c r="D40" s="43"/>
      <c r="E40" s="44">
        <v>-42190903</v>
      </c>
      <c r="F40" s="45">
        <v>-42190903</v>
      </c>
      <c r="G40" s="45">
        <v>1889243</v>
      </c>
      <c r="H40" s="45">
        <v>-1848338</v>
      </c>
      <c r="I40" s="45">
        <v>-7239033</v>
      </c>
      <c r="J40" s="45">
        <v>-7239033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-7239033</v>
      </c>
      <c r="X40" s="45">
        <v>-30337888</v>
      </c>
      <c r="Y40" s="45">
        <v>23098855</v>
      </c>
      <c r="Z40" s="46">
        <v>-76.14</v>
      </c>
      <c r="AA40" s="47">
        <v>-42190903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3221027</v>
      </c>
      <c r="D8" s="17"/>
      <c r="E8" s="18">
        <v>4539240</v>
      </c>
      <c r="F8" s="19">
        <v>4539240</v>
      </c>
      <c r="G8" s="19">
        <v>270865</v>
      </c>
      <c r="H8" s="19">
        <v>478997</v>
      </c>
      <c r="I8" s="19">
        <v>242292</v>
      </c>
      <c r="J8" s="19">
        <v>992154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992154</v>
      </c>
      <c r="X8" s="19">
        <v>1134810</v>
      </c>
      <c r="Y8" s="19">
        <v>-142656</v>
      </c>
      <c r="Z8" s="20">
        <v>-12.57</v>
      </c>
      <c r="AA8" s="21">
        <v>4539240</v>
      </c>
    </row>
    <row r="9" spans="1:27" ht="13.5">
      <c r="A9" s="22" t="s">
        <v>36</v>
      </c>
      <c r="B9" s="16"/>
      <c r="C9" s="17">
        <v>47175011</v>
      </c>
      <c r="D9" s="17"/>
      <c r="E9" s="18">
        <v>42117000</v>
      </c>
      <c r="F9" s="19">
        <v>42117000</v>
      </c>
      <c r="G9" s="19">
        <v>4072400</v>
      </c>
      <c r="H9" s="19">
        <v>5056903</v>
      </c>
      <c r="I9" s="19">
        <v>4589185</v>
      </c>
      <c r="J9" s="19">
        <v>13718488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13718488</v>
      </c>
      <c r="X9" s="19">
        <v>10529250</v>
      </c>
      <c r="Y9" s="19">
        <v>3189238</v>
      </c>
      <c r="Z9" s="20">
        <v>30.29</v>
      </c>
      <c r="AA9" s="21">
        <v>42117000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495478</v>
      </c>
      <c r="D11" s="17"/>
      <c r="E11" s="18">
        <v>207504</v>
      </c>
      <c r="F11" s="19">
        <v>207504</v>
      </c>
      <c r="G11" s="19">
        <v>47093</v>
      </c>
      <c r="H11" s="19">
        <v>1153</v>
      </c>
      <c r="I11" s="19">
        <v>25184</v>
      </c>
      <c r="J11" s="19">
        <v>73430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73430</v>
      </c>
      <c r="X11" s="19">
        <v>51876</v>
      </c>
      <c r="Y11" s="19">
        <v>21554</v>
      </c>
      <c r="Z11" s="20">
        <v>41.55</v>
      </c>
      <c r="AA11" s="21">
        <v>207504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-46564936</v>
      </c>
      <c r="D14" s="17"/>
      <c r="E14" s="18">
        <v>-50631060</v>
      </c>
      <c r="F14" s="19">
        <v>-50631060</v>
      </c>
      <c r="G14" s="19">
        <v>-4052873</v>
      </c>
      <c r="H14" s="19">
        <v>-5246632</v>
      </c>
      <c r="I14" s="19">
        <v>-7110069</v>
      </c>
      <c r="J14" s="19">
        <v>-16409574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-16409574</v>
      </c>
      <c r="X14" s="19">
        <v>-12657765</v>
      </c>
      <c r="Y14" s="19">
        <v>-3751809</v>
      </c>
      <c r="Z14" s="20">
        <v>29.64</v>
      </c>
      <c r="AA14" s="21">
        <v>-50631060</v>
      </c>
    </row>
    <row r="15" spans="1:27" ht="13.5">
      <c r="A15" s="22" t="s">
        <v>42</v>
      </c>
      <c r="B15" s="16"/>
      <c r="C15" s="17">
        <v>-1031280</v>
      </c>
      <c r="D15" s="17"/>
      <c r="E15" s="18">
        <v>-99996</v>
      </c>
      <c r="F15" s="19">
        <v>-99996</v>
      </c>
      <c r="G15" s="19">
        <v>-21361</v>
      </c>
      <c r="H15" s="19">
        <v>-10218</v>
      </c>
      <c r="I15" s="19">
        <v>-9337</v>
      </c>
      <c r="J15" s="19">
        <v>-40916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-40916</v>
      </c>
      <c r="X15" s="19">
        <v>-24999</v>
      </c>
      <c r="Y15" s="19">
        <v>-15917</v>
      </c>
      <c r="Z15" s="20">
        <v>63.67</v>
      </c>
      <c r="AA15" s="21">
        <v>-99996</v>
      </c>
    </row>
    <row r="16" spans="1:27" ht="13.5">
      <c r="A16" s="22" t="s">
        <v>43</v>
      </c>
      <c r="B16" s="16"/>
      <c r="C16" s="17">
        <v>-584378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2710922</v>
      </c>
      <c r="D17" s="25">
        <f>SUM(D6:D16)</f>
        <v>0</v>
      </c>
      <c r="E17" s="26">
        <f t="shared" si="0"/>
        <v>-3867312</v>
      </c>
      <c r="F17" s="27">
        <f t="shared" si="0"/>
        <v>-3867312</v>
      </c>
      <c r="G17" s="27">
        <f t="shared" si="0"/>
        <v>316124</v>
      </c>
      <c r="H17" s="27">
        <f t="shared" si="0"/>
        <v>280203</v>
      </c>
      <c r="I17" s="27">
        <f t="shared" si="0"/>
        <v>-2262745</v>
      </c>
      <c r="J17" s="27">
        <f t="shared" si="0"/>
        <v>-1666418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-1666418</v>
      </c>
      <c r="X17" s="27">
        <f t="shared" si="0"/>
        <v>-966828</v>
      </c>
      <c r="Y17" s="27">
        <f t="shared" si="0"/>
        <v>-699590</v>
      </c>
      <c r="Z17" s="28">
        <f>+IF(X17&lt;&gt;0,+(Y17/X17)*100,0)</f>
        <v>72.35930279222364</v>
      </c>
      <c r="AA17" s="29">
        <f>SUM(AA6:AA16)</f>
        <v>-3867312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-417300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79000</v>
      </c>
      <c r="I22" s="19"/>
      <c r="J22" s="19">
        <v>79000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79000</v>
      </c>
      <c r="X22" s="19"/>
      <c r="Y22" s="19">
        <v>79000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>
        <v>-2129070</v>
      </c>
      <c r="I23" s="36">
        <v>5968800</v>
      </c>
      <c r="J23" s="19">
        <v>3839730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3839730</v>
      </c>
      <c r="X23" s="19"/>
      <c r="Y23" s="36">
        <v>3839730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3017460</v>
      </c>
      <c r="I24" s="19">
        <v>-3706575</v>
      </c>
      <c r="J24" s="19">
        <v>-689115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-689115</v>
      </c>
      <c r="X24" s="19"/>
      <c r="Y24" s="19">
        <v>-689115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-1105241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-1522541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967390</v>
      </c>
      <c r="I27" s="27">
        <f t="shared" si="1"/>
        <v>2262225</v>
      </c>
      <c r="J27" s="27">
        <f t="shared" si="1"/>
        <v>3229615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3229615</v>
      </c>
      <c r="X27" s="27">
        <f t="shared" si="1"/>
        <v>0</v>
      </c>
      <c r="Y27" s="27">
        <f t="shared" si="1"/>
        <v>3229615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-1162976</v>
      </c>
      <c r="D35" s="17"/>
      <c r="E35" s="18">
        <v>-694525</v>
      </c>
      <c r="F35" s="19">
        <v>-694525</v>
      </c>
      <c r="G35" s="19"/>
      <c r="H35" s="19">
        <v>-55756</v>
      </c>
      <c r="I35" s="19">
        <v>-56216</v>
      </c>
      <c r="J35" s="19">
        <v>-111972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-111972</v>
      </c>
      <c r="X35" s="19">
        <v>-167271</v>
      </c>
      <c r="Y35" s="19">
        <v>55299</v>
      </c>
      <c r="Z35" s="20">
        <v>-33.06</v>
      </c>
      <c r="AA35" s="21">
        <v>-694525</v>
      </c>
    </row>
    <row r="36" spans="1:27" ht="13.5">
      <c r="A36" s="23" t="s">
        <v>57</v>
      </c>
      <c r="B36" s="24"/>
      <c r="C36" s="25">
        <f aca="true" t="shared" si="2" ref="C36:Y36">SUM(C31:C35)</f>
        <v>-1162976</v>
      </c>
      <c r="D36" s="25">
        <f>SUM(D31:D35)</f>
        <v>0</v>
      </c>
      <c r="E36" s="26">
        <f t="shared" si="2"/>
        <v>-694525</v>
      </c>
      <c r="F36" s="27">
        <f t="shared" si="2"/>
        <v>-694525</v>
      </c>
      <c r="G36" s="27">
        <f t="shared" si="2"/>
        <v>0</v>
      </c>
      <c r="H36" s="27">
        <f t="shared" si="2"/>
        <v>-55756</v>
      </c>
      <c r="I36" s="27">
        <f t="shared" si="2"/>
        <v>-56216</v>
      </c>
      <c r="J36" s="27">
        <f t="shared" si="2"/>
        <v>-111972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-111972</v>
      </c>
      <c r="X36" s="27">
        <f t="shared" si="2"/>
        <v>-167271</v>
      </c>
      <c r="Y36" s="27">
        <f t="shared" si="2"/>
        <v>55299</v>
      </c>
      <c r="Z36" s="28">
        <f>+IF(X36&lt;&gt;0,+(Y36/X36)*100,0)</f>
        <v>-33.05952615815055</v>
      </c>
      <c r="AA36" s="29">
        <f>SUM(AA31:AA35)</f>
        <v>-694525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25405</v>
      </c>
      <c r="D38" s="31">
        <f>+D17+D27+D36</f>
        <v>0</v>
      </c>
      <c r="E38" s="32">
        <f t="shared" si="3"/>
        <v>-4561837</v>
      </c>
      <c r="F38" s="33">
        <f t="shared" si="3"/>
        <v>-4561837</v>
      </c>
      <c r="G38" s="33">
        <f t="shared" si="3"/>
        <v>316124</v>
      </c>
      <c r="H38" s="33">
        <f t="shared" si="3"/>
        <v>1191837</v>
      </c>
      <c r="I38" s="33">
        <f t="shared" si="3"/>
        <v>-56736</v>
      </c>
      <c r="J38" s="33">
        <f t="shared" si="3"/>
        <v>1451225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1451225</v>
      </c>
      <c r="X38" s="33">
        <f t="shared" si="3"/>
        <v>-1134099</v>
      </c>
      <c r="Y38" s="33">
        <f t="shared" si="3"/>
        <v>2585324</v>
      </c>
      <c r="Z38" s="34">
        <f>+IF(X38&lt;&gt;0,+(Y38/X38)*100,0)</f>
        <v>-227.96281453382815</v>
      </c>
      <c r="AA38" s="35">
        <f>+AA17+AA27+AA36</f>
        <v>-4561837</v>
      </c>
    </row>
    <row r="39" spans="1:27" ht="13.5">
      <c r="A39" s="22" t="s">
        <v>59</v>
      </c>
      <c r="B39" s="16"/>
      <c r="C39" s="31">
        <v>524802</v>
      </c>
      <c r="D39" s="31"/>
      <c r="E39" s="32">
        <v>3472275</v>
      </c>
      <c r="F39" s="33">
        <v>3472275</v>
      </c>
      <c r="G39" s="33"/>
      <c r="H39" s="33">
        <v>316124</v>
      </c>
      <c r="I39" s="33">
        <v>1507961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3472275</v>
      </c>
      <c r="Y39" s="33">
        <v>-3472275</v>
      </c>
      <c r="Z39" s="34">
        <v>-100</v>
      </c>
      <c r="AA39" s="35">
        <v>3472275</v>
      </c>
    </row>
    <row r="40" spans="1:27" ht="13.5">
      <c r="A40" s="41" t="s">
        <v>60</v>
      </c>
      <c r="B40" s="42"/>
      <c r="C40" s="43">
        <v>550207</v>
      </c>
      <c r="D40" s="43"/>
      <c r="E40" s="44">
        <v>-1089562</v>
      </c>
      <c r="F40" s="45">
        <v>-1089562</v>
      </c>
      <c r="G40" s="45">
        <v>316124</v>
      </c>
      <c r="H40" s="45">
        <v>1507961</v>
      </c>
      <c r="I40" s="45">
        <v>1451225</v>
      </c>
      <c r="J40" s="45">
        <v>1451225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1451225</v>
      </c>
      <c r="X40" s="45">
        <v>2338176</v>
      </c>
      <c r="Y40" s="45">
        <v>-886951</v>
      </c>
      <c r="Z40" s="46">
        <v>-37.93</v>
      </c>
      <c r="AA40" s="47">
        <v>-1089562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12669725</v>
      </c>
      <c r="D6" s="17"/>
      <c r="E6" s="18">
        <v>26218844</v>
      </c>
      <c r="F6" s="19">
        <v>26218844</v>
      </c>
      <c r="G6" s="19">
        <v>18151989</v>
      </c>
      <c r="H6" s="19">
        <v>-36398</v>
      </c>
      <c r="I6" s="19">
        <v>-1199977</v>
      </c>
      <c r="J6" s="19">
        <v>16915614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16915614</v>
      </c>
      <c r="X6" s="19">
        <v>23848278</v>
      </c>
      <c r="Y6" s="19">
        <v>-6932664</v>
      </c>
      <c r="Z6" s="20">
        <v>-29.07</v>
      </c>
      <c r="AA6" s="21">
        <v>26218844</v>
      </c>
    </row>
    <row r="7" spans="1:27" ht="13.5">
      <c r="A7" s="22" t="s">
        <v>34</v>
      </c>
      <c r="B7" s="16"/>
      <c r="C7" s="17">
        <v>92528793</v>
      </c>
      <c r="D7" s="17"/>
      <c r="E7" s="18">
        <v>79628008</v>
      </c>
      <c r="F7" s="19">
        <v>79628008</v>
      </c>
      <c r="G7" s="19">
        <v>6703963</v>
      </c>
      <c r="H7" s="19">
        <v>7095398</v>
      </c>
      <c r="I7" s="19">
        <v>7625325</v>
      </c>
      <c r="J7" s="19">
        <v>21424686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21424686</v>
      </c>
      <c r="X7" s="19">
        <v>21928459</v>
      </c>
      <c r="Y7" s="19">
        <v>-503773</v>
      </c>
      <c r="Z7" s="20">
        <v>-2.3</v>
      </c>
      <c r="AA7" s="21">
        <v>79628008</v>
      </c>
    </row>
    <row r="8" spans="1:27" ht="13.5">
      <c r="A8" s="22" t="s">
        <v>35</v>
      </c>
      <c r="B8" s="16"/>
      <c r="C8" s="17">
        <v>2060939</v>
      </c>
      <c r="D8" s="17"/>
      <c r="E8" s="18">
        <v>1674950</v>
      </c>
      <c r="F8" s="19">
        <v>1674950</v>
      </c>
      <c r="G8" s="19">
        <v>966953</v>
      </c>
      <c r="H8" s="19">
        <v>764546</v>
      </c>
      <c r="I8" s="19">
        <v>386422</v>
      </c>
      <c r="J8" s="19">
        <v>2117921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2117921</v>
      </c>
      <c r="X8" s="19">
        <v>418743</v>
      </c>
      <c r="Y8" s="19">
        <v>1699178</v>
      </c>
      <c r="Z8" s="20">
        <v>405.78</v>
      </c>
      <c r="AA8" s="21">
        <v>1674950</v>
      </c>
    </row>
    <row r="9" spans="1:27" ht="13.5">
      <c r="A9" s="22" t="s">
        <v>36</v>
      </c>
      <c r="B9" s="16"/>
      <c r="C9" s="17">
        <v>52996090</v>
      </c>
      <c r="D9" s="17"/>
      <c r="E9" s="18">
        <v>60797000</v>
      </c>
      <c r="F9" s="19">
        <v>60797000</v>
      </c>
      <c r="G9" s="19">
        <v>22828000</v>
      </c>
      <c r="H9" s="19">
        <v>250000</v>
      </c>
      <c r="I9" s="19"/>
      <c r="J9" s="19">
        <v>23078000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23078000</v>
      </c>
      <c r="X9" s="19">
        <v>24324800</v>
      </c>
      <c r="Y9" s="19">
        <v>-1246800</v>
      </c>
      <c r="Z9" s="20">
        <v>-5.13</v>
      </c>
      <c r="AA9" s="21">
        <v>60797000</v>
      </c>
    </row>
    <row r="10" spans="1:27" ht="13.5">
      <c r="A10" s="22" t="s">
        <v>37</v>
      </c>
      <c r="B10" s="16"/>
      <c r="C10" s="17">
        <v>21294402</v>
      </c>
      <c r="D10" s="17"/>
      <c r="E10" s="18">
        <v>23395000</v>
      </c>
      <c r="F10" s="19">
        <v>23395000</v>
      </c>
      <c r="G10" s="19">
        <v>15686000</v>
      </c>
      <c r="H10" s="19"/>
      <c r="I10" s="19"/>
      <c r="J10" s="19">
        <v>15686000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15686000</v>
      </c>
      <c r="X10" s="19">
        <v>19757850</v>
      </c>
      <c r="Y10" s="19">
        <v>-4071850</v>
      </c>
      <c r="Z10" s="20">
        <v>-20.61</v>
      </c>
      <c r="AA10" s="21">
        <v>23395000</v>
      </c>
    </row>
    <row r="11" spans="1:27" ht="13.5">
      <c r="A11" s="22" t="s">
        <v>38</v>
      </c>
      <c r="B11" s="16"/>
      <c r="C11" s="17">
        <v>11264426</v>
      </c>
      <c r="D11" s="17"/>
      <c r="E11" s="18">
        <v>11200000</v>
      </c>
      <c r="F11" s="19">
        <v>11200000</v>
      </c>
      <c r="G11" s="19">
        <v>1003439</v>
      </c>
      <c r="H11" s="19">
        <v>1033769</v>
      </c>
      <c r="I11" s="19">
        <v>1022108</v>
      </c>
      <c r="J11" s="19">
        <v>3059316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3059316</v>
      </c>
      <c r="X11" s="19">
        <v>2800002</v>
      </c>
      <c r="Y11" s="19">
        <v>259314</v>
      </c>
      <c r="Z11" s="20">
        <v>9.26</v>
      </c>
      <c r="AA11" s="21">
        <v>11200000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-208390759</v>
      </c>
      <c r="D14" s="17"/>
      <c r="E14" s="18">
        <v>-171720908</v>
      </c>
      <c r="F14" s="19">
        <v>-171720908</v>
      </c>
      <c r="G14" s="19">
        <v>-12422108</v>
      </c>
      <c r="H14" s="19">
        <v>-18136600</v>
      </c>
      <c r="I14" s="19">
        <v>-17034960</v>
      </c>
      <c r="J14" s="19">
        <v>-47593668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-47593668</v>
      </c>
      <c r="X14" s="19">
        <v>-43080629</v>
      </c>
      <c r="Y14" s="19">
        <v>-4513039</v>
      </c>
      <c r="Z14" s="20">
        <v>10.48</v>
      </c>
      <c r="AA14" s="21">
        <v>-171720908</v>
      </c>
    </row>
    <row r="15" spans="1:27" ht="13.5">
      <c r="A15" s="22" t="s">
        <v>42</v>
      </c>
      <c r="B15" s="16"/>
      <c r="C15" s="17">
        <v>-11934139</v>
      </c>
      <c r="D15" s="17"/>
      <c r="E15" s="18"/>
      <c r="F15" s="19"/>
      <c r="G15" s="19"/>
      <c r="H15" s="19">
        <v>-680245</v>
      </c>
      <c r="I15" s="19">
        <v>-659607</v>
      </c>
      <c r="J15" s="19">
        <v>-1339852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-1339852</v>
      </c>
      <c r="X15" s="19"/>
      <c r="Y15" s="19">
        <v>-1339852</v>
      </c>
      <c r="Z15" s="20"/>
      <c r="AA15" s="21"/>
    </row>
    <row r="16" spans="1:27" ht="13.5">
      <c r="A16" s="22" t="s">
        <v>43</v>
      </c>
      <c r="B16" s="16"/>
      <c r="C16" s="17">
        <v>-12257877</v>
      </c>
      <c r="D16" s="17"/>
      <c r="E16" s="18">
        <v>-6830000</v>
      </c>
      <c r="F16" s="19">
        <v>-6830000</v>
      </c>
      <c r="G16" s="19">
        <v>-1202315</v>
      </c>
      <c r="H16" s="19">
        <v>-1207243</v>
      </c>
      <c r="I16" s="19">
        <v>-1219859</v>
      </c>
      <c r="J16" s="19">
        <v>-3629417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-3629417</v>
      </c>
      <c r="X16" s="19">
        <v>-2007500</v>
      </c>
      <c r="Y16" s="19">
        <v>-1621917</v>
      </c>
      <c r="Z16" s="20">
        <v>80.79</v>
      </c>
      <c r="AA16" s="21">
        <v>-6830000</v>
      </c>
    </row>
    <row r="17" spans="1:27" ht="13.5">
      <c r="A17" s="23" t="s">
        <v>44</v>
      </c>
      <c r="B17" s="24"/>
      <c r="C17" s="25">
        <f aca="true" t="shared" si="0" ref="C17:Y17">SUM(C6:C16)</f>
        <v>-39768400</v>
      </c>
      <c r="D17" s="25">
        <f>SUM(D6:D16)</f>
        <v>0</v>
      </c>
      <c r="E17" s="26">
        <f t="shared" si="0"/>
        <v>24362894</v>
      </c>
      <c r="F17" s="27">
        <f t="shared" si="0"/>
        <v>24362894</v>
      </c>
      <c r="G17" s="27">
        <f t="shared" si="0"/>
        <v>51715921</v>
      </c>
      <c r="H17" s="27">
        <f t="shared" si="0"/>
        <v>-10916773</v>
      </c>
      <c r="I17" s="27">
        <f t="shared" si="0"/>
        <v>-11080548</v>
      </c>
      <c r="J17" s="27">
        <f t="shared" si="0"/>
        <v>29718600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29718600</v>
      </c>
      <c r="X17" s="27">
        <f t="shared" si="0"/>
        <v>47990003</v>
      </c>
      <c r="Y17" s="27">
        <f t="shared" si="0"/>
        <v>-18271403</v>
      </c>
      <c r="Z17" s="28">
        <f>+IF(X17&lt;&gt;0,+(Y17/X17)*100,0)</f>
        <v>-38.07335248551662</v>
      </c>
      <c r="AA17" s="29">
        <f>SUM(AA6:AA16)</f>
        <v>24362894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2373040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-11689</v>
      </c>
      <c r="H22" s="19">
        <v>3249</v>
      </c>
      <c r="I22" s="19">
        <v>237637</v>
      </c>
      <c r="J22" s="19">
        <v>229197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229197</v>
      </c>
      <c r="X22" s="19"/>
      <c r="Y22" s="19">
        <v>229197</v>
      </c>
      <c r="Z22" s="20"/>
      <c r="AA22" s="21"/>
    </row>
    <row r="23" spans="1:27" ht="13.5">
      <c r="A23" s="22" t="s">
        <v>48</v>
      </c>
      <c r="B23" s="16"/>
      <c r="C23" s="40">
        <v>-382514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66978</v>
      </c>
      <c r="F24" s="19">
        <v>66978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66978</v>
      </c>
      <c r="Y24" s="19">
        <v>-66978</v>
      </c>
      <c r="Z24" s="20">
        <v>-100</v>
      </c>
      <c r="AA24" s="21">
        <v>66978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38676344</v>
      </c>
      <c r="D26" s="17"/>
      <c r="E26" s="18"/>
      <c r="F26" s="19"/>
      <c r="G26" s="19">
        <v>-2444794</v>
      </c>
      <c r="H26" s="19">
        <v>-1409357</v>
      </c>
      <c r="I26" s="19">
        <v>-528111</v>
      </c>
      <c r="J26" s="19">
        <v>-4382262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-4382262</v>
      </c>
      <c r="X26" s="19"/>
      <c r="Y26" s="19">
        <v>-4382262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40666870</v>
      </c>
      <c r="D27" s="25">
        <f>SUM(D21:D26)</f>
        <v>0</v>
      </c>
      <c r="E27" s="26">
        <f t="shared" si="1"/>
        <v>66978</v>
      </c>
      <c r="F27" s="27">
        <f t="shared" si="1"/>
        <v>66978</v>
      </c>
      <c r="G27" s="27">
        <f t="shared" si="1"/>
        <v>-2456483</v>
      </c>
      <c r="H27" s="27">
        <f t="shared" si="1"/>
        <v>-1406108</v>
      </c>
      <c r="I27" s="27">
        <f t="shared" si="1"/>
        <v>-290474</v>
      </c>
      <c r="J27" s="27">
        <f t="shared" si="1"/>
        <v>-4153065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-4153065</v>
      </c>
      <c r="X27" s="27">
        <f t="shared" si="1"/>
        <v>66978</v>
      </c>
      <c r="Y27" s="27">
        <f t="shared" si="1"/>
        <v>-4220043</v>
      </c>
      <c r="Z27" s="28">
        <f>+IF(X27&lt;&gt;0,+(Y27/X27)*100,0)</f>
        <v>-6300.6405088237925</v>
      </c>
      <c r="AA27" s="29">
        <f>SUM(AA21:AA26)</f>
        <v>66978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-972378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38072</v>
      </c>
      <c r="D33" s="17"/>
      <c r="E33" s="18"/>
      <c r="F33" s="19"/>
      <c r="G33" s="19">
        <v>-5131</v>
      </c>
      <c r="H33" s="36">
        <v>799</v>
      </c>
      <c r="I33" s="36">
        <v>-256</v>
      </c>
      <c r="J33" s="36">
        <v>-4588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-4588</v>
      </c>
      <c r="X33" s="36"/>
      <c r="Y33" s="19">
        <v>-4588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116231</v>
      </c>
      <c r="D35" s="17"/>
      <c r="E35" s="18"/>
      <c r="F35" s="19"/>
      <c r="G35" s="19">
        <v>-1282491</v>
      </c>
      <c r="H35" s="19"/>
      <c r="I35" s="19"/>
      <c r="J35" s="19">
        <v>-1282491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-1282491</v>
      </c>
      <c r="X35" s="19"/>
      <c r="Y35" s="19">
        <v>-1282491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-818075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-1287622</v>
      </c>
      <c r="H36" s="27">
        <f t="shared" si="2"/>
        <v>799</v>
      </c>
      <c r="I36" s="27">
        <f t="shared" si="2"/>
        <v>-256</v>
      </c>
      <c r="J36" s="27">
        <f t="shared" si="2"/>
        <v>-1287079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-1287079</v>
      </c>
      <c r="X36" s="27">
        <f t="shared" si="2"/>
        <v>0</v>
      </c>
      <c r="Y36" s="27">
        <f t="shared" si="2"/>
        <v>-1287079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80395</v>
      </c>
      <c r="D38" s="31">
        <f>+D17+D27+D36</f>
        <v>0</v>
      </c>
      <c r="E38" s="32">
        <f t="shared" si="3"/>
        <v>24429872</v>
      </c>
      <c r="F38" s="33">
        <f t="shared" si="3"/>
        <v>24429872</v>
      </c>
      <c r="G38" s="33">
        <f t="shared" si="3"/>
        <v>47971816</v>
      </c>
      <c r="H38" s="33">
        <f t="shared" si="3"/>
        <v>-12322082</v>
      </c>
      <c r="I38" s="33">
        <f t="shared" si="3"/>
        <v>-11371278</v>
      </c>
      <c r="J38" s="33">
        <f t="shared" si="3"/>
        <v>24278456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24278456</v>
      </c>
      <c r="X38" s="33">
        <f t="shared" si="3"/>
        <v>48056981</v>
      </c>
      <c r="Y38" s="33">
        <f t="shared" si="3"/>
        <v>-23778525</v>
      </c>
      <c r="Z38" s="34">
        <f>+IF(X38&lt;&gt;0,+(Y38/X38)*100,0)</f>
        <v>-49.479856006768294</v>
      </c>
      <c r="AA38" s="35">
        <f>+AA17+AA27+AA36</f>
        <v>24429872</v>
      </c>
    </row>
    <row r="39" spans="1:27" ht="13.5">
      <c r="A39" s="22" t="s">
        <v>59</v>
      </c>
      <c r="B39" s="16"/>
      <c r="C39" s="31">
        <v>1123773</v>
      </c>
      <c r="D39" s="31"/>
      <c r="E39" s="32">
        <v>11465754</v>
      </c>
      <c r="F39" s="33">
        <v>11465754</v>
      </c>
      <c r="G39" s="33">
        <v>1204168</v>
      </c>
      <c r="H39" s="33">
        <v>49175984</v>
      </c>
      <c r="I39" s="33">
        <v>36853902</v>
      </c>
      <c r="J39" s="33">
        <v>1204168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1204168</v>
      </c>
      <c r="X39" s="33">
        <v>11465754</v>
      </c>
      <c r="Y39" s="33">
        <v>-10261586</v>
      </c>
      <c r="Z39" s="34">
        <v>-89.5</v>
      </c>
      <c r="AA39" s="35">
        <v>11465754</v>
      </c>
    </row>
    <row r="40" spans="1:27" ht="13.5">
      <c r="A40" s="41" t="s">
        <v>60</v>
      </c>
      <c r="B40" s="42"/>
      <c r="C40" s="43">
        <v>1204168</v>
      </c>
      <c r="D40" s="43"/>
      <c r="E40" s="44">
        <v>35895626</v>
      </c>
      <c r="F40" s="45">
        <v>35895626</v>
      </c>
      <c r="G40" s="45">
        <v>49175984</v>
      </c>
      <c r="H40" s="45">
        <v>36853902</v>
      </c>
      <c r="I40" s="45">
        <v>25482624</v>
      </c>
      <c r="J40" s="45">
        <v>25482624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25482624</v>
      </c>
      <c r="X40" s="45">
        <v>59522735</v>
      </c>
      <c r="Y40" s="45">
        <v>-34040111</v>
      </c>
      <c r="Z40" s="46">
        <v>-57.19</v>
      </c>
      <c r="AA40" s="47">
        <v>35895626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3876125</v>
      </c>
      <c r="D6" s="17"/>
      <c r="E6" s="18">
        <v>4059440</v>
      </c>
      <c r="F6" s="19">
        <v>4059440</v>
      </c>
      <c r="G6" s="19">
        <v>54815</v>
      </c>
      <c r="H6" s="19">
        <v>31733</v>
      </c>
      <c r="I6" s="19">
        <v>42504</v>
      </c>
      <c r="J6" s="19">
        <v>129052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129052</v>
      </c>
      <c r="X6" s="19">
        <v>3741312</v>
      </c>
      <c r="Y6" s="19">
        <v>-3612260</v>
      </c>
      <c r="Z6" s="20">
        <v>-96.55</v>
      </c>
      <c r="AA6" s="21">
        <v>4059440</v>
      </c>
    </row>
    <row r="7" spans="1:27" ht="13.5">
      <c r="A7" s="22" t="s">
        <v>34</v>
      </c>
      <c r="B7" s="16"/>
      <c r="C7" s="17">
        <v>9087336</v>
      </c>
      <c r="D7" s="17"/>
      <c r="E7" s="18">
        <v>9313295</v>
      </c>
      <c r="F7" s="19">
        <v>9313295</v>
      </c>
      <c r="G7" s="19">
        <v>199901</v>
      </c>
      <c r="H7" s="19">
        <v>565278</v>
      </c>
      <c r="I7" s="19">
        <v>345318</v>
      </c>
      <c r="J7" s="19">
        <v>1110497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1110497</v>
      </c>
      <c r="X7" s="19">
        <v>1484441</v>
      </c>
      <c r="Y7" s="19">
        <v>-373944</v>
      </c>
      <c r="Z7" s="20">
        <v>-25.19</v>
      </c>
      <c r="AA7" s="21">
        <v>9313295</v>
      </c>
    </row>
    <row r="8" spans="1:27" ht="13.5">
      <c r="A8" s="22" t="s">
        <v>35</v>
      </c>
      <c r="B8" s="16"/>
      <c r="C8" s="17">
        <v>2068647</v>
      </c>
      <c r="D8" s="17"/>
      <c r="E8" s="18">
        <v>6293431</v>
      </c>
      <c r="F8" s="19">
        <v>6293431</v>
      </c>
      <c r="G8" s="19">
        <v>259708</v>
      </c>
      <c r="H8" s="19">
        <v>231801</v>
      </c>
      <c r="I8" s="19">
        <v>231629</v>
      </c>
      <c r="J8" s="19">
        <v>723138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723138</v>
      </c>
      <c r="X8" s="19">
        <v>1022439</v>
      </c>
      <c r="Y8" s="19">
        <v>-299301</v>
      </c>
      <c r="Z8" s="20">
        <v>-29.27</v>
      </c>
      <c r="AA8" s="21">
        <v>6293431</v>
      </c>
    </row>
    <row r="9" spans="1:27" ht="13.5">
      <c r="A9" s="22" t="s">
        <v>36</v>
      </c>
      <c r="B9" s="16"/>
      <c r="C9" s="17">
        <v>20513769</v>
      </c>
      <c r="D9" s="17"/>
      <c r="E9" s="18">
        <v>24690000</v>
      </c>
      <c r="F9" s="19">
        <v>24690000</v>
      </c>
      <c r="G9" s="19">
        <v>8426000</v>
      </c>
      <c r="H9" s="19">
        <v>2260000</v>
      </c>
      <c r="I9" s="19">
        <v>427000</v>
      </c>
      <c r="J9" s="19">
        <v>11113000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11113000</v>
      </c>
      <c r="X9" s="19">
        <v>11449660</v>
      </c>
      <c r="Y9" s="19">
        <v>-336660</v>
      </c>
      <c r="Z9" s="20">
        <v>-2.94</v>
      </c>
      <c r="AA9" s="21">
        <v>24690000</v>
      </c>
    </row>
    <row r="10" spans="1:27" ht="13.5">
      <c r="A10" s="22" t="s">
        <v>37</v>
      </c>
      <c r="B10" s="16"/>
      <c r="C10" s="17">
        <v>18171830</v>
      </c>
      <c r="D10" s="17"/>
      <c r="E10" s="18">
        <v>14904880</v>
      </c>
      <c r="F10" s="19">
        <v>14904880</v>
      </c>
      <c r="G10" s="19">
        <v>4601000</v>
      </c>
      <c r="H10" s="19"/>
      <c r="I10" s="19"/>
      <c r="J10" s="19">
        <v>4601000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4601000</v>
      </c>
      <c r="X10" s="19">
        <v>10435562</v>
      </c>
      <c r="Y10" s="19">
        <v>-5834562</v>
      </c>
      <c r="Z10" s="20">
        <v>-55.91</v>
      </c>
      <c r="AA10" s="21">
        <v>14904880</v>
      </c>
    </row>
    <row r="11" spans="1:27" ht="13.5">
      <c r="A11" s="22" t="s">
        <v>38</v>
      </c>
      <c r="B11" s="16"/>
      <c r="C11" s="17">
        <v>241230</v>
      </c>
      <c r="D11" s="17"/>
      <c r="E11" s="18">
        <v>69046</v>
      </c>
      <c r="F11" s="19">
        <v>69046</v>
      </c>
      <c r="G11" s="19">
        <v>92400</v>
      </c>
      <c r="H11" s="19"/>
      <c r="I11" s="19">
        <v>20832</v>
      </c>
      <c r="J11" s="19">
        <v>113232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113232</v>
      </c>
      <c r="X11" s="19"/>
      <c r="Y11" s="19">
        <v>113232</v>
      </c>
      <c r="Z11" s="20"/>
      <c r="AA11" s="21">
        <v>69046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-30118299</v>
      </c>
      <c r="D14" s="17"/>
      <c r="E14" s="18">
        <v>-43688435</v>
      </c>
      <c r="F14" s="19">
        <v>-43688435</v>
      </c>
      <c r="G14" s="19">
        <v>-3652453</v>
      </c>
      <c r="H14" s="19">
        <v>-2747483</v>
      </c>
      <c r="I14" s="19">
        <v>-2893984</v>
      </c>
      <c r="J14" s="19">
        <v>-9293920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-9293920</v>
      </c>
      <c r="X14" s="19">
        <v>-9131110</v>
      </c>
      <c r="Y14" s="19">
        <v>-162810</v>
      </c>
      <c r="Z14" s="20">
        <v>1.78</v>
      </c>
      <c r="AA14" s="21">
        <v>-43688435</v>
      </c>
    </row>
    <row r="15" spans="1:27" ht="13.5">
      <c r="A15" s="22" t="s">
        <v>42</v>
      </c>
      <c r="B15" s="16"/>
      <c r="C15" s="17"/>
      <c r="D15" s="17"/>
      <c r="E15" s="18">
        <v>-414000</v>
      </c>
      <c r="F15" s="19">
        <v>-414000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-178000</v>
      </c>
      <c r="Y15" s="19">
        <v>178000</v>
      </c>
      <c r="Z15" s="20">
        <v>-100</v>
      </c>
      <c r="AA15" s="21">
        <v>-414000</v>
      </c>
    </row>
    <row r="16" spans="1:27" ht="13.5">
      <c r="A16" s="22" t="s">
        <v>43</v>
      </c>
      <c r="B16" s="16"/>
      <c r="C16" s="17">
        <v>-2294877</v>
      </c>
      <c r="D16" s="17"/>
      <c r="E16" s="18">
        <v>-2547186</v>
      </c>
      <c r="F16" s="19">
        <v>-2547186</v>
      </c>
      <c r="G16" s="19">
        <v>-5026</v>
      </c>
      <c r="H16" s="19">
        <v>-455612</v>
      </c>
      <c r="I16" s="19">
        <v>-253085</v>
      </c>
      <c r="J16" s="19">
        <v>-713723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-713723</v>
      </c>
      <c r="X16" s="19">
        <v>-597223</v>
      </c>
      <c r="Y16" s="19">
        <v>-116500</v>
      </c>
      <c r="Z16" s="20">
        <v>19.51</v>
      </c>
      <c r="AA16" s="21">
        <v>-2547186</v>
      </c>
    </row>
    <row r="17" spans="1:27" ht="13.5">
      <c r="A17" s="23" t="s">
        <v>44</v>
      </c>
      <c r="B17" s="24"/>
      <c r="C17" s="25">
        <f aca="true" t="shared" si="0" ref="C17:Y17">SUM(C6:C16)</f>
        <v>21545761</v>
      </c>
      <c r="D17" s="25">
        <f>SUM(D6:D16)</f>
        <v>0</v>
      </c>
      <c r="E17" s="26">
        <f t="shared" si="0"/>
        <v>12680471</v>
      </c>
      <c r="F17" s="27">
        <f t="shared" si="0"/>
        <v>12680471</v>
      </c>
      <c r="G17" s="27">
        <f t="shared" si="0"/>
        <v>9976345</v>
      </c>
      <c r="H17" s="27">
        <f t="shared" si="0"/>
        <v>-114283</v>
      </c>
      <c r="I17" s="27">
        <f t="shared" si="0"/>
        <v>-2079786</v>
      </c>
      <c r="J17" s="27">
        <f t="shared" si="0"/>
        <v>7782276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7782276</v>
      </c>
      <c r="X17" s="27">
        <f t="shared" si="0"/>
        <v>18227081</v>
      </c>
      <c r="Y17" s="27">
        <f t="shared" si="0"/>
        <v>-10444805</v>
      </c>
      <c r="Z17" s="28">
        <f>+IF(X17&lt;&gt;0,+(Y17/X17)*100,0)</f>
        <v>-57.30377233743571</v>
      </c>
      <c r="AA17" s="29">
        <f>SUM(AA6:AA16)</f>
        <v>12680471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-4601000</v>
      </c>
      <c r="H24" s="19">
        <v>-250000</v>
      </c>
      <c r="I24" s="19"/>
      <c r="J24" s="19">
        <v>-4851000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-4851000</v>
      </c>
      <c r="X24" s="19"/>
      <c r="Y24" s="19">
        <v>-4851000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-14904880</v>
      </c>
      <c r="F26" s="19">
        <v>-14904880</v>
      </c>
      <c r="G26" s="19"/>
      <c r="H26" s="19"/>
      <c r="I26" s="19">
        <v>-375050</v>
      </c>
      <c r="J26" s="19">
        <v>-375050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-375050</v>
      </c>
      <c r="X26" s="19">
        <v>-3726220</v>
      </c>
      <c r="Y26" s="19">
        <v>3351170</v>
      </c>
      <c r="Z26" s="20">
        <v>-89.93</v>
      </c>
      <c r="AA26" s="21">
        <v>-14904880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-14904880</v>
      </c>
      <c r="F27" s="27">
        <f t="shared" si="1"/>
        <v>-14904880</v>
      </c>
      <c r="G27" s="27">
        <f t="shared" si="1"/>
        <v>-4601000</v>
      </c>
      <c r="H27" s="27">
        <f t="shared" si="1"/>
        <v>-250000</v>
      </c>
      <c r="I27" s="27">
        <f t="shared" si="1"/>
        <v>-375050</v>
      </c>
      <c r="J27" s="27">
        <f t="shared" si="1"/>
        <v>-5226050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-5226050</v>
      </c>
      <c r="X27" s="27">
        <f t="shared" si="1"/>
        <v>-3726220</v>
      </c>
      <c r="Y27" s="27">
        <f t="shared" si="1"/>
        <v>-1499830</v>
      </c>
      <c r="Z27" s="28">
        <f>+IF(X27&lt;&gt;0,+(Y27/X27)*100,0)</f>
        <v>40.250709834631344</v>
      </c>
      <c r="AA27" s="29">
        <f>SUM(AA21:AA26)</f>
        <v>-14904880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21545761</v>
      </c>
      <c r="D38" s="31">
        <f>+D17+D27+D36</f>
        <v>0</v>
      </c>
      <c r="E38" s="32">
        <f t="shared" si="3"/>
        <v>-2224409</v>
      </c>
      <c r="F38" s="33">
        <f t="shared" si="3"/>
        <v>-2224409</v>
      </c>
      <c r="G38" s="33">
        <f t="shared" si="3"/>
        <v>5375345</v>
      </c>
      <c r="H38" s="33">
        <f t="shared" si="3"/>
        <v>-364283</v>
      </c>
      <c r="I38" s="33">
        <f t="shared" si="3"/>
        <v>-2454836</v>
      </c>
      <c r="J38" s="33">
        <f t="shared" si="3"/>
        <v>2556226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2556226</v>
      </c>
      <c r="X38" s="33">
        <f t="shared" si="3"/>
        <v>14500861</v>
      </c>
      <c r="Y38" s="33">
        <f t="shared" si="3"/>
        <v>-11944635</v>
      </c>
      <c r="Z38" s="34">
        <f>+IF(X38&lt;&gt;0,+(Y38/X38)*100,0)</f>
        <v>-82.37190191672067</v>
      </c>
      <c r="AA38" s="35">
        <f>+AA17+AA27+AA36</f>
        <v>-2224409</v>
      </c>
    </row>
    <row r="39" spans="1:27" ht="13.5">
      <c r="A39" s="22" t="s">
        <v>59</v>
      </c>
      <c r="B39" s="16"/>
      <c r="C39" s="31">
        <v>415655</v>
      </c>
      <c r="D39" s="31"/>
      <c r="E39" s="32">
        <v>-307000</v>
      </c>
      <c r="F39" s="33">
        <v>-307000</v>
      </c>
      <c r="G39" s="33">
        <v>3716801</v>
      </c>
      <c r="H39" s="33">
        <v>9092146</v>
      </c>
      <c r="I39" s="33">
        <v>8727863</v>
      </c>
      <c r="J39" s="33">
        <v>3716801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3716801</v>
      </c>
      <c r="X39" s="33">
        <v>-307000</v>
      </c>
      <c r="Y39" s="33">
        <v>4023801</v>
      </c>
      <c r="Z39" s="34">
        <v>-1310.68</v>
      </c>
      <c r="AA39" s="35">
        <v>-307000</v>
      </c>
    </row>
    <row r="40" spans="1:27" ht="13.5">
      <c r="A40" s="41" t="s">
        <v>60</v>
      </c>
      <c r="B40" s="42"/>
      <c r="C40" s="43">
        <v>21961416</v>
      </c>
      <c r="D40" s="43"/>
      <c r="E40" s="44">
        <v>-2531409</v>
      </c>
      <c r="F40" s="45">
        <v>-2531409</v>
      </c>
      <c r="G40" s="45">
        <v>9092146</v>
      </c>
      <c r="H40" s="45">
        <v>8727863</v>
      </c>
      <c r="I40" s="45">
        <v>6273027</v>
      </c>
      <c r="J40" s="45">
        <v>6273027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6273027</v>
      </c>
      <c r="X40" s="45">
        <v>14193861</v>
      </c>
      <c r="Y40" s="45">
        <v>-7920834</v>
      </c>
      <c r="Z40" s="46">
        <v>-55.8</v>
      </c>
      <c r="AA40" s="47">
        <v>-2531409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27950000</v>
      </c>
      <c r="F6" s="19">
        <v>27950000</v>
      </c>
      <c r="G6" s="19">
        <v>469251</v>
      </c>
      <c r="H6" s="19">
        <v>895619</v>
      </c>
      <c r="I6" s="19">
        <v>591116</v>
      </c>
      <c r="J6" s="19">
        <v>1955986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1955986</v>
      </c>
      <c r="X6" s="19">
        <v>17174000</v>
      </c>
      <c r="Y6" s="19">
        <v>-15218014</v>
      </c>
      <c r="Z6" s="20">
        <v>-88.61</v>
      </c>
      <c r="AA6" s="21">
        <v>27950000</v>
      </c>
    </row>
    <row r="7" spans="1:27" ht="13.5">
      <c r="A7" s="22" t="s">
        <v>34</v>
      </c>
      <c r="B7" s="16"/>
      <c r="C7" s="17"/>
      <c r="D7" s="17"/>
      <c r="E7" s="18">
        <v>88092630</v>
      </c>
      <c r="F7" s="19">
        <v>88092630</v>
      </c>
      <c r="G7" s="19">
        <v>3614284</v>
      </c>
      <c r="H7" s="19">
        <v>5555625</v>
      </c>
      <c r="I7" s="19">
        <v>2114605</v>
      </c>
      <c r="J7" s="19">
        <v>11284514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11284514</v>
      </c>
      <c r="X7" s="19">
        <v>22754300</v>
      </c>
      <c r="Y7" s="19">
        <v>-11469786</v>
      </c>
      <c r="Z7" s="20">
        <v>-50.41</v>
      </c>
      <c r="AA7" s="21">
        <v>88092630</v>
      </c>
    </row>
    <row r="8" spans="1:27" ht="13.5">
      <c r="A8" s="22" t="s">
        <v>35</v>
      </c>
      <c r="B8" s="16"/>
      <c r="C8" s="17"/>
      <c r="D8" s="17"/>
      <c r="E8" s="18">
        <v>12084184</v>
      </c>
      <c r="F8" s="19">
        <v>12084184</v>
      </c>
      <c r="G8" s="19">
        <v>2826348</v>
      </c>
      <c r="H8" s="19">
        <v>108651</v>
      </c>
      <c r="I8" s="19">
        <v>5042393</v>
      </c>
      <c r="J8" s="19">
        <v>7977392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7977392</v>
      </c>
      <c r="X8" s="19">
        <v>3475550</v>
      </c>
      <c r="Y8" s="19">
        <v>4501842</v>
      </c>
      <c r="Z8" s="20">
        <v>129.53</v>
      </c>
      <c r="AA8" s="21">
        <v>12084184</v>
      </c>
    </row>
    <row r="9" spans="1:27" ht="13.5">
      <c r="A9" s="22" t="s">
        <v>36</v>
      </c>
      <c r="B9" s="16"/>
      <c r="C9" s="17"/>
      <c r="D9" s="17"/>
      <c r="E9" s="18">
        <v>35713000</v>
      </c>
      <c r="F9" s="19">
        <v>35713000</v>
      </c>
      <c r="G9" s="19">
        <v>12563000</v>
      </c>
      <c r="H9" s="19">
        <v>4291703</v>
      </c>
      <c r="I9" s="19">
        <v>12563000</v>
      </c>
      <c r="J9" s="19">
        <v>29417703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29417703</v>
      </c>
      <c r="X9" s="19">
        <v>13269000</v>
      </c>
      <c r="Y9" s="19">
        <v>16148703</v>
      </c>
      <c r="Z9" s="20">
        <v>121.7</v>
      </c>
      <c r="AA9" s="21">
        <v>35713000</v>
      </c>
    </row>
    <row r="10" spans="1:27" ht="13.5">
      <c r="A10" s="22" t="s">
        <v>37</v>
      </c>
      <c r="B10" s="16"/>
      <c r="C10" s="17"/>
      <c r="D10" s="17"/>
      <c r="E10" s="18">
        <v>14833000</v>
      </c>
      <c r="F10" s="19">
        <v>14833000</v>
      </c>
      <c r="G10" s="19">
        <v>5943000</v>
      </c>
      <c r="H10" s="19"/>
      <c r="I10" s="19"/>
      <c r="J10" s="19">
        <v>5943000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5943000</v>
      </c>
      <c r="X10" s="19">
        <v>7000000</v>
      </c>
      <c r="Y10" s="19">
        <v>-1057000</v>
      </c>
      <c r="Z10" s="20">
        <v>-15.1</v>
      </c>
      <c r="AA10" s="21">
        <v>14833000</v>
      </c>
    </row>
    <row r="11" spans="1:27" ht="13.5">
      <c r="A11" s="22" t="s">
        <v>38</v>
      </c>
      <c r="B11" s="16"/>
      <c r="C11" s="17"/>
      <c r="D11" s="17"/>
      <c r="E11" s="18">
        <v>540600</v>
      </c>
      <c r="F11" s="19">
        <v>540600</v>
      </c>
      <c r="G11" s="19">
        <v>2971</v>
      </c>
      <c r="H11" s="19">
        <v>5348</v>
      </c>
      <c r="I11" s="19">
        <v>3739</v>
      </c>
      <c r="J11" s="19">
        <v>12058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12058</v>
      </c>
      <c r="X11" s="19">
        <v>135000</v>
      </c>
      <c r="Y11" s="19">
        <v>-122942</v>
      </c>
      <c r="Z11" s="20">
        <v>-91.07</v>
      </c>
      <c r="AA11" s="21">
        <v>540600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-189056597</v>
      </c>
      <c r="F14" s="19">
        <v>-189056597</v>
      </c>
      <c r="G14" s="19">
        <v>-13705822</v>
      </c>
      <c r="H14" s="19">
        <v>-11124351</v>
      </c>
      <c r="I14" s="19">
        <v>-7432894</v>
      </c>
      <c r="J14" s="19">
        <v>-32263067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-32263067</v>
      </c>
      <c r="X14" s="19">
        <v>-46895699</v>
      </c>
      <c r="Y14" s="19">
        <v>14632632</v>
      </c>
      <c r="Z14" s="20">
        <v>-31.2</v>
      </c>
      <c r="AA14" s="21">
        <v>-189056597</v>
      </c>
    </row>
    <row r="15" spans="1:27" ht="13.5">
      <c r="A15" s="22" t="s">
        <v>42</v>
      </c>
      <c r="B15" s="16"/>
      <c r="C15" s="17"/>
      <c r="D15" s="17"/>
      <c r="E15" s="18">
        <v>-5248992</v>
      </c>
      <c r="F15" s="19">
        <v>-5248992</v>
      </c>
      <c r="G15" s="19">
        <v>-4215</v>
      </c>
      <c r="H15" s="19">
        <v>-7587</v>
      </c>
      <c r="I15" s="19">
        <v>-47731</v>
      </c>
      <c r="J15" s="19">
        <v>-59533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-59533</v>
      </c>
      <c r="X15" s="19">
        <v>-1312248</v>
      </c>
      <c r="Y15" s="19">
        <v>1252715</v>
      </c>
      <c r="Z15" s="20">
        <v>-95.46</v>
      </c>
      <c r="AA15" s="21">
        <v>-5248992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-989181</v>
      </c>
      <c r="H16" s="19">
        <v>-1780706</v>
      </c>
      <c r="I16" s="19">
        <v>-157973</v>
      </c>
      <c r="J16" s="19">
        <v>-2927860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-2927860</v>
      </c>
      <c r="X16" s="19"/>
      <c r="Y16" s="19">
        <v>-2927860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-15092175</v>
      </c>
      <c r="F17" s="27">
        <f t="shared" si="0"/>
        <v>-15092175</v>
      </c>
      <c r="G17" s="27">
        <f t="shared" si="0"/>
        <v>10719636</v>
      </c>
      <c r="H17" s="27">
        <f t="shared" si="0"/>
        <v>-2055698</v>
      </c>
      <c r="I17" s="27">
        <f t="shared" si="0"/>
        <v>12676255</v>
      </c>
      <c r="J17" s="27">
        <f t="shared" si="0"/>
        <v>21340193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21340193</v>
      </c>
      <c r="X17" s="27">
        <f t="shared" si="0"/>
        <v>15599903</v>
      </c>
      <c r="Y17" s="27">
        <f t="shared" si="0"/>
        <v>5740290</v>
      </c>
      <c r="Z17" s="28">
        <f>+IF(X17&lt;&gt;0,+(Y17/X17)*100,0)</f>
        <v>36.796959570838354</v>
      </c>
      <c r="AA17" s="29">
        <f>SUM(AA6:AA16)</f>
        <v>-15092175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48500000</v>
      </c>
      <c r="F21" s="19">
        <v>48500000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35000000</v>
      </c>
      <c r="Y21" s="36">
        <v>-35000000</v>
      </c>
      <c r="Z21" s="37">
        <v>-100</v>
      </c>
      <c r="AA21" s="38">
        <v>48500000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11052216</v>
      </c>
      <c r="H24" s="19"/>
      <c r="I24" s="19"/>
      <c r="J24" s="19">
        <v>11052216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11052216</v>
      </c>
      <c r="X24" s="19"/>
      <c r="Y24" s="19">
        <v>11052216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-2250096</v>
      </c>
      <c r="H26" s="19"/>
      <c r="I26" s="19"/>
      <c r="J26" s="19">
        <v>-2250096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-2250096</v>
      </c>
      <c r="X26" s="19"/>
      <c r="Y26" s="19">
        <v>-2250096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48500000</v>
      </c>
      <c r="F27" s="27">
        <f t="shared" si="1"/>
        <v>48500000</v>
      </c>
      <c r="G27" s="27">
        <f t="shared" si="1"/>
        <v>8802120</v>
      </c>
      <c r="H27" s="27">
        <f t="shared" si="1"/>
        <v>0</v>
      </c>
      <c r="I27" s="27">
        <f t="shared" si="1"/>
        <v>0</v>
      </c>
      <c r="J27" s="27">
        <f t="shared" si="1"/>
        <v>8802120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8802120</v>
      </c>
      <c r="X27" s="27">
        <f t="shared" si="1"/>
        <v>35000000</v>
      </c>
      <c r="Y27" s="27">
        <f t="shared" si="1"/>
        <v>-26197880</v>
      </c>
      <c r="Z27" s="28">
        <f>+IF(X27&lt;&gt;0,+(Y27/X27)*100,0)</f>
        <v>-74.85108571428572</v>
      </c>
      <c r="AA27" s="29">
        <f>SUM(AA21:AA26)</f>
        <v>48500000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300000</v>
      </c>
      <c r="F33" s="19">
        <v>300000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75000</v>
      </c>
      <c r="Y33" s="19">
        <v>-75000</v>
      </c>
      <c r="Z33" s="20">
        <v>-100</v>
      </c>
      <c r="AA33" s="21">
        <v>300000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300000</v>
      </c>
      <c r="F36" s="27">
        <f t="shared" si="2"/>
        <v>300000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75000</v>
      </c>
      <c r="Y36" s="27">
        <f t="shared" si="2"/>
        <v>-75000</v>
      </c>
      <c r="Z36" s="28">
        <f>+IF(X36&lt;&gt;0,+(Y36/X36)*100,0)</f>
        <v>-100</v>
      </c>
      <c r="AA36" s="29">
        <f>SUM(AA31:AA35)</f>
        <v>300000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33707825</v>
      </c>
      <c r="F38" s="33">
        <f t="shared" si="3"/>
        <v>33707825</v>
      </c>
      <c r="G38" s="33">
        <f t="shared" si="3"/>
        <v>19521756</v>
      </c>
      <c r="H38" s="33">
        <f t="shared" si="3"/>
        <v>-2055698</v>
      </c>
      <c r="I38" s="33">
        <f t="shared" si="3"/>
        <v>12676255</v>
      </c>
      <c r="J38" s="33">
        <f t="shared" si="3"/>
        <v>30142313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30142313</v>
      </c>
      <c r="X38" s="33">
        <f t="shared" si="3"/>
        <v>50674903</v>
      </c>
      <c r="Y38" s="33">
        <f t="shared" si="3"/>
        <v>-20532590</v>
      </c>
      <c r="Z38" s="34">
        <f>+IF(X38&lt;&gt;0,+(Y38/X38)*100,0)</f>
        <v>-40.51826206751693</v>
      </c>
      <c r="AA38" s="35">
        <f>+AA17+AA27+AA36</f>
        <v>33707825</v>
      </c>
    </row>
    <row r="39" spans="1:27" ht="13.5">
      <c r="A39" s="22" t="s">
        <v>59</v>
      </c>
      <c r="B39" s="16"/>
      <c r="C39" s="31"/>
      <c r="D39" s="31"/>
      <c r="E39" s="32">
        <v>-2300000</v>
      </c>
      <c r="F39" s="33">
        <v>-2300000</v>
      </c>
      <c r="G39" s="33"/>
      <c r="H39" s="33">
        <v>19521756</v>
      </c>
      <c r="I39" s="33">
        <v>17466058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-2300000</v>
      </c>
      <c r="Y39" s="33">
        <v>2300000</v>
      </c>
      <c r="Z39" s="34">
        <v>-100</v>
      </c>
      <c r="AA39" s="35">
        <v>-2300000</v>
      </c>
    </row>
    <row r="40" spans="1:27" ht="13.5">
      <c r="A40" s="41" t="s">
        <v>60</v>
      </c>
      <c r="B40" s="42"/>
      <c r="C40" s="43"/>
      <c r="D40" s="43"/>
      <c r="E40" s="44">
        <v>31407825</v>
      </c>
      <c r="F40" s="45">
        <v>31407825</v>
      </c>
      <c r="G40" s="45">
        <v>19521756</v>
      </c>
      <c r="H40" s="45">
        <v>17466058</v>
      </c>
      <c r="I40" s="45">
        <v>30142313</v>
      </c>
      <c r="J40" s="45">
        <v>30142313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30142313</v>
      </c>
      <c r="X40" s="45">
        <v>48374903</v>
      </c>
      <c r="Y40" s="45">
        <v>-18232590</v>
      </c>
      <c r="Z40" s="46">
        <v>-37.69</v>
      </c>
      <c r="AA40" s="47">
        <v>31407825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8007162</v>
      </c>
      <c r="D6" s="17"/>
      <c r="E6" s="18">
        <v>13930044</v>
      </c>
      <c r="F6" s="19">
        <v>13930044</v>
      </c>
      <c r="G6" s="19">
        <v>655127</v>
      </c>
      <c r="H6" s="19">
        <v>324094</v>
      </c>
      <c r="I6" s="19">
        <v>854907</v>
      </c>
      <c r="J6" s="19">
        <v>1834128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1834128</v>
      </c>
      <c r="X6" s="19">
        <v>2824540</v>
      </c>
      <c r="Y6" s="19">
        <v>-990412</v>
      </c>
      <c r="Z6" s="20">
        <v>-35.06</v>
      </c>
      <c r="AA6" s="21">
        <v>13930044</v>
      </c>
    </row>
    <row r="7" spans="1:27" ht="13.5">
      <c r="A7" s="22" t="s">
        <v>34</v>
      </c>
      <c r="B7" s="16"/>
      <c r="C7" s="17">
        <v>35826666</v>
      </c>
      <c r="D7" s="17"/>
      <c r="E7" s="18">
        <v>42995582</v>
      </c>
      <c r="F7" s="19">
        <v>42995582</v>
      </c>
      <c r="G7" s="19">
        <v>2563534</v>
      </c>
      <c r="H7" s="19">
        <v>2380128</v>
      </c>
      <c r="I7" s="19">
        <v>2072494</v>
      </c>
      <c r="J7" s="19">
        <v>7016156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7016156</v>
      </c>
      <c r="X7" s="19">
        <v>10435843</v>
      </c>
      <c r="Y7" s="19">
        <v>-3419687</v>
      </c>
      <c r="Z7" s="20">
        <v>-32.77</v>
      </c>
      <c r="AA7" s="21">
        <v>42995582</v>
      </c>
    </row>
    <row r="8" spans="1:27" ht="13.5">
      <c r="A8" s="22" t="s">
        <v>35</v>
      </c>
      <c r="B8" s="16"/>
      <c r="C8" s="17">
        <v>2895349</v>
      </c>
      <c r="D8" s="17"/>
      <c r="E8" s="18">
        <v>4133515</v>
      </c>
      <c r="F8" s="19">
        <v>4133515</v>
      </c>
      <c r="G8" s="19">
        <v>990245</v>
      </c>
      <c r="H8" s="19">
        <v>632275</v>
      </c>
      <c r="I8" s="19">
        <v>473760</v>
      </c>
      <c r="J8" s="19">
        <v>2096280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2096280</v>
      </c>
      <c r="X8" s="19">
        <v>653407</v>
      </c>
      <c r="Y8" s="19">
        <v>1442873</v>
      </c>
      <c r="Z8" s="20">
        <v>220.82</v>
      </c>
      <c r="AA8" s="21">
        <v>4133515</v>
      </c>
    </row>
    <row r="9" spans="1:27" ht="13.5">
      <c r="A9" s="22" t="s">
        <v>36</v>
      </c>
      <c r="B9" s="16"/>
      <c r="C9" s="17"/>
      <c r="D9" s="17"/>
      <c r="E9" s="18">
        <v>22464334</v>
      </c>
      <c r="F9" s="19">
        <v>22464334</v>
      </c>
      <c r="G9" s="19">
        <v>7440000</v>
      </c>
      <c r="H9" s="19">
        <v>250000</v>
      </c>
      <c r="I9" s="19">
        <v>2010000</v>
      </c>
      <c r="J9" s="19">
        <v>9700000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9700000</v>
      </c>
      <c r="X9" s="19">
        <v>8962667</v>
      </c>
      <c r="Y9" s="19">
        <v>737333</v>
      </c>
      <c r="Z9" s="20">
        <v>8.23</v>
      </c>
      <c r="AA9" s="21">
        <v>22464334</v>
      </c>
    </row>
    <row r="10" spans="1:27" ht="13.5">
      <c r="A10" s="22" t="s">
        <v>37</v>
      </c>
      <c r="B10" s="16"/>
      <c r="C10" s="17">
        <v>20035513</v>
      </c>
      <c r="D10" s="17"/>
      <c r="E10" s="18">
        <v>9173000</v>
      </c>
      <c r="F10" s="19">
        <v>9173000</v>
      </c>
      <c r="G10" s="19">
        <v>7673000</v>
      </c>
      <c r="H10" s="19"/>
      <c r="I10" s="19"/>
      <c r="J10" s="19">
        <v>7673000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7673000</v>
      </c>
      <c r="X10" s="19"/>
      <c r="Y10" s="19">
        <v>7673000</v>
      </c>
      <c r="Z10" s="20"/>
      <c r="AA10" s="21">
        <v>9173000</v>
      </c>
    </row>
    <row r="11" spans="1:27" ht="13.5">
      <c r="A11" s="22" t="s">
        <v>38</v>
      </c>
      <c r="B11" s="16"/>
      <c r="C11" s="17">
        <v>839448</v>
      </c>
      <c r="D11" s="17"/>
      <c r="E11" s="18">
        <v>276000</v>
      </c>
      <c r="F11" s="19">
        <v>276000</v>
      </c>
      <c r="G11" s="19"/>
      <c r="H11" s="19">
        <v>17305</v>
      </c>
      <c r="I11" s="19">
        <v>5457</v>
      </c>
      <c r="J11" s="19">
        <v>22762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22762</v>
      </c>
      <c r="X11" s="19">
        <v>75743</v>
      </c>
      <c r="Y11" s="19">
        <v>-52981</v>
      </c>
      <c r="Z11" s="20">
        <v>-69.95</v>
      </c>
      <c r="AA11" s="21">
        <v>276000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-56665600</v>
      </c>
      <c r="D14" s="17"/>
      <c r="E14" s="18">
        <v>-70561561</v>
      </c>
      <c r="F14" s="19">
        <v>-70561561</v>
      </c>
      <c r="G14" s="19">
        <v>-5113789</v>
      </c>
      <c r="H14" s="19">
        <v>-7617674</v>
      </c>
      <c r="I14" s="19">
        <v>-7135450</v>
      </c>
      <c r="J14" s="19">
        <v>-19866913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-19866913</v>
      </c>
      <c r="X14" s="19">
        <v>-16517423</v>
      </c>
      <c r="Y14" s="19">
        <v>-3349490</v>
      </c>
      <c r="Z14" s="20">
        <v>20.28</v>
      </c>
      <c r="AA14" s="21">
        <v>-70561561</v>
      </c>
    </row>
    <row r="15" spans="1:27" ht="13.5">
      <c r="A15" s="22" t="s">
        <v>42</v>
      </c>
      <c r="B15" s="16"/>
      <c r="C15" s="17">
        <v>-66035</v>
      </c>
      <c r="D15" s="17"/>
      <c r="E15" s="18">
        <v>-245184</v>
      </c>
      <c r="F15" s="19">
        <v>-245184</v>
      </c>
      <c r="G15" s="19">
        <v>-2728</v>
      </c>
      <c r="H15" s="19">
        <v>-2276</v>
      </c>
      <c r="I15" s="19"/>
      <c r="J15" s="19">
        <v>-5004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-5004</v>
      </c>
      <c r="X15" s="19">
        <v>-61251</v>
      </c>
      <c r="Y15" s="19">
        <v>56247</v>
      </c>
      <c r="Z15" s="20">
        <v>-91.83</v>
      </c>
      <c r="AA15" s="21">
        <v>-245184</v>
      </c>
    </row>
    <row r="16" spans="1:27" ht="13.5">
      <c r="A16" s="22" t="s">
        <v>43</v>
      </c>
      <c r="B16" s="16"/>
      <c r="C16" s="17">
        <v>-3393538</v>
      </c>
      <c r="D16" s="17"/>
      <c r="E16" s="18">
        <v>-4530750</v>
      </c>
      <c r="F16" s="19">
        <v>-4530750</v>
      </c>
      <c r="G16" s="19">
        <v>-116392</v>
      </c>
      <c r="H16" s="19">
        <v>-80785</v>
      </c>
      <c r="I16" s="19">
        <v>-99474</v>
      </c>
      <c r="J16" s="19">
        <v>-296651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-296651</v>
      </c>
      <c r="X16" s="19">
        <v>-656000</v>
      </c>
      <c r="Y16" s="19">
        <v>359349</v>
      </c>
      <c r="Z16" s="20">
        <v>-54.78</v>
      </c>
      <c r="AA16" s="21">
        <v>-4530750</v>
      </c>
    </row>
    <row r="17" spans="1:27" ht="13.5">
      <c r="A17" s="23" t="s">
        <v>44</v>
      </c>
      <c r="B17" s="24"/>
      <c r="C17" s="25">
        <f aca="true" t="shared" si="0" ref="C17:Y17">SUM(C6:C16)</f>
        <v>7478965</v>
      </c>
      <c r="D17" s="25">
        <f>SUM(D6:D16)</f>
        <v>0</v>
      </c>
      <c r="E17" s="26">
        <f t="shared" si="0"/>
        <v>17634980</v>
      </c>
      <c r="F17" s="27">
        <f t="shared" si="0"/>
        <v>17634980</v>
      </c>
      <c r="G17" s="27">
        <f t="shared" si="0"/>
        <v>14088997</v>
      </c>
      <c r="H17" s="27">
        <f t="shared" si="0"/>
        <v>-4096933</v>
      </c>
      <c r="I17" s="27">
        <f t="shared" si="0"/>
        <v>-1818306</v>
      </c>
      <c r="J17" s="27">
        <f t="shared" si="0"/>
        <v>8173758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8173758</v>
      </c>
      <c r="X17" s="27">
        <f t="shared" si="0"/>
        <v>5717526</v>
      </c>
      <c r="Y17" s="27">
        <f t="shared" si="0"/>
        <v>2456232</v>
      </c>
      <c r="Z17" s="28">
        <f>+IF(X17&lt;&gt;0,+(Y17/X17)*100,0)</f>
        <v>42.95969970228382</v>
      </c>
      <c r="AA17" s="29">
        <f>SUM(AA6:AA16)</f>
        <v>17634980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1000</v>
      </c>
      <c r="I21" s="36"/>
      <c r="J21" s="19">
        <v>1000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1000</v>
      </c>
      <c r="X21" s="19"/>
      <c r="Y21" s="36">
        <v>1000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-9173000</v>
      </c>
      <c r="F26" s="19">
        <v>-9173000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-3121000</v>
      </c>
      <c r="Y26" s="19">
        <v>3121000</v>
      </c>
      <c r="Z26" s="20">
        <v>-100</v>
      </c>
      <c r="AA26" s="21">
        <v>-9173000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-9173000</v>
      </c>
      <c r="F27" s="27">
        <f t="shared" si="1"/>
        <v>-9173000</v>
      </c>
      <c r="G27" s="27">
        <f t="shared" si="1"/>
        <v>0</v>
      </c>
      <c r="H27" s="27">
        <f t="shared" si="1"/>
        <v>1000</v>
      </c>
      <c r="I27" s="27">
        <f t="shared" si="1"/>
        <v>0</v>
      </c>
      <c r="J27" s="27">
        <f t="shared" si="1"/>
        <v>1000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1000</v>
      </c>
      <c r="X27" s="27">
        <f t="shared" si="1"/>
        <v>-3121000</v>
      </c>
      <c r="Y27" s="27">
        <f t="shared" si="1"/>
        <v>3122000</v>
      </c>
      <c r="Z27" s="28">
        <f>+IF(X27&lt;&gt;0,+(Y27/X27)*100,0)</f>
        <v>-100.03204101249598</v>
      </c>
      <c r="AA27" s="29">
        <f>SUM(AA21:AA26)</f>
        <v>-9173000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3150</v>
      </c>
      <c r="H33" s="36">
        <v>3360</v>
      </c>
      <c r="I33" s="36">
        <v>12265</v>
      </c>
      <c r="J33" s="36">
        <v>18775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18775</v>
      </c>
      <c r="X33" s="36"/>
      <c r="Y33" s="19">
        <v>18775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-1228209</v>
      </c>
      <c r="D35" s="17"/>
      <c r="E35" s="18">
        <v>-636000</v>
      </c>
      <c r="F35" s="19">
        <v>-636000</v>
      </c>
      <c r="G35" s="19">
        <v>-105124</v>
      </c>
      <c r="H35" s="19">
        <v>-105556</v>
      </c>
      <c r="I35" s="19"/>
      <c r="J35" s="19">
        <v>-210680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-210680</v>
      </c>
      <c r="X35" s="19">
        <v>-318000</v>
      </c>
      <c r="Y35" s="19">
        <v>107320</v>
      </c>
      <c r="Z35" s="20">
        <v>-33.75</v>
      </c>
      <c r="AA35" s="21">
        <v>-636000</v>
      </c>
    </row>
    <row r="36" spans="1:27" ht="13.5">
      <c r="A36" s="23" t="s">
        <v>57</v>
      </c>
      <c r="B36" s="24"/>
      <c r="C36" s="25">
        <f aca="true" t="shared" si="2" ref="C36:Y36">SUM(C31:C35)</f>
        <v>-1228209</v>
      </c>
      <c r="D36" s="25">
        <f>SUM(D31:D35)</f>
        <v>0</v>
      </c>
      <c r="E36" s="26">
        <f t="shared" si="2"/>
        <v>-636000</v>
      </c>
      <c r="F36" s="27">
        <f t="shared" si="2"/>
        <v>-636000</v>
      </c>
      <c r="G36" s="27">
        <f t="shared" si="2"/>
        <v>-101974</v>
      </c>
      <c r="H36" s="27">
        <f t="shared" si="2"/>
        <v>-102196</v>
      </c>
      <c r="I36" s="27">
        <f t="shared" si="2"/>
        <v>12265</v>
      </c>
      <c r="J36" s="27">
        <f t="shared" si="2"/>
        <v>-191905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-191905</v>
      </c>
      <c r="X36" s="27">
        <f t="shared" si="2"/>
        <v>-318000</v>
      </c>
      <c r="Y36" s="27">
        <f t="shared" si="2"/>
        <v>126095</v>
      </c>
      <c r="Z36" s="28">
        <f>+IF(X36&lt;&gt;0,+(Y36/X36)*100,0)</f>
        <v>-39.65251572327044</v>
      </c>
      <c r="AA36" s="29">
        <f>SUM(AA31:AA35)</f>
        <v>-636000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6250756</v>
      </c>
      <c r="D38" s="31">
        <f>+D17+D27+D36</f>
        <v>0</v>
      </c>
      <c r="E38" s="32">
        <f t="shared" si="3"/>
        <v>7825980</v>
      </c>
      <c r="F38" s="33">
        <f t="shared" si="3"/>
        <v>7825980</v>
      </c>
      <c r="G38" s="33">
        <f t="shared" si="3"/>
        <v>13987023</v>
      </c>
      <c r="H38" s="33">
        <f t="shared" si="3"/>
        <v>-4198129</v>
      </c>
      <c r="I38" s="33">
        <f t="shared" si="3"/>
        <v>-1806041</v>
      </c>
      <c r="J38" s="33">
        <f t="shared" si="3"/>
        <v>7982853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7982853</v>
      </c>
      <c r="X38" s="33">
        <f t="shared" si="3"/>
        <v>2278526</v>
      </c>
      <c r="Y38" s="33">
        <f t="shared" si="3"/>
        <v>5704327</v>
      </c>
      <c r="Z38" s="34">
        <f>+IF(X38&lt;&gt;0,+(Y38/X38)*100,0)</f>
        <v>250.3516308350223</v>
      </c>
      <c r="AA38" s="35">
        <f>+AA17+AA27+AA36</f>
        <v>7825980</v>
      </c>
    </row>
    <row r="39" spans="1:27" ht="13.5">
      <c r="A39" s="22" t="s">
        <v>59</v>
      </c>
      <c r="B39" s="16"/>
      <c r="C39" s="31">
        <v>314060</v>
      </c>
      <c r="D39" s="31"/>
      <c r="E39" s="32"/>
      <c r="F39" s="33"/>
      <c r="G39" s="33"/>
      <c r="H39" s="33">
        <v>13987023</v>
      </c>
      <c r="I39" s="33">
        <v>9788894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6564816</v>
      </c>
      <c r="D40" s="43"/>
      <c r="E40" s="44">
        <v>7825980</v>
      </c>
      <c r="F40" s="45">
        <v>7825980</v>
      </c>
      <c r="G40" s="45">
        <v>13987023</v>
      </c>
      <c r="H40" s="45">
        <v>9788894</v>
      </c>
      <c r="I40" s="45">
        <v>7982853</v>
      </c>
      <c r="J40" s="45">
        <v>7982853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7982853</v>
      </c>
      <c r="X40" s="45">
        <v>2278526</v>
      </c>
      <c r="Y40" s="45">
        <v>5704327</v>
      </c>
      <c r="Z40" s="46">
        <v>250.35</v>
      </c>
      <c r="AA40" s="47">
        <v>7825980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70689012</v>
      </c>
      <c r="F6" s="19">
        <v>70689012</v>
      </c>
      <c r="G6" s="19">
        <v>1</v>
      </c>
      <c r="H6" s="19">
        <v>8064005</v>
      </c>
      <c r="I6" s="19">
        <v>7691828</v>
      </c>
      <c r="J6" s="19">
        <v>15755834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15755834</v>
      </c>
      <c r="X6" s="19">
        <v>17672253</v>
      </c>
      <c r="Y6" s="19">
        <v>-1916419</v>
      </c>
      <c r="Z6" s="20">
        <v>-10.84</v>
      </c>
      <c r="AA6" s="21">
        <v>70689012</v>
      </c>
    </row>
    <row r="7" spans="1:27" ht="13.5">
      <c r="A7" s="22" t="s">
        <v>34</v>
      </c>
      <c r="B7" s="16"/>
      <c r="C7" s="17"/>
      <c r="D7" s="17"/>
      <c r="E7" s="18">
        <v>371022768</v>
      </c>
      <c r="F7" s="19">
        <v>371022768</v>
      </c>
      <c r="G7" s="19"/>
      <c r="H7" s="19">
        <v>27731693</v>
      </c>
      <c r="I7" s="19">
        <v>30807491</v>
      </c>
      <c r="J7" s="19">
        <v>58539184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58539184</v>
      </c>
      <c r="X7" s="19">
        <v>92755692</v>
      </c>
      <c r="Y7" s="19">
        <v>-34216508</v>
      </c>
      <c r="Z7" s="20">
        <v>-36.89</v>
      </c>
      <c r="AA7" s="21">
        <v>371022768</v>
      </c>
    </row>
    <row r="8" spans="1:27" ht="13.5">
      <c r="A8" s="22" t="s">
        <v>35</v>
      </c>
      <c r="B8" s="16"/>
      <c r="C8" s="17"/>
      <c r="D8" s="17"/>
      <c r="E8" s="18">
        <v>24843300</v>
      </c>
      <c r="F8" s="19">
        <v>24843300</v>
      </c>
      <c r="G8" s="19"/>
      <c r="H8" s="19">
        <v>1966215</v>
      </c>
      <c r="I8" s="19">
        <v>4304970</v>
      </c>
      <c r="J8" s="19">
        <v>6271185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6271185</v>
      </c>
      <c r="X8" s="19">
        <v>6210825</v>
      </c>
      <c r="Y8" s="19">
        <v>60360</v>
      </c>
      <c r="Z8" s="20">
        <v>0.97</v>
      </c>
      <c r="AA8" s="21">
        <v>24843300</v>
      </c>
    </row>
    <row r="9" spans="1:27" ht="13.5">
      <c r="A9" s="22" t="s">
        <v>36</v>
      </c>
      <c r="B9" s="16"/>
      <c r="C9" s="17"/>
      <c r="D9" s="17"/>
      <c r="E9" s="18">
        <v>96721704</v>
      </c>
      <c r="F9" s="19">
        <v>96721704</v>
      </c>
      <c r="G9" s="19"/>
      <c r="H9" s="19">
        <v>17989903</v>
      </c>
      <c r="I9" s="19">
        <v>500036</v>
      </c>
      <c r="J9" s="19">
        <v>18489939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18489939</v>
      </c>
      <c r="X9" s="19">
        <v>24180426</v>
      </c>
      <c r="Y9" s="19">
        <v>-5690487</v>
      </c>
      <c r="Z9" s="20">
        <v>-23.53</v>
      </c>
      <c r="AA9" s="21">
        <v>96721704</v>
      </c>
    </row>
    <row r="10" spans="1:27" ht="13.5">
      <c r="A10" s="22" t="s">
        <v>37</v>
      </c>
      <c r="B10" s="16"/>
      <c r="C10" s="17"/>
      <c r="D10" s="17"/>
      <c r="E10" s="18">
        <v>39676296</v>
      </c>
      <c r="F10" s="19">
        <v>39676296</v>
      </c>
      <c r="G10" s="19"/>
      <c r="H10" s="19">
        <v>208191</v>
      </c>
      <c r="I10" s="19">
        <v>2811328</v>
      </c>
      <c r="J10" s="19">
        <v>3019519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3019519</v>
      </c>
      <c r="X10" s="19">
        <v>9919074</v>
      </c>
      <c r="Y10" s="19">
        <v>-6899555</v>
      </c>
      <c r="Z10" s="20">
        <v>-69.56</v>
      </c>
      <c r="AA10" s="21">
        <v>39676296</v>
      </c>
    </row>
    <row r="11" spans="1:27" ht="13.5">
      <c r="A11" s="22" t="s">
        <v>38</v>
      </c>
      <c r="B11" s="16"/>
      <c r="C11" s="17"/>
      <c r="D11" s="17"/>
      <c r="E11" s="18">
        <v>4250004</v>
      </c>
      <c r="F11" s="19">
        <v>4250004</v>
      </c>
      <c r="G11" s="19"/>
      <c r="H11" s="19">
        <v>389697</v>
      </c>
      <c r="I11" s="19">
        <v>429385</v>
      </c>
      <c r="J11" s="19">
        <v>819082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819082</v>
      </c>
      <c r="X11" s="19">
        <v>1062501</v>
      </c>
      <c r="Y11" s="19">
        <v>-243419</v>
      </c>
      <c r="Z11" s="20">
        <v>-22.91</v>
      </c>
      <c r="AA11" s="21">
        <v>4250004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-515576676</v>
      </c>
      <c r="F14" s="19">
        <v>-515576676</v>
      </c>
      <c r="G14" s="19"/>
      <c r="H14" s="19">
        <v>-37282059</v>
      </c>
      <c r="I14" s="19">
        <v>-41625252</v>
      </c>
      <c r="J14" s="19">
        <v>-78907311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-78907311</v>
      </c>
      <c r="X14" s="19">
        <v>-128894169</v>
      </c>
      <c r="Y14" s="19">
        <v>49986858</v>
      </c>
      <c r="Z14" s="20">
        <v>-38.78</v>
      </c>
      <c r="AA14" s="21">
        <v>-515576676</v>
      </c>
    </row>
    <row r="15" spans="1:27" ht="13.5">
      <c r="A15" s="22" t="s">
        <v>42</v>
      </c>
      <c r="B15" s="16"/>
      <c r="C15" s="17"/>
      <c r="D15" s="17"/>
      <c r="E15" s="18">
        <v>-15001752</v>
      </c>
      <c r="F15" s="19">
        <v>-15001752</v>
      </c>
      <c r="G15" s="19"/>
      <c r="H15" s="19">
        <v>-785108</v>
      </c>
      <c r="I15" s="19">
        <v>-708904</v>
      </c>
      <c r="J15" s="19">
        <v>-1494012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-1494012</v>
      </c>
      <c r="X15" s="19">
        <v>-3750438</v>
      </c>
      <c r="Y15" s="19">
        <v>2256426</v>
      </c>
      <c r="Z15" s="20">
        <v>-60.16</v>
      </c>
      <c r="AA15" s="21">
        <v>-15001752</v>
      </c>
    </row>
    <row r="16" spans="1:27" ht="13.5">
      <c r="A16" s="22" t="s">
        <v>43</v>
      </c>
      <c r="B16" s="16"/>
      <c r="C16" s="17"/>
      <c r="D16" s="17"/>
      <c r="E16" s="18">
        <v>-110004</v>
      </c>
      <c r="F16" s="19">
        <v>-110004</v>
      </c>
      <c r="G16" s="19"/>
      <c r="H16" s="19">
        <v>-4500</v>
      </c>
      <c r="I16" s="19">
        <v>-32500</v>
      </c>
      <c r="J16" s="19">
        <v>-37000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-37000</v>
      </c>
      <c r="X16" s="19">
        <v>-27501</v>
      </c>
      <c r="Y16" s="19">
        <v>-9499</v>
      </c>
      <c r="Z16" s="20">
        <v>34.54</v>
      </c>
      <c r="AA16" s="21">
        <v>-110004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76514652</v>
      </c>
      <c r="F17" s="27">
        <f t="shared" si="0"/>
        <v>76514652</v>
      </c>
      <c r="G17" s="27">
        <f t="shared" si="0"/>
        <v>1</v>
      </c>
      <c r="H17" s="27">
        <f t="shared" si="0"/>
        <v>18278037</v>
      </c>
      <c r="I17" s="27">
        <f t="shared" si="0"/>
        <v>4178382</v>
      </c>
      <c r="J17" s="27">
        <f t="shared" si="0"/>
        <v>22456420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22456420</v>
      </c>
      <c r="X17" s="27">
        <f t="shared" si="0"/>
        <v>19128663</v>
      </c>
      <c r="Y17" s="27">
        <f t="shared" si="0"/>
        <v>3327757</v>
      </c>
      <c r="Z17" s="28">
        <f>+IF(X17&lt;&gt;0,+(Y17/X17)*100,0)</f>
        <v>17.396704620704543</v>
      </c>
      <c r="AA17" s="29">
        <f>SUM(AA6:AA16)</f>
        <v>76514652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18663504</v>
      </c>
      <c r="F21" s="19">
        <v>18663504</v>
      </c>
      <c r="G21" s="36"/>
      <c r="H21" s="36">
        <v>1279200</v>
      </c>
      <c r="I21" s="36">
        <v>1622200</v>
      </c>
      <c r="J21" s="19">
        <v>2901400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2901400</v>
      </c>
      <c r="X21" s="19">
        <v>4665876</v>
      </c>
      <c r="Y21" s="36">
        <v>-1764476</v>
      </c>
      <c r="Z21" s="37">
        <v>-37.82</v>
      </c>
      <c r="AA21" s="38">
        <v>18663504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6264</v>
      </c>
      <c r="F23" s="19">
        <v>6264</v>
      </c>
      <c r="G23" s="36"/>
      <c r="H23" s="36">
        <v>-2685</v>
      </c>
      <c r="I23" s="36">
        <v>3048</v>
      </c>
      <c r="J23" s="19">
        <v>363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363</v>
      </c>
      <c r="X23" s="19">
        <v>1566</v>
      </c>
      <c r="Y23" s="36">
        <v>-1203</v>
      </c>
      <c r="Z23" s="37">
        <v>-76.82</v>
      </c>
      <c r="AA23" s="38">
        <v>6264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-77674752</v>
      </c>
      <c r="F26" s="19">
        <v>-77674752</v>
      </c>
      <c r="G26" s="19"/>
      <c r="H26" s="19">
        <v>-3630635</v>
      </c>
      <c r="I26" s="19">
        <v>-4874178</v>
      </c>
      <c r="J26" s="19">
        <v>-8504813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-8504813</v>
      </c>
      <c r="X26" s="19">
        <v>-19418688</v>
      </c>
      <c r="Y26" s="19">
        <v>10913875</v>
      </c>
      <c r="Z26" s="20">
        <v>-56.2</v>
      </c>
      <c r="AA26" s="21">
        <v>-77674752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-59004984</v>
      </c>
      <c r="F27" s="27">
        <f t="shared" si="1"/>
        <v>-59004984</v>
      </c>
      <c r="G27" s="27">
        <f t="shared" si="1"/>
        <v>0</v>
      </c>
      <c r="H27" s="27">
        <f t="shared" si="1"/>
        <v>-2354120</v>
      </c>
      <c r="I27" s="27">
        <f t="shared" si="1"/>
        <v>-3248930</v>
      </c>
      <c r="J27" s="27">
        <f t="shared" si="1"/>
        <v>-5603050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-5603050</v>
      </c>
      <c r="X27" s="27">
        <f t="shared" si="1"/>
        <v>-14751246</v>
      </c>
      <c r="Y27" s="27">
        <f t="shared" si="1"/>
        <v>9148196</v>
      </c>
      <c r="Z27" s="28">
        <f>+IF(X27&lt;&gt;0,+(Y27/X27)*100,0)</f>
        <v>-62.01642898504981</v>
      </c>
      <c r="AA27" s="29">
        <f>SUM(AA21:AA26)</f>
        <v>-59004984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500004</v>
      </c>
      <c r="F33" s="19">
        <v>500004</v>
      </c>
      <c r="G33" s="19"/>
      <c r="H33" s="36">
        <v>645873</v>
      </c>
      <c r="I33" s="36">
        <v>354463</v>
      </c>
      <c r="J33" s="36">
        <v>1000336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1000336</v>
      </c>
      <c r="X33" s="36">
        <v>125001</v>
      </c>
      <c r="Y33" s="19">
        <v>875335</v>
      </c>
      <c r="Z33" s="20">
        <v>700.26</v>
      </c>
      <c r="AA33" s="21">
        <v>500004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-10083852</v>
      </c>
      <c r="F35" s="19">
        <v>-10083852</v>
      </c>
      <c r="G35" s="19"/>
      <c r="H35" s="19">
        <v>-946875</v>
      </c>
      <c r="I35" s="19">
        <v>-1023294</v>
      </c>
      <c r="J35" s="19">
        <v>-1970169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-1970169</v>
      </c>
      <c r="X35" s="19">
        <v>-2520963</v>
      </c>
      <c r="Y35" s="19">
        <v>550794</v>
      </c>
      <c r="Z35" s="20">
        <v>-21.85</v>
      </c>
      <c r="AA35" s="21">
        <v>-10083852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-9583848</v>
      </c>
      <c r="F36" s="27">
        <f t="shared" si="2"/>
        <v>-9583848</v>
      </c>
      <c r="G36" s="27">
        <f t="shared" si="2"/>
        <v>0</v>
      </c>
      <c r="H36" s="27">
        <f t="shared" si="2"/>
        <v>-301002</v>
      </c>
      <c r="I36" s="27">
        <f t="shared" si="2"/>
        <v>-668831</v>
      </c>
      <c r="J36" s="27">
        <f t="shared" si="2"/>
        <v>-969833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-969833</v>
      </c>
      <c r="X36" s="27">
        <f t="shared" si="2"/>
        <v>-2395962</v>
      </c>
      <c r="Y36" s="27">
        <f t="shared" si="2"/>
        <v>1426129</v>
      </c>
      <c r="Z36" s="28">
        <f>+IF(X36&lt;&gt;0,+(Y36/X36)*100,0)</f>
        <v>-59.522187747551925</v>
      </c>
      <c r="AA36" s="29">
        <f>SUM(AA31:AA35)</f>
        <v>-9583848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7925820</v>
      </c>
      <c r="F38" s="33">
        <f t="shared" si="3"/>
        <v>7925820</v>
      </c>
      <c r="G38" s="33">
        <f t="shared" si="3"/>
        <v>1</v>
      </c>
      <c r="H38" s="33">
        <f t="shared" si="3"/>
        <v>15622915</v>
      </c>
      <c r="I38" s="33">
        <f t="shared" si="3"/>
        <v>260621</v>
      </c>
      <c r="J38" s="33">
        <f t="shared" si="3"/>
        <v>15883537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15883537</v>
      </c>
      <c r="X38" s="33">
        <f t="shared" si="3"/>
        <v>1981455</v>
      </c>
      <c r="Y38" s="33">
        <f t="shared" si="3"/>
        <v>13902082</v>
      </c>
      <c r="Z38" s="34">
        <f>+IF(X38&lt;&gt;0,+(Y38/X38)*100,0)</f>
        <v>701.6097766540244</v>
      </c>
      <c r="AA38" s="35">
        <f>+AA17+AA27+AA36</f>
        <v>7925820</v>
      </c>
    </row>
    <row r="39" spans="1:27" ht="13.5">
      <c r="A39" s="22" t="s">
        <v>59</v>
      </c>
      <c r="B39" s="16"/>
      <c r="C39" s="31"/>
      <c r="D39" s="31"/>
      <c r="E39" s="32">
        <v>7895529</v>
      </c>
      <c r="F39" s="33">
        <v>7895529</v>
      </c>
      <c r="G39" s="33"/>
      <c r="H39" s="33">
        <v>1</v>
      </c>
      <c r="I39" s="33">
        <v>15622916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7895529</v>
      </c>
      <c r="Y39" s="33">
        <v>-7895529</v>
      </c>
      <c r="Z39" s="34">
        <v>-100</v>
      </c>
      <c r="AA39" s="35">
        <v>7895529</v>
      </c>
    </row>
    <row r="40" spans="1:27" ht="13.5">
      <c r="A40" s="41" t="s">
        <v>60</v>
      </c>
      <c r="B40" s="42"/>
      <c r="C40" s="43"/>
      <c r="D40" s="43"/>
      <c r="E40" s="44">
        <v>15821348</v>
      </c>
      <c r="F40" s="45">
        <v>15821348</v>
      </c>
      <c r="G40" s="45">
        <v>1</v>
      </c>
      <c r="H40" s="45">
        <v>15622916</v>
      </c>
      <c r="I40" s="45">
        <v>15883537</v>
      </c>
      <c r="J40" s="45">
        <v>15883537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15883537</v>
      </c>
      <c r="X40" s="45">
        <v>9876983</v>
      </c>
      <c r="Y40" s="45">
        <v>6006554</v>
      </c>
      <c r="Z40" s="46">
        <v>60.81</v>
      </c>
      <c r="AA40" s="47">
        <v>15821348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1138598</v>
      </c>
      <c r="D8" s="17"/>
      <c r="E8" s="18">
        <v>5707280</v>
      </c>
      <c r="F8" s="19">
        <v>5707280</v>
      </c>
      <c r="G8" s="19">
        <v>17892</v>
      </c>
      <c r="H8" s="19">
        <v>669996</v>
      </c>
      <c r="I8" s="19">
        <v>4538</v>
      </c>
      <c r="J8" s="19">
        <v>692426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692426</v>
      </c>
      <c r="X8" s="19">
        <v>976440</v>
      </c>
      <c r="Y8" s="19">
        <v>-284014</v>
      </c>
      <c r="Z8" s="20">
        <v>-29.09</v>
      </c>
      <c r="AA8" s="21">
        <v>5707280</v>
      </c>
    </row>
    <row r="9" spans="1:27" ht="13.5">
      <c r="A9" s="22" t="s">
        <v>36</v>
      </c>
      <c r="B9" s="16"/>
      <c r="C9" s="17">
        <v>55764000</v>
      </c>
      <c r="D9" s="17"/>
      <c r="E9" s="18">
        <v>56883800</v>
      </c>
      <c r="F9" s="19">
        <v>56883800</v>
      </c>
      <c r="G9" s="19">
        <v>21264000</v>
      </c>
      <c r="H9" s="19">
        <v>1500000</v>
      </c>
      <c r="I9" s="19">
        <v>1484000</v>
      </c>
      <c r="J9" s="19">
        <v>24248000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24248000</v>
      </c>
      <c r="X9" s="19">
        <v>33052700</v>
      </c>
      <c r="Y9" s="19">
        <v>-8804700</v>
      </c>
      <c r="Z9" s="20">
        <v>-26.64</v>
      </c>
      <c r="AA9" s="21">
        <v>56883800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556529</v>
      </c>
      <c r="D11" s="17"/>
      <c r="E11" s="18">
        <v>525000</v>
      </c>
      <c r="F11" s="19">
        <v>525000</v>
      </c>
      <c r="G11" s="19">
        <v>37377</v>
      </c>
      <c r="H11" s="19">
        <v>42581</v>
      </c>
      <c r="I11" s="19">
        <v>73791</v>
      </c>
      <c r="J11" s="19">
        <v>153749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153749</v>
      </c>
      <c r="X11" s="19">
        <v>100556</v>
      </c>
      <c r="Y11" s="19">
        <v>53193</v>
      </c>
      <c r="Z11" s="20">
        <v>52.9</v>
      </c>
      <c r="AA11" s="21">
        <v>525000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-56948143</v>
      </c>
      <c r="D14" s="17"/>
      <c r="E14" s="18">
        <v>-56104412</v>
      </c>
      <c r="F14" s="19">
        <v>-56104412</v>
      </c>
      <c r="G14" s="19">
        <v>-19438854</v>
      </c>
      <c r="H14" s="19">
        <v>1555358</v>
      </c>
      <c r="I14" s="19">
        <v>-3003913</v>
      </c>
      <c r="J14" s="19">
        <v>-20887409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-20887409</v>
      </c>
      <c r="X14" s="19">
        <v>-12242320</v>
      </c>
      <c r="Y14" s="19">
        <v>-8645089</v>
      </c>
      <c r="Z14" s="20">
        <v>70.62</v>
      </c>
      <c r="AA14" s="21">
        <v>-56104412</v>
      </c>
    </row>
    <row r="15" spans="1:27" ht="13.5">
      <c r="A15" s="22" t="s">
        <v>42</v>
      </c>
      <c r="B15" s="16"/>
      <c r="C15" s="17">
        <v>-34959</v>
      </c>
      <c r="D15" s="17"/>
      <c r="E15" s="18">
        <v>-142000</v>
      </c>
      <c r="F15" s="19">
        <v>-142000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-35499</v>
      </c>
      <c r="Y15" s="19">
        <v>35499</v>
      </c>
      <c r="Z15" s="20">
        <v>-100</v>
      </c>
      <c r="AA15" s="21">
        <v>-142000</v>
      </c>
    </row>
    <row r="16" spans="1:27" ht="13.5">
      <c r="A16" s="22" t="s">
        <v>43</v>
      </c>
      <c r="B16" s="16"/>
      <c r="C16" s="17"/>
      <c r="D16" s="17"/>
      <c r="E16" s="18">
        <v>-5249123</v>
      </c>
      <c r="F16" s="19">
        <v>-5249123</v>
      </c>
      <c r="G16" s="19">
        <v>-97711</v>
      </c>
      <c r="H16" s="19">
        <v>-77309</v>
      </c>
      <c r="I16" s="19">
        <v>-129425</v>
      </c>
      <c r="J16" s="19">
        <v>-304445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-304445</v>
      </c>
      <c r="X16" s="19">
        <v>-1124561</v>
      </c>
      <c r="Y16" s="19">
        <v>820116</v>
      </c>
      <c r="Z16" s="20">
        <v>-72.93</v>
      </c>
      <c r="AA16" s="21">
        <v>-5249123</v>
      </c>
    </row>
    <row r="17" spans="1:27" ht="13.5">
      <c r="A17" s="23" t="s">
        <v>44</v>
      </c>
      <c r="B17" s="24"/>
      <c r="C17" s="25">
        <f aca="true" t="shared" si="0" ref="C17:Y17">SUM(C6:C16)</f>
        <v>476025</v>
      </c>
      <c r="D17" s="25">
        <f>SUM(D6:D16)</f>
        <v>0</v>
      </c>
      <c r="E17" s="26">
        <f t="shared" si="0"/>
        <v>1620545</v>
      </c>
      <c r="F17" s="27">
        <f t="shared" si="0"/>
        <v>1620545</v>
      </c>
      <c r="G17" s="27">
        <f t="shared" si="0"/>
        <v>1782704</v>
      </c>
      <c r="H17" s="27">
        <f t="shared" si="0"/>
        <v>3690626</v>
      </c>
      <c r="I17" s="27">
        <f t="shared" si="0"/>
        <v>-1571009</v>
      </c>
      <c r="J17" s="27">
        <f t="shared" si="0"/>
        <v>3902321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3902321</v>
      </c>
      <c r="X17" s="27">
        <f t="shared" si="0"/>
        <v>20727316</v>
      </c>
      <c r="Y17" s="27">
        <f t="shared" si="0"/>
        <v>-16824995</v>
      </c>
      <c r="Z17" s="28">
        <f>+IF(X17&lt;&gt;0,+(Y17/X17)*100,0)</f>
        <v>-81.17305202468086</v>
      </c>
      <c r="AA17" s="29">
        <f>SUM(AA6:AA16)</f>
        <v>1620545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3924000</v>
      </c>
      <c r="D21" s="17"/>
      <c r="E21" s="18">
        <v>150000</v>
      </c>
      <c r="F21" s="19">
        <v>150000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150000</v>
      </c>
    </row>
    <row r="22" spans="1:27" ht="13.5">
      <c r="A22" s="22" t="s">
        <v>47</v>
      </c>
      <c r="B22" s="16"/>
      <c r="C22" s="17">
        <v>126826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29061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-468053</v>
      </c>
      <c r="D26" s="17"/>
      <c r="E26" s="18">
        <v>-775000</v>
      </c>
      <c r="F26" s="19">
        <v>-775000</v>
      </c>
      <c r="G26" s="19"/>
      <c r="H26" s="19"/>
      <c r="I26" s="19">
        <v>-17539</v>
      </c>
      <c r="J26" s="19">
        <v>-17539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-17539</v>
      </c>
      <c r="X26" s="19">
        <v>-106250</v>
      </c>
      <c r="Y26" s="19">
        <v>88711</v>
      </c>
      <c r="Z26" s="20">
        <v>-83.49</v>
      </c>
      <c r="AA26" s="21">
        <v>-775000</v>
      </c>
    </row>
    <row r="27" spans="1:27" ht="13.5">
      <c r="A27" s="23" t="s">
        <v>51</v>
      </c>
      <c r="B27" s="24"/>
      <c r="C27" s="25">
        <f aca="true" t="shared" si="1" ref="C27:Y27">SUM(C21:C26)</f>
        <v>3611834</v>
      </c>
      <c r="D27" s="25">
        <f>SUM(D21:D26)</f>
        <v>0</v>
      </c>
      <c r="E27" s="26">
        <f t="shared" si="1"/>
        <v>-625000</v>
      </c>
      <c r="F27" s="27">
        <f t="shared" si="1"/>
        <v>-625000</v>
      </c>
      <c r="G27" s="27">
        <f t="shared" si="1"/>
        <v>0</v>
      </c>
      <c r="H27" s="27">
        <f t="shared" si="1"/>
        <v>0</v>
      </c>
      <c r="I27" s="27">
        <f t="shared" si="1"/>
        <v>-17539</v>
      </c>
      <c r="J27" s="27">
        <f t="shared" si="1"/>
        <v>-17539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-17539</v>
      </c>
      <c r="X27" s="27">
        <f t="shared" si="1"/>
        <v>-106250</v>
      </c>
      <c r="Y27" s="27">
        <f t="shared" si="1"/>
        <v>88711</v>
      </c>
      <c r="Z27" s="28">
        <f>+IF(X27&lt;&gt;0,+(Y27/X27)*100,0)</f>
        <v>-83.49270588235295</v>
      </c>
      <c r="AA27" s="29">
        <f>SUM(AA21:AA26)</f>
        <v>-625000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-477154</v>
      </c>
      <c r="D35" s="17"/>
      <c r="E35" s="18">
        <v>-250000</v>
      </c>
      <c r="F35" s="19">
        <v>-250000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-62499</v>
      </c>
      <c r="Y35" s="19">
        <v>62499</v>
      </c>
      <c r="Z35" s="20">
        <v>-100</v>
      </c>
      <c r="AA35" s="21">
        <v>-250000</v>
      </c>
    </row>
    <row r="36" spans="1:27" ht="13.5">
      <c r="A36" s="23" t="s">
        <v>57</v>
      </c>
      <c r="B36" s="24"/>
      <c r="C36" s="25">
        <f aca="true" t="shared" si="2" ref="C36:Y36">SUM(C31:C35)</f>
        <v>-477154</v>
      </c>
      <c r="D36" s="25">
        <f>SUM(D31:D35)</f>
        <v>0</v>
      </c>
      <c r="E36" s="26">
        <f t="shared" si="2"/>
        <v>-250000</v>
      </c>
      <c r="F36" s="27">
        <f t="shared" si="2"/>
        <v>-250000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-62499</v>
      </c>
      <c r="Y36" s="27">
        <f t="shared" si="2"/>
        <v>62499</v>
      </c>
      <c r="Z36" s="28">
        <f>+IF(X36&lt;&gt;0,+(Y36/X36)*100,0)</f>
        <v>-100</v>
      </c>
      <c r="AA36" s="29">
        <f>SUM(AA31:AA35)</f>
        <v>-250000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3610705</v>
      </c>
      <c r="D38" s="31">
        <f>+D17+D27+D36</f>
        <v>0</v>
      </c>
      <c r="E38" s="32">
        <f t="shared" si="3"/>
        <v>745545</v>
      </c>
      <c r="F38" s="33">
        <f t="shared" si="3"/>
        <v>745545</v>
      </c>
      <c r="G38" s="33">
        <f t="shared" si="3"/>
        <v>1782704</v>
      </c>
      <c r="H38" s="33">
        <f t="shared" si="3"/>
        <v>3690626</v>
      </c>
      <c r="I38" s="33">
        <f t="shared" si="3"/>
        <v>-1588548</v>
      </c>
      <c r="J38" s="33">
        <f t="shared" si="3"/>
        <v>3884782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3884782</v>
      </c>
      <c r="X38" s="33">
        <f t="shared" si="3"/>
        <v>20558567</v>
      </c>
      <c r="Y38" s="33">
        <f t="shared" si="3"/>
        <v>-16673785</v>
      </c>
      <c r="Z38" s="34">
        <f>+IF(X38&lt;&gt;0,+(Y38/X38)*100,0)</f>
        <v>-81.10382888068025</v>
      </c>
      <c r="AA38" s="35">
        <f>+AA17+AA27+AA36</f>
        <v>745545</v>
      </c>
    </row>
    <row r="39" spans="1:27" ht="13.5">
      <c r="A39" s="22" t="s">
        <v>59</v>
      </c>
      <c r="B39" s="16"/>
      <c r="C39" s="31">
        <v>104995</v>
      </c>
      <c r="D39" s="31"/>
      <c r="E39" s="32">
        <v>207890</v>
      </c>
      <c r="F39" s="33">
        <v>207890</v>
      </c>
      <c r="G39" s="33">
        <v>3684373</v>
      </c>
      <c r="H39" s="33">
        <v>5467077</v>
      </c>
      <c r="I39" s="33">
        <v>9157703</v>
      </c>
      <c r="J39" s="33">
        <v>3684373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3684373</v>
      </c>
      <c r="X39" s="33">
        <v>207890</v>
      </c>
      <c r="Y39" s="33">
        <v>3476483</v>
      </c>
      <c r="Z39" s="34">
        <v>1672.27</v>
      </c>
      <c r="AA39" s="35">
        <v>207890</v>
      </c>
    </row>
    <row r="40" spans="1:27" ht="13.5">
      <c r="A40" s="41" t="s">
        <v>60</v>
      </c>
      <c r="B40" s="42"/>
      <c r="C40" s="43">
        <v>3715700</v>
      </c>
      <c r="D40" s="43"/>
      <c r="E40" s="44">
        <v>953435</v>
      </c>
      <c r="F40" s="45">
        <v>953435</v>
      </c>
      <c r="G40" s="45">
        <v>5467077</v>
      </c>
      <c r="H40" s="45">
        <v>9157703</v>
      </c>
      <c r="I40" s="45">
        <v>7569155</v>
      </c>
      <c r="J40" s="45">
        <v>7569155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7569155</v>
      </c>
      <c r="X40" s="45">
        <v>20766457</v>
      </c>
      <c r="Y40" s="45">
        <v>-13197302</v>
      </c>
      <c r="Z40" s="46">
        <v>-63.55</v>
      </c>
      <c r="AA40" s="47">
        <v>953435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314615563</v>
      </c>
      <c r="D6" s="17"/>
      <c r="E6" s="18">
        <v>447771600</v>
      </c>
      <c r="F6" s="19">
        <v>447771600</v>
      </c>
      <c r="G6" s="19">
        <v>16253197</v>
      </c>
      <c r="H6" s="19">
        <v>24677123</v>
      </c>
      <c r="I6" s="19">
        <v>22346904</v>
      </c>
      <c r="J6" s="19">
        <v>63277224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63277224</v>
      </c>
      <c r="X6" s="19">
        <v>120909000</v>
      </c>
      <c r="Y6" s="19">
        <v>-57631776</v>
      </c>
      <c r="Z6" s="20">
        <v>-47.67</v>
      </c>
      <c r="AA6" s="21">
        <v>447771600</v>
      </c>
    </row>
    <row r="7" spans="1:27" ht="13.5">
      <c r="A7" s="22" t="s">
        <v>34</v>
      </c>
      <c r="B7" s="16"/>
      <c r="C7" s="17">
        <v>821181239</v>
      </c>
      <c r="D7" s="17"/>
      <c r="E7" s="18">
        <v>970969301</v>
      </c>
      <c r="F7" s="19">
        <v>970969301</v>
      </c>
      <c r="G7" s="19">
        <v>58555166</v>
      </c>
      <c r="H7" s="19">
        <v>58994317</v>
      </c>
      <c r="I7" s="19">
        <v>67642765</v>
      </c>
      <c r="J7" s="19">
        <v>185192248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185192248</v>
      </c>
      <c r="X7" s="19">
        <v>247147500</v>
      </c>
      <c r="Y7" s="19">
        <v>-61955252</v>
      </c>
      <c r="Z7" s="20">
        <v>-25.07</v>
      </c>
      <c r="AA7" s="21">
        <v>970969301</v>
      </c>
    </row>
    <row r="8" spans="1:27" ht="13.5">
      <c r="A8" s="22" t="s">
        <v>35</v>
      </c>
      <c r="B8" s="16"/>
      <c r="C8" s="17">
        <v>60199028</v>
      </c>
      <c r="D8" s="17"/>
      <c r="E8" s="18">
        <v>61619335</v>
      </c>
      <c r="F8" s="19">
        <v>61619335</v>
      </c>
      <c r="G8" s="19">
        <v>4186337</v>
      </c>
      <c r="H8" s="19">
        <v>2283406</v>
      </c>
      <c r="I8" s="19">
        <v>7489185</v>
      </c>
      <c r="J8" s="19">
        <v>13958928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13958928</v>
      </c>
      <c r="X8" s="19">
        <v>15176000</v>
      </c>
      <c r="Y8" s="19">
        <v>-1217072</v>
      </c>
      <c r="Z8" s="20">
        <v>-8.02</v>
      </c>
      <c r="AA8" s="21">
        <v>61619335</v>
      </c>
    </row>
    <row r="9" spans="1:27" ht="13.5">
      <c r="A9" s="22" t="s">
        <v>36</v>
      </c>
      <c r="B9" s="16"/>
      <c r="C9" s="17">
        <v>164214698</v>
      </c>
      <c r="D9" s="17"/>
      <c r="E9" s="18">
        <v>165896698</v>
      </c>
      <c r="F9" s="19">
        <v>165896698</v>
      </c>
      <c r="G9" s="19">
        <v>60071000</v>
      </c>
      <c r="H9" s="19">
        <v>3618991</v>
      </c>
      <c r="I9" s="19">
        <v>3425000</v>
      </c>
      <c r="J9" s="19">
        <v>67114991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67114991</v>
      </c>
      <c r="X9" s="19">
        <v>70500000</v>
      </c>
      <c r="Y9" s="19">
        <v>-3385009</v>
      </c>
      <c r="Z9" s="20">
        <v>-4.8</v>
      </c>
      <c r="AA9" s="21">
        <v>165896698</v>
      </c>
    </row>
    <row r="10" spans="1:27" ht="13.5">
      <c r="A10" s="22" t="s">
        <v>37</v>
      </c>
      <c r="B10" s="16"/>
      <c r="C10" s="17">
        <v>111728307</v>
      </c>
      <c r="D10" s="17"/>
      <c r="E10" s="18">
        <v>81564302</v>
      </c>
      <c r="F10" s="19">
        <v>81564302</v>
      </c>
      <c r="G10" s="19">
        <v>22981500</v>
      </c>
      <c r="H10" s="19"/>
      <c r="I10" s="19"/>
      <c r="J10" s="19">
        <v>22981500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22981500</v>
      </c>
      <c r="X10" s="19">
        <v>60200000</v>
      </c>
      <c r="Y10" s="19">
        <v>-37218500</v>
      </c>
      <c r="Z10" s="20">
        <v>-61.82</v>
      </c>
      <c r="AA10" s="21">
        <v>81564302</v>
      </c>
    </row>
    <row r="11" spans="1:27" ht="13.5">
      <c r="A11" s="22" t="s">
        <v>38</v>
      </c>
      <c r="B11" s="16"/>
      <c r="C11" s="17">
        <v>118252075</v>
      </c>
      <c r="D11" s="17"/>
      <c r="E11" s="18">
        <v>36500000</v>
      </c>
      <c r="F11" s="19">
        <v>36500000</v>
      </c>
      <c r="G11" s="19">
        <v>7563283</v>
      </c>
      <c r="H11" s="19">
        <v>10320921</v>
      </c>
      <c r="I11" s="19">
        <v>11480305</v>
      </c>
      <c r="J11" s="19">
        <v>29364509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29364509</v>
      </c>
      <c r="X11" s="19">
        <v>7680716</v>
      </c>
      <c r="Y11" s="19">
        <v>21683793</v>
      </c>
      <c r="Z11" s="20">
        <v>282.31</v>
      </c>
      <c r="AA11" s="21">
        <v>36500000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-1385362408</v>
      </c>
      <c r="D14" s="17"/>
      <c r="E14" s="18">
        <v>-1555926378</v>
      </c>
      <c r="F14" s="19">
        <v>-1555926378</v>
      </c>
      <c r="G14" s="19">
        <v>-118418624</v>
      </c>
      <c r="H14" s="19">
        <v>-145265965</v>
      </c>
      <c r="I14" s="19">
        <v>-114148957</v>
      </c>
      <c r="J14" s="19">
        <v>-377833546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-377833546</v>
      </c>
      <c r="X14" s="19">
        <v>-373999123</v>
      </c>
      <c r="Y14" s="19">
        <v>-3834423</v>
      </c>
      <c r="Z14" s="20">
        <v>1.03</v>
      </c>
      <c r="AA14" s="21">
        <v>-1555926378</v>
      </c>
    </row>
    <row r="15" spans="1:27" ht="13.5">
      <c r="A15" s="22" t="s">
        <v>42</v>
      </c>
      <c r="B15" s="16"/>
      <c r="C15" s="17">
        <v>-29018431</v>
      </c>
      <c r="D15" s="17"/>
      <c r="E15" s="18">
        <v>-27757074</v>
      </c>
      <c r="F15" s="19">
        <v>-27757074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-27757074</v>
      </c>
    </row>
    <row r="16" spans="1:27" ht="13.5">
      <c r="A16" s="22" t="s">
        <v>43</v>
      </c>
      <c r="B16" s="16"/>
      <c r="C16" s="17">
        <v>-6625231</v>
      </c>
      <c r="D16" s="17"/>
      <c r="E16" s="18">
        <v>-6510000</v>
      </c>
      <c r="F16" s="19">
        <v>-6510000</v>
      </c>
      <c r="G16" s="19">
        <v>-1566791</v>
      </c>
      <c r="H16" s="19">
        <v>-2955995</v>
      </c>
      <c r="I16" s="19">
        <v>-260714</v>
      </c>
      <c r="J16" s="19">
        <v>-4783500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-4783500</v>
      </c>
      <c r="X16" s="19">
        <v>-3010000</v>
      </c>
      <c r="Y16" s="19">
        <v>-1773500</v>
      </c>
      <c r="Z16" s="20">
        <v>58.92</v>
      </c>
      <c r="AA16" s="21">
        <v>-6510000</v>
      </c>
    </row>
    <row r="17" spans="1:27" ht="13.5">
      <c r="A17" s="23" t="s">
        <v>44</v>
      </c>
      <c r="B17" s="24"/>
      <c r="C17" s="25">
        <f aca="true" t="shared" si="0" ref="C17:Y17">SUM(C6:C16)</f>
        <v>169184840</v>
      </c>
      <c r="D17" s="25">
        <f>SUM(D6:D16)</f>
        <v>0</v>
      </c>
      <c r="E17" s="26">
        <f t="shared" si="0"/>
        <v>174127784</v>
      </c>
      <c r="F17" s="27">
        <f t="shared" si="0"/>
        <v>174127784</v>
      </c>
      <c r="G17" s="27">
        <f t="shared" si="0"/>
        <v>49625068</v>
      </c>
      <c r="H17" s="27">
        <f t="shared" si="0"/>
        <v>-48327202</v>
      </c>
      <c r="I17" s="27">
        <f t="shared" si="0"/>
        <v>-2025512</v>
      </c>
      <c r="J17" s="27">
        <f t="shared" si="0"/>
        <v>-727646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-727646</v>
      </c>
      <c r="X17" s="27">
        <f t="shared" si="0"/>
        <v>144604093</v>
      </c>
      <c r="Y17" s="27">
        <f t="shared" si="0"/>
        <v>-145331739</v>
      </c>
      <c r="Z17" s="28">
        <f>+IF(X17&lt;&gt;0,+(Y17/X17)*100,0)</f>
        <v>-100.50319875800473</v>
      </c>
      <c r="AA17" s="29">
        <f>SUM(AA6:AA16)</f>
        <v>174127784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-174542332</v>
      </c>
      <c r="D26" s="17"/>
      <c r="E26" s="18">
        <v>-125204158</v>
      </c>
      <c r="F26" s="19">
        <v>-125204158</v>
      </c>
      <c r="G26" s="19">
        <v>-1014600</v>
      </c>
      <c r="H26" s="19">
        <v>-6115212</v>
      </c>
      <c r="I26" s="19">
        <v>-9322327</v>
      </c>
      <c r="J26" s="19">
        <v>-16452139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-16452139</v>
      </c>
      <c r="X26" s="19">
        <v>-16850000</v>
      </c>
      <c r="Y26" s="19">
        <v>397861</v>
      </c>
      <c r="Z26" s="20">
        <v>-2.36</v>
      </c>
      <c r="AA26" s="21">
        <v>-125204158</v>
      </c>
    </row>
    <row r="27" spans="1:27" ht="13.5">
      <c r="A27" s="23" t="s">
        <v>51</v>
      </c>
      <c r="B27" s="24"/>
      <c r="C27" s="25">
        <f aca="true" t="shared" si="1" ref="C27:Y27">SUM(C21:C26)</f>
        <v>-174542332</v>
      </c>
      <c r="D27" s="25">
        <f>SUM(D21:D26)</f>
        <v>0</v>
      </c>
      <c r="E27" s="26">
        <f t="shared" si="1"/>
        <v>-125204158</v>
      </c>
      <c r="F27" s="27">
        <f t="shared" si="1"/>
        <v>-125204158</v>
      </c>
      <c r="G27" s="27">
        <f t="shared" si="1"/>
        <v>-1014600</v>
      </c>
      <c r="H27" s="27">
        <f t="shared" si="1"/>
        <v>-6115212</v>
      </c>
      <c r="I27" s="27">
        <f t="shared" si="1"/>
        <v>-9322327</v>
      </c>
      <c r="J27" s="27">
        <f t="shared" si="1"/>
        <v>-16452139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-16452139</v>
      </c>
      <c r="X27" s="27">
        <f t="shared" si="1"/>
        <v>-16850000</v>
      </c>
      <c r="Y27" s="27">
        <f t="shared" si="1"/>
        <v>397861</v>
      </c>
      <c r="Z27" s="28">
        <f>+IF(X27&lt;&gt;0,+(Y27/X27)*100,0)</f>
        <v>-2.361192878338279</v>
      </c>
      <c r="AA27" s="29">
        <f>SUM(AA21:AA26)</f>
        <v>-125204158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-10824084</v>
      </c>
      <c r="D35" s="17"/>
      <c r="E35" s="18">
        <v>-8246000</v>
      </c>
      <c r="F35" s="19">
        <v>-8246000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-8246000</v>
      </c>
    </row>
    <row r="36" spans="1:27" ht="13.5">
      <c r="A36" s="23" t="s">
        <v>57</v>
      </c>
      <c r="B36" s="24"/>
      <c r="C36" s="25">
        <f aca="true" t="shared" si="2" ref="C36:Y36">SUM(C31:C35)</f>
        <v>-10824084</v>
      </c>
      <c r="D36" s="25">
        <f>SUM(D31:D35)</f>
        <v>0</v>
      </c>
      <c r="E36" s="26">
        <f t="shared" si="2"/>
        <v>-8246000</v>
      </c>
      <c r="F36" s="27">
        <f t="shared" si="2"/>
        <v>-8246000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-8246000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-16181576</v>
      </c>
      <c r="D38" s="31">
        <f>+D17+D27+D36</f>
        <v>0</v>
      </c>
      <c r="E38" s="32">
        <f t="shared" si="3"/>
        <v>40677626</v>
      </c>
      <c r="F38" s="33">
        <f t="shared" si="3"/>
        <v>40677626</v>
      </c>
      <c r="G38" s="33">
        <f t="shared" si="3"/>
        <v>48610468</v>
      </c>
      <c r="H38" s="33">
        <f t="shared" si="3"/>
        <v>-54442414</v>
      </c>
      <c r="I38" s="33">
        <f t="shared" si="3"/>
        <v>-11347839</v>
      </c>
      <c r="J38" s="33">
        <f t="shared" si="3"/>
        <v>-17179785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-17179785</v>
      </c>
      <c r="X38" s="33">
        <f t="shared" si="3"/>
        <v>127754093</v>
      </c>
      <c r="Y38" s="33">
        <f t="shared" si="3"/>
        <v>-144933878</v>
      </c>
      <c r="Z38" s="34">
        <f>+IF(X38&lt;&gt;0,+(Y38/X38)*100,0)</f>
        <v>-113.44754175508098</v>
      </c>
      <c r="AA38" s="35">
        <f>+AA17+AA27+AA36</f>
        <v>40677626</v>
      </c>
    </row>
    <row r="39" spans="1:27" ht="13.5">
      <c r="A39" s="22" t="s">
        <v>59</v>
      </c>
      <c r="B39" s="16"/>
      <c r="C39" s="31">
        <v>275457274</v>
      </c>
      <c r="D39" s="31"/>
      <c r="E39" s="32">
        <v>223359668</v>
      </c>
      <c r="F39" s="33">
        <v>223359668</v>
      </c>
      <c r="G39" s="33">
        <v>259275698</v>
      </c>
      <c r="H39" s="33">
        <v>307886166</v>
      </c>
      <c r="I39" s="33">
        <v>253443752</v>
      </c>
      <c r="J39" s="33">
        <v>259275698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259275698</v>
      </c>
      <c r="X39" s="33">
        <v>223359668</v>
      </c>
      <c r="Y39" s="33">
        <v>35916030</v>
      </c>
      <c r="Z39" s="34">
        <v>16.08</v>
      </c>
      <c r="AA39" s="35">
        <v>223359668</v>
      </c>
    </row>
    <row r="40" spans="1:27" ht="13.5">
      <c r="A40" s="41" t="s">
        <v>60</v>
      </c>
      <c r="B40" s="42"/>
      <c r="C40" s="43">
        <v>259275698</v>
      </c>
      <c r="D40" s="43"/>
      <c r="E40" s="44">
        <v>264037294</v>
      </c>
      <c r="F40" s="45">
        <v>264037294</v>
      </c>
      <c r="G40" s="45">
        <v>307886166</v>
      </c>
      <c r="H40" s="45">
        <v>253443752</v>
      </c>
      <c r="I40" s="45">
        <v>242095913</v>
      </c>
      <c r="J40" s="45">
        <v>242095913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242095913</v>
      </c>
      <c r="X40" s="45">
        <v>351113761</v>
      </c>
      <c r="Y40" s="45">
        <v>-109017848</v>
      </c>
      <c r="Z40" s="46">
        <v>-31.05</v>
      </c>
      <c r="AA40" s="47">
        <v>264037294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8782104</v>
      </c>
      <c r="F6" s="19">
        <v>8782104</v>
      </c>
      <c r="G6" s="19">
        <v>8584440</v>
      </c>
      <c r="H6" s="19"/>
      <c r="I6" s="19"/>
      <c r="J6" s="19">
        <v>8584440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8584440</v>
      </c>
      <c r="X6" s="19">
        <v>2195526</v>
      </c>
      <c r="Y6" s="19">
        <v>6388914</v>
      </c>
      <c r="Z6" s="20">
        <v>291</v>
      </c>
      <c r="AA6" s="21">
        <v>8782104</v>
      </c>
    </row>
    <row r="7" spans="1:27" ht="13.5">
      <c r="A7" s="22" t="s">
        <v>34</v>
      </c>
      <c r="B7" s="16"/>
      <c r="C7" s="17"/>
      <c r="D7" s="17"/>
      <c r="E7" s="18">
        <v>77784192</v>
      </c>
      <c r="F7" s="19">
        <v>77784192</v>
      </c>
      <c r="G7" s="19">
        <v>4208018</v>
      </c>
      <c r="H7" s="19"/>
      <c r="I7" s="19"/>
      <c r="J7" s="19">
        <v>4208018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4208018</v>
      </c>
      <c r="X7" s="19">
        <v>19446048</v>
      </c>
      <c r="Y7" s="19">
        <v>-15238030</v>
      </c>
      <c r="Z7" s="20">
        <v>-78.36</v>
      </c>
      <c r="AA7" s="21">
        <v>77784192</v>
      </c>
    </row>
    <row r="8" spans="1:27" ht="13.5">
      <c r="A8" s="22" t="s">
        <v>35</v>
      </c>
      <c r="B8" s="16"/>
      <c r="C8" s="17"/>
      <c r="D8" s="17"/>
      <c r="E8" s="18">
        <v>640488</v>
      </c>
      <c r="F8" s="19">
        <v>640488</v>
      </c>
      <c r="G8" s="19">
        <v>975525</v>
      </c>
      <c r="H8" s="19">
        <v>550</v>
      </c>
      <c r="I8" s="19">
        <v>250</v>
      </c>
      <c r="J8" s="19">
        <v>976325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976325</v>
      </c>
      <c r="X8" s="19">
        <v>160122</v>
      </c>
      <c r="Y8" s="19">
        <v>816203</v>
      </c>
      <c r="Z8" s="20">
        <v>509.74</v>
      </c>
      <c r="AA8" s="21">
        <v>640488</v>
      </c>
    </row>
    <row r="9" spans="1:27" ht="13.5">
      <c r="A9" s="22" t="s">
        <v>36</v>
      </c>
      <c r="B9" s="16"/>
      <c r="C9" s="17"/>
      <c r="D9" s="17"/>
      <c r="E9" s="18">
        <v>63389004</v>
      </c>
      <c r="F9" s="19">
        <v>63389004</v>
      </c>
      <c r="G9" s="19">
        <v>25158000</v>
      </c>
      <c r="H9" s="19">
        <v>2260000</v>
      </c>
      <c r="I9" s="19"/>
      <c r="J9" s="19">
        <v>27418000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27418000</v>
      </c>
      <c r="X9" s="19">
        <v>15847251</v>
      </c>
      <c r="Y9" s="19">
        <v>11570749</v>
      </c>
      <c r="Z9" s="20">
        <v>73.01</v>
      </c>
      <c r="AA9" s="21">
        <v>63389004</v>
      </c>
    </row>
    <row r="10" spans="1:27" ht="13.5">
      <c r="A10" s="22" t="s">
        <v>37</v>
      </c>
      <c r="B10" s="16"/>
      <c r="C10" s="17"/>
      <c r="D10" s="17"/>
      <c r="E10" s="18">
        <v>29208000</v>
      </c>
      <c r="F10" s="19">
        <v>29208000</v>
      </c>
      <c r="G10" s="19">
        <v>11203000</v>
      </c>
      <c r="H10" s="19"/>
      <c r="I10" s="19"/>
      <c r="J10" s="19">
        <v>11203000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11203000</v>
      </c>
      <c r="X10" s="19">
        <v>7302000</v>
      </c>
      <c r="Y10" s="19">
        <v>3901000</v>
      </c>
      <c r="Z10" s="20">
        <v>53.42</v>
      </c>
      <c r="AA10" s="21">
        <v>29208000</v>
      </c>
    </row>
    <row r="11" spans="1:27" ht="13.5">
      <c r="A11" s="22" t="s">
        <v>38</v>
      </c>
      <c r="B11" s="16"/>
      <c r="C11" s="17"/>
      <c r="D11" s="17"/>
      <c r="E11" s="18">
        <v>19518204</v>
      </c>
      <c r="F11" s="19">
        <v>19518204</v>
      </c>
      <c r="G11" s="19">
        <v>1947384</v>
      </c>
      <c r="H11" s="19">
        <v>17155</v>
      </c>
      <c r="I11" s="19">
        <v>1894</v>
      </c>
      <c r="J11" s="19">
        <v>1966433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1966433</v>
      </c>
      <c r="X11" s="19">
        <v>4879551</v>
      </c>
      <c r="Y11" s="19">
        <v>-2913118</v>
      </c>
      <c r="Z11" s="20">
        <v>-59.7</v>
      </c>
      <c r="AA11" s="21">
        <v>19518204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-121532988</v>
      </c>
      <c r="F14" s="19">
        <v>-121532988</v>
      </c>
      <c r="G14" s="19">
        <v>-29576910</v>
      </c>
      <c r="H14" s="19">
        <v>-5730562</v>
      </c>
      <c r="I14" s="19">
        <v>-6610017</v>
      </c>
      <c r="J14" s="19">
        <v>-41917489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-41917489</v>
      </c>
      <c r="X14" s="19">
        <v>-30383247</v>
      </c>
      <c r="Y14" s="19">
        <v>-11534242</v>
      </c>
      <c r="Z14" s="20">
        <v>37.96</v>
      </c>
      <c r="AA14" s="21">
        <v>-121532988</v>
      </c>
    </row>
    <row r="15" spans="1:27" ht="13.5">
      <c r="A15" s="22" t="s">
        <v>42</v>
      </c>
      <c r="B15" s="16"/>
      <c r="C15" s="17"/>
      <c r="D15" s="17"/>
      <c r="E15" s="18">
        <v>-75096</v>
      </c>
      <c r="F15" s="19">
        <v>-75096</v>
      </c>
      <c r="G15" s="19"/>
      <c r="H15" s="19">
        <v>-6727</v>
      </c>
      <c r="I15" s="19">
        <v>-1335</v>
      </c>
      <c r="J15" s="19">
        <v>-8062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-8062</v>
      </c>
      <c r="X15" s="19">
        <v>-18774</v>
      </c>
      <c r="Y15" s="19">
        <v>10712</v>
      </c>
      <c r="Z15" s="20">
        <v>-57.06</v>
      </c>
      <c r="AA15" s="21">
        <v>-75096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77713908</v>
      </c>
      <c r="F17" s="27">
        <f t="shared" si="0"/>
        <v>77713908</v>
      </c>
      <c r="G17" s="27">
        <f t="shared" si="0"/>
        <v>22499457</v>
      </c>
      <c r="H17" s="27">
        <f t="shared" si="0"/>
        <v>-3459584</v>
      </c>
      <c r="I17" s="27">
        <f t="shared" si="0"/>
        <v>-6609208</v>
      </c>
      <c r="J17" s="27">
        <f t="shared" si="0"/>
        <v>12430665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12430665</v>
      </c>
      <c r="X17" s="27">
        <f t="shared" si="0"/>
        <v>19428477</v>
      </c>
      <c r="Y17" s="27">
        <f t="shared" si="0"/>
        <v>-6997812</v>
      </c>
      <c r="Z17" s="28">
        <f>+IF(X17&lt;&gt;0,+(Y17/X17)*100,0)</f>
        <v>-36.018325059653414</v>
      </c>
      <c r="AA17" s="29">
        <f>SUM(AA6:AA16)</f>
        <v>77713908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42000</v>
      </c>
      <c r="F33" s="19">
        <v>42000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10500</v>
      </c>
      <c r="Y33" s="19">
        <v>-10500</v>
      </c>
      <c r="Z33" s="20">
        <v>-100</v>
      </c>
      <c r="AA33" s="21">
        <v>42000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42000</v>
      </c>
      <c r="F36" s="27">
        <f t="shared" si="2"/>
        <v>42000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10500</v>
      </c>
      <c r="Y36" s="27">
        <f t="shared" si="2"/>
        <v>-10500</v>
      </c>
      <c r="Z36" s="28">
        <f>+IF(X36&lt;&gt;0,+(Y36/X36)*100,0)</f>
        <v>-100</v>
      </c>
      <c r="AA36" s="29">
        <f>SUM(AA31:AA35)</f>
        <v>42000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77755908</v>
      </c>
      <c r="F38" s="33">
        <f t="shared" si="3"/>
        <v>77755908</v>
      </c>
      <c r="G38" s="33">
        <f t="shared" si="3"/>
        <v>22499457</v>
      </c>
      <c r="H38" s="33">
        <f t="shared" si="3"/>
        <v>-3459584</v>
      </c>
      <c r="I38" s="33">
        <f t="shared" si="3"/>
        <v>-6609208</v>
      </c>
      <c r="J38" s="33">
        <f t="shared" si="3"/>
        <v>12430665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12430665</v>
      </c>
      <c r="X38" s="33">
        <f t="shared" si="3"/>
        <v>19438977</v>
      </c>
      <c r="Y38" s="33">
        <f t="shared" si="3"/>
        <v>-7008312</v>
      </c>
      <c r="Z38" s="34">
        <f>+IF(X38&lt;&gt;0,+(Y38/X38)*100,0)</f>
        <v>-36.05288488175072</v>
      </c>
      <c r="AA38" s="35">
        <f>+AA17+AA27+AA36</f>
        <v>77755908</v>
      </c>
    </row>
    <row r="39" spans="1:27" ht="13.5">
      <c r="A39" s="22" t="s">
        <v>59</v>
      </c>
      <c r="B39" s="16"/>
      <c r="C39" s="31"/>
      <c r="D39" s="31"/>
      <c r="E39" s="32">
        <v>5533300</v>
      </c>
      <c r="F39" s="33">
        <v>5533300</v>
      </c>
      <c r="G39" s="33">
        <v>459918</v>
      </c>
      <c r="H39" s="33">
        <v>22959375</v>
      </c>
      <c r="I39" s="33">
        <v>19499791</v>
      </c>
      <c r="J39" s="33">
        <v>459918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459918</v>
      </c>
      <c r="X39" s="33">
        <v>5533300</v>
      </c>
      <c r="Y39" s="33">
        <v>-5073382</v>
      </c>
      <c r="Z39" s="34">
        <v>-91.69</v>
      </c>
      <c r="AA39" s="35">
        <v>5533300</v>
      </c>
    </row>
    <row r="40" spans="1:27" ht="13.5">
      <c r="A40" s="41" t="s">
        <v>60</v>
      </c>
      <c r="B40" s="42"/>
      <c r="C40" s="43"/>
      <c r="D40" s="43"/>
      <c r="E40" s="44">
        <v>83289207</v>
      </c>
      <c r="F40" s="45">
        <v>83289207</v>
      </c>
      <c r="G40" s="45">
        <v>22959375</v>
      </c>
      <c r="H40" s="45">
        <v>19499791</v>
      </c>
      <c r="I40" s="45">
        <v>12890583</v>
      </c>
      <c r="J40" s="45">
        <v>12890583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12890583</v>
      </c>
      <c r="X40" s="45">
        <v>24972276</v>
      </c>
      <c r="Y40" s="45">
        <v>-12081693</v>
      </c>
      <c r="Z40" s="46">
        <v>-48.38</v>
      </c>
      <c r="AA40" s="47">
        <v>83289207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31171638</v>
      </c>
      <c r="D6" s="17"/>
      <c r="E6" s="18">
        <v>33281917</v>
      </c>
      <c r="F6" s="19">
        <v>33281917</v>
      </c>
      <c r="G6" s="19">
        <v>494953</v>
      </c>
      <c r="H6" s="19">
        <v>2770035</v>
      </c>
      <c r="I6" s="19">
        <v>7844313</v>
      </c>
      <c r="J6" s="19">
        <v>11109301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11109301</v>
      </c>
      <c r="X6" s="19">
        <v>7095151</v>
      </c>
      <c r="Y6" s="19">
        <v>4014150</v>
      </c>
      <c r="Z6" s="20">
        <v>56.58</v>
      </c>
      <c r="AA6" s="21">
        <v>33281917</v>
      </c>
    </row>
    <row r="7" spans="1:27" ht="13.5">
      <c r="A7" s="22" t="s">
        <v>34</v>
      </c>
      <c r="B7" s="16"/>
      <c r="C7" s="17">
        <v>92875543</v>
      </c>
      <c r="D7" s="17"/>
      <c r="E7" s="18">
        <v>110627449</v>
      </c>
      <c r="F7" s="19">
        <v>110627449</v>
      </c>
      <c r="G7" s="19">
        <v>7136010</v>
      </c>
      <c r="H7" s="19">
        <v>7948488</v>
      </c>
      <c r="I7" s="19">
        <v>11087570</v>
      </c>
      <c r="J7" s="19">
        <v>26172068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26172068</v>
      </c>
      <c r="X7" s="19">
        <v>27729429</v>
      </c>
      <c r="Y7" s="19">
        <v>-1557361</v>
      </c>
      <c r="Z7" s="20">
        <v>-5.62</v>
      </c>
      <c r="AA7" s="21">
        <v>110627449</v>
      </c>
    </row>
    <row r="8" spans="1:27" ht="13.5">
      <c r="A8" s="22" t="s">
        <v>35</v>
      </c>
      <c r="B8" s="16"/>
      <c r="C8" s="17">
        <v>24553779</v>
      </c>
      <c r="D8" s="17"/>
      <c r="E8" s="18">
        <v>30329794</v>
      </c>
      <c r="F8" s="19">
        <v>30329794</v>
      </c>
      <c r="G8" s="19">
        <v>2093301</v>
      </c>
      <c r="H8" s="19">
        <v>3381208</v>
      </c>
      <c r="I8" s="19">
        <v>2345514</v>
      </c>
      <c r="J8" s="19">
        <v>7820023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7820023</v>
      </c>
      <c r="X8" s="19">
        <v>12973733</v>
      </c>
      <c r="Y8" s="19">
        <v>-5153710</v>
      </c>
      <c r="Z8" s="20">
        <v>-39.72</v>
      </c>
      <c r="AA8" s="21">
        <v>30329794</v>
      </c>
    </row>
    <row r="9" spans="1:27" ht="13.5">
      <c r="A9" s="22" t="s">
        <v>36</v>
      </c>
      <c r="B9" s="16"/>
      <c r="C9" s="17">
        <v>137388396</v>
      </c>
      <c r="D9" s="17"/>
      <c r="E9" s="18">
        <v>122201000</v>
      </c>
      <c r="F9" s="19">
        <v>122201000</v>
      </c>
      <c r="G9" s="19">
        <v>49911000</v>
      </c>
      <c r="H9" s="19">
        <v>2060000</v>
      </c>
      <c r="I9" s="19"/>
      <c r="J9" s="19">
        <v>51971000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51971000</v>
      </c>
      <c r="X9" s="19">
        <v>52945867</v>
      </c>
      <c r="Y9" s="19">
        <v>-974867</v>
      </c>
      <c r="Z9" s="20">
        <v>-1.84</v>
      </c>
      <c r="AA9" s="21">
        <v>122201000</v>
      </c>
    </row>
    <row r="10" spans="1:27" ht="13.5">
      <c r="A10" s="22" t="s">
        <v>37</v>
      </c>
      <c r="B10" s="16"/>
      <c r="C10" s="17">
        <v>94754011</v>
      </c>
      <c r="D10" s="17"/>
      <c r="E10" s="18">
        <v>107321000</v>
      </c>
      <c r="F10" s="19">
        <v>107321000</v>
      </c>
      <c r="G10" s="19">
        <v>29081000</v>
      </c>
      <c r="H10" s="19">
        <v>13950000</v>
      </c>
      <c r="I10" s="19"/>
      <c r="J10" s="19">
        <v>43031000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43031000</v>
      </c>
      <c r="X10" s="19">
        <v>27926179</v>
      </c>
      <c r="Y10" s="19">
        <v>15104821</v>
      </c>
      <c r="Z10" s="20">
        <v>54.09</v>
      </c>
      <c r="AA10" s="21">
        <v>107321000</v>
      </c>
    </row>
    <row r="11" spans="1:27" ht="13.5">
      <c r="A11" s="22" t="s">
        <v>38</v>
      </c>
      <c r="B11" s="16"/>
      <c r="C11" s="17">
        <v>6049552</v>
      </c>
      <c r="D11" s="17"/>
      <c r="E11" s="18">
        <v>6858000</v>
      </c>
      <c r="F11" s="19">
        <v>6858000</v>
      </c>
      <c r="G11" s="19">
        <v>428316</v>
      </c>
      <c r="H11" s="19">
        <v>467049</v>
      </c>
      <c r="I11" s="19">
        <v>503973</v>
      </c>
      <c r="J11" s="19">
        <v>1399338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1399338</v>
      </c>
      <c r="X11" s="19">
        <v>1757750</v>
      </c>
      <c r="Y11" s="19">
        <v>-358412</v>
      </c>
      <c r="Z11" s="20">
        <v>-20.39</v>
      </c>
      <c r="AA11" s="21">
        <v>6858000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-310983653</v>
      </c>
      <c r="D14" s="17"/>
      <c r="E14" s="18">
        <v>-291182373</v>
      </c>
      <c r="F14" s="19">
        <v>-291182373</v>
      </c>
      <c r="G14" s="19">
        <v>-83121855</v>
      </c>
      <c r="H14" s="19">
        <v>-13795212</v>
      </c>
      <c r="I14" s="19">
        <v>-26827131</v>
      </c>
      <c r="J14" s="19">
        <v>-123744198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-123744198</v>
      </c>
      <c r="X14" s="19">
        <v>-75043863</v>
      </c>
      <c r="Y14" s="19">
        <v>-48700335</v>
      </c>
      <c r="Z14" s="20">
        <v>64.9</v>
      </c>
      <c r="AA14" s="21">
        <v>-291182373</v>
      </c>
    </row>
    <row r="15" spans="1:27" ht="13.5">
      <c r="A15" s="22" t="s">
        <v>42</v>
      </c>
      <c r="B15" s="16"/>
      <c r="C15" s="17">
        <v>-4023263</v>
      </c>
      <c r="D15" s="17"/>
      <c r="E15" s="18">
        <v>-2512140</v>
      </c>
      <c r="F15" s="19">
        <v>-2512140</v>
      </c>
      <c r="G15" s="19"/>
      <c r="H15" s="19">
        <v>-17774</v>
      </c>
      <c r="I15" s="19">
        <v>-8511</v>
      </c>
      <c r="J15" s="19">
        <v>-26285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-26285</v>
      </c>
      <c r="X15" s="19">
        <v>-628035</v>
      </c>
      <c r="Y15" s="19">
        <v>601750</v>
      </c>
      <c r="Z15" s="20">
        <v>-95.81</v>
      </c>
      <c r="AA15" s="21">
        <v>-2512140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>
        <v>-77850</v>
      </c>
      <c r="J16" s="19">
        <v>-77850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-77850</v>
      </c>
      <c r="X16" s="19"/>
      <c r="Y16" s="19">
        <v>-77850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71786003</v>
      </c>
      <c r="D17" s="25">
        <f>SUM(D6:D16)</f>
        <v>0</v>
      </c>
      <c r="E17" s="26">
        <f t="shared" si="0"/>
        <v>116924647</v>
      </c>
      <c r="F17" s="27">
        <f t="shared" si="0"/>
        <v>116924647</v>
      </c>
      <c r="G17" s="27">
        <f t="shared" si="0"/>
        <v>6022725</v>
      </c>
      <c r="H17" s="27">
        <f t="shared" si="0"/>
        <v>16763794</v>
      </c>
      <c r="I17" s="27">
        <f t="shared" si="0"/>
        <v>-5132122</v>
      </c>
      <c r="J17" s="27">
        <f t="shared" si="0"/>
        <v>17654397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17654397</v>
      </c>
      <c r="X17" s="27">
        <f t="shared" si="0"/>
        <v>54756211</v>
      </c>
      <c r="Y17" s="27">
        <f t="shared" si="0"/>
        <v>-37101814</v>
      </c>
      <c r="Z17" s="28">
        <f>+IF(X17&lt;&gt;0,+(Y17/X17)*100,0)</f>
        <v>-67.75818363326856</v>
      </c>
      <c r="AA17" s="29">
        <f>SUM(AA6:AA16)</f>
        <v>116924647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3090241</v>
      </c>
      <c r="D21" s="17"/>
      <c r="E21" s="18"/>
      <c r="F21" s="19"/>
      <c r="G21" s="36"/>
      <c r="H21" s="36">
        <v>354157</v>
      </c>
      <c r="I21" s="36"/>
      <c r="J21" s="19">
        <v>354157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354157</v>
      </c>
      <c r="X21" s="19"/>
      <c r="Y21" s="36">
        <v>354157</v>
      </c>
      <c r="Z21" s="37"/>
      <c r="AA21" s="38"/>
    </row>
    <row r="22" spans="1:27" ht="13.5">
      <c r="A22" s="22" t="s">
        <v>47</v>
      </c>
      <c r="B22" s="16"/>
      <c r="C22" s="17">
        <v>340181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-76749180</v>
      </c>
      <c r="D26" s="17"/>
      <c r="E26" s="18">
        <v>-127434800</v>
      </c>
      <c r="F26" s="19">
        <v>-127434800</v>
      </c>
      <c r="G26" s="19">
        <v>-77348</v>
      </c>
      <c r="H26" s="19">
        <v>-11049003</v>
      </c>
      <c r="I26" s="19">
        <v>-8690950</v>
      </c>
      <c r="J26" s="19">
        <v>-19817301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-19817301</v>
      </c>
      <c r="X26" s="19">
        <v>-33835156</v>
      </c>
      <c r="Y26" s="19">
        <v>14017855</v>
      </c>
      <c r="Z26" s="20">
        <v>-41.43</v>
      </c>
      <c r="AA26" s="21">
        <v>-127434800</v>
      </c>
    </row>
    <row r="27" spans="1:27" ht="13.5">
      <c r="A27" s="23" t="s">
        <v>51</v>
      </c>
      <c r="B27" s="24"/>
      <c r="C27" s="25">
        <f aca="true" t="shared" si="1" ref="C27:Y27">SUM(C21:C26)</f>
        <v>-73318758</v>
      </c>
      <c r="D27" s="25">
        <f>SUM(D21:D26)</f>
        <v>0</v>
      </c>
      <c r="E27" s="26">
        <f t="shared" si="1"/>
        <v>-127434800</v>
      </c>
      <c r="F27" s="27">
        <f t="shared" si="1"/>
        <v>-127434800</v>
      </c>
      <c r="G27" s="27">
        <f t="shared" si="1"/>
        <v>-77348</v>
      </c>
      <c r="H27" s="27">
        <f t="shared" si="1"/>
        <v>-10694846</v>
      </c>
      <c r="I27" s="27">
        <f t="shared" si="1"/>
        <v>-8690950</v>
      </c>
      <c r="J27" s="27">
        <f t="shared" si="1"/>
        <v>-19463144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-19463144</v>
      </c>
      <c r="X27" s="27">
        <f t="shared" si="1"/>
        <v>-33835156</v>
      </c>
      <c r="Y27" s="27">
        <f t="shared" si="1"/>
        <v>14372012</v>
      </c>
      <c r="Z27" s="28">
        <f>+IF(X27&lt;&gt;0,+(Y27/X27)*100,0)</f>
        <v>-42.47656490781363</v>
      </c>
      <c r="AA27" s="29">
        <f>SUM(AA21:AA26)</f>
        <v>-127434800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1587747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-153576</v>
      </c>
      <c r="D35" s="17"/>
      <c r="E35" s="18">
        <v>-2415736</v>
      </c>
      <c r="F35" s="19">
        <v>-2415736</v>
      </c>
      <c r="G35" s="19"/>
      <c r="H35" s="19"/>
      <c r="I35" s="19">
        <v>-76115</v>
      </c>
      <c r="J35" s="19">
        <v>-76115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-76115</v>
      </c>
      <c r="X35" s="19">
        <v>-603933</v>
      </c>
      <c r="Y35" s="19">
        <v>527818</v>
      </c>
      <c r="Z35" s="20">
        <v>-87.4</v>
      </c>
      <c r="AA35" s="21">
        <v>-2415736</v>
      </c>
    </row>
    <row r="36" spans="1:27" ht="13.5">
      <c r="A36" s="23" t="s">
        <v>57</v>
      </c>
      <c r="B36" s="24"/>
      <c r="C36" s="25">
        <f aca="true" t="shared" si="2" ref="C36:Y36">SUM(C31:C35)</f>
        <v>1434171</v>
      </c>
      <c r="D36" s="25">
        <f>SUM(D31:D35)</f>
        <v>0</v>
      </c>
      <c r="E36" s="26">
        <f t="shared" si="2"/>
        <v>-2415736</v>
      </c>
      <c r="F36" s="27">
        <f t="shared" si="2"/>
        <v>-2415736</v>
      </c>
      <c r="G36" s="27">
        <f t="shared" si="2"/>
        <v>0</v>
      </c>
      <c r="H36" s="27">
        <f t="shared" si="2"/>
        <v>0</v>
      </c>
      <c r="I36" s="27">
        <f t="shared" si="2"/>
        <v>-76115</v>
      </c>
      <c r="J36" s="27">
        <f t="shared" si="2"/>
        <v>-76115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-76115</v>
      </c>
      <c r="X36" s="27">
        <f t="shared" si="2"/>
        <v>-603933</v>
      </c>
      <c r="Y36" s="27">
        <f t="shared" si="2"/>
        <v>527818</v>
      </c>
      <c r="Z36" s="28">
        <f>+IF(X36&lt;&gt;0,+(Y36/X36)*100,0)</f>
        <v>-87.39678076872765</v>
      </c>
      <c r="AA36" s="29">
        <f>SUM(AA31:AA35)</f>
        <v>-2415736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-98584</v>
      </c>
      <c r="D38" s="31">
        <f>+D17+D27+D36</f>
        <v>0</v>
      </c>
      <c r="E38" s="32">
        <f t="shared" si="3"/>
        <v>-12925889</v>
      </c>
      <c r="F38" s="33">
        <f t="shared" si="3"/>
        <v>-12925889</v>
      </c>
      <c r="G38" s="33">
        <f t="shared" si="3"/>
        <v>5945377</v>
      </c>
      <c r="H38" s="33">
        <f t="shared" si="3"/>
        <v>6068948</v>
      </c>
      <c r="I38" s="33">
        <f t="shared" si="3"/>
        <v>-13899187</v>
      </c>
      <c r="J38" s="33">
        <f t="shared" si="3"/>
        <v>-1884862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-1884862</v>
      </c>
      <c r="X38" s="33">
        <f t="shared" si="3"/>
        <v>20317122</v>
      </c>
      <c r="Y38" s="33">
        <f t="shared" si="3"/>
        <v>-22201984</v>
      </c>
      <c r="Z38" s="34">
        <f>+IF(X38&lt;&gt;0,+(Y38/X38)*100,0)</f>
        <v>-109.27720963628609</v>
      </c>
      <c r="AA38" s="35">
        <f>+AA17+AA27+AA36</f>
        <v>-12925889</v>
      </c>
    </row>
    <row r="39" spans="1:27" ht="13.5">
      <c r="A39" s="22" t="s">
        <v>59</v>
      </c>
      <c r="B39" s="16"/>
      <c r="C39" s="31">
        <v>630951</v>
      </c>
      <c r="D39" s="31"/>
      <c r="E39" s="32">
        <v>13546952</v>
      </c>
      <c r="F39" s="33">
        <v>13546952</v>
      </c>
      <c r="G39" s="33">
        <v>2555276</v>
      </c>
      <c r="H39" s="33">
        <v>8500653</v>
      </c>
      <c r="I39" s="33">
        <v>14569601</v>
      </c>
      <c r="J39" s="33">
        <v>2555276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2555276</v>
      </c>
      <c r="X39" s="33">
        <v>13546952</v>
      </c>
      <c r="Y39" s="33">
        <v>-10991676</v>
      </c>
      <c r="Z39" s="34">
        <v>-81.14</v>
      </c>
      <c r="AA39" s="35">
        <v>13546952</v>
      </c>
    </row>
    <row r="40" spans="1:27" ht="13.5">
      <c r="A40" s="41" t="s">
        <v>60</v>
      </c>
      <c r="B40" s="42"/>
      <c r="C40" s="43">
        <v>532367</v>
      </c>
      <c r="D40" s="43"/>
      <c r="E40" s="44">
        <v>621063</v>
      </c>
      <c r="F40" s="45">
        <v>621063</v>
      </c>
      <c r="G40" s="45">
        <v>8500653</v>
      </c>
      <c r="H40" s="45">
        <v>14569601</v>
      </c>
      <c r="I40" s="45">
        <v>670414</v>
      </c>
      <c r="J40" s="45">
        <v>670414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670414</v>
      </c>
      <c r="X40" s="45">
        <v>33864074</v>
      </c>
      <c r="Y40" s="45">
        <v>-33193660</v>
      </c>
      <c r="Z40" s="46">
        <v>-98.02</v>
      </c>
      <c r="AA40" s="47">
        <v>621063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5191572</v>
      </c>
      <c r="F6" s="19">
        <v>5191572</v>
      </c>
      <c r="G6" s="19">
        <v>132514</v>
      </c>
      <c r="H6" s="19">
        <v>225160</v>
      </c>
      <c r="I6" s="19">
        <v>235707</v>
      </c>
      <c r="J6" s="19">
        <v>593381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593381</v>
      </c>
      <c r="X6" s="19">
        <v>1297893</v>
      </c>
      <c r="Y6" s="19">
        <v>-704512</v>
      </c>
      <c r="Z6" s="20">
        <v>-54.28</v>
      </c>
      <c r="AA6" s="21">
        <v>5191572</v>
      </c>
    </row>
    <row r="7" spans="1:27" ht="13.5">
      <c r="A7" s="22" t="s">
        <v>34</v>
      </c>
      <c r="B7" s="16"/>
      <c r="C7" s="17"/>
      <c r="D7" s="17"/>
      <c r="E7" s="18">
        <v>31215900</v>
      </c>
      <c r="F7" s="19">
        <v>31215900</v>
      </c>
      <c r="G7" s="19">
        <v>347399</v>
      </c>
      <c r="H7" s="19">
        <v>620988</v>
      </c>
      <c r="I7" s="19">
        <v>615262</v>
      </c>
      <c r="J7" s="19">
        <v>1583649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1583649</v>
      </c>
      <c r="X7" s="19">
        <v>7803975</v>
      </c>
      <c r="Y7" s="19">
        <v>-6220326</v>
      </c>
      <c r="Z7" s="20">
        <v>-79.71</v>
      </c>
      <c r="AA7" s="21">
        <v>31215900</v>
      </c>
    </row>
    <row r="8" spans="1:27" ht="13.5">
      <c r="A8" s="22" t="s">
        <v>35</v>
      </c>
      <c r="B8" s="16"/>
      <c r="C8" s="17"/>
      <c r="D8" s="17"/>
      <c r="E8" s="18">
        <v>2101188</v>
      </c>
      <c r="F8" s="19">
        <v>2101188</v>
      </c>
      <c r="G8" s="19">
        <v>567696</v>
      </c>
      <c r="H8" s="19">
        <v>526956</v>
      </c>
      <c r="I8" s="19">
        <v>569816</v>
      </c>
      <c r="J8" s="19">
        <v>1664468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1664468</v>
      </c>
      <c r="X8" s="19">
        <v>525297</v>
      </c>
      <c r="Y8" s="19">
        <v>1139171</v>
      </c>
      <c r="Z8" s="20">
        <v>216.86</v>
      </c>
      <c r="AA8" s="21">
        <v>2101188</v>
      </c>
    </row>
    <row r="9" spans="1:27" ht="13.5">
      <c r="A9" s="22" t="s">
        <v>36</v>
      </c>
      <c r="B9" s="16"/>
      <c r="C9" s="17"/>
      <c r="D9" s="17"/>
      <c r="E9" s="18">
        <v>42399999</v>
      </c>
      <c r="F9" s="19">
        <v>42399999</v>
      </c>
      <c r="G9" s="19">
        <v>15220500</v>
      </c>
      <c r="H9" s="19">
        <v>1825000</v>
      </c>
      <c r="I9" s="19"/>
      <c r="J9" s="19">
        <v>17045500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17045500</v>
      </c>
      <c r="X9" s="19">
        <v>14133333</v>
      </c>
      <c r="Y9" s="19">
        <v>2912167</v>
      </c>
      <c r="Z9" s="20">
        <v>20.6</v>
      </c>
      <c r="AA9" s="21">
        <v>42399999</v>
      </c>
    </row>
    <row r="10" spans="1:27" ht="13.5">
      <c r="A10" s="22" t="s">
        <v>37</v>
      </c>
      <c r="B10" s="16"/>
      <c r="C10" s="17"/>
      <c r="D10" s="17"/>
      <c r="E10" s="18">
        <v>38937000</v>
      </c>
      <c r="F10" s="19">
        <v>38937000</v>
      </c>
      <c r="G10" s="19">
        <v>6551000</v>
      </c>
      <c r="H10" s="19">
        <v>250000</v>
      </c>
      <c r="I10" s="19"/>
      <c r="J10" s="19">
        <v>6801000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6801000</v>
      </c>
      <c r="X10" s="19">
        <v>9734250</v>
      </c>
      <c r="Y10" s="19">
        <v>-2933250</v>
      </c>
      <c r="Z10" s="20">
        <v>-30.13</v>
      </c>
      <c r="AA10" s="21">
        <v>38937000</v>
      </c>
    </row>
    <row r="11" spans="1:27" ht="13.5">
      <c r="A11" s="22" t="s">
        <v>38</v>
      </c>
      <c r="B11" s="16"/>
      <c r="C11" s="17"/>
      <c r="D11" s="17"/>
      <c r="E11" s="18">
        <v>5221776</v>
      </c>
      <c r="F11" s="19">
        <v>5221776</v>
      </c>
      <c r="G11" s="19">
        <v>12108</v>
      </c>
      <c r="H11" s="19">
        <v>20740</v>
      </c>
      <c r="I11" s="19">
        <v>20716</v>
      </c>
      <c r="J11" s="19">
        <v>53564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53564</v>
      </c>
      <c r="X11" s="19">
        <v>1305444</v>
      </c>
      <c r="Y11" s="19">
        <v>-1251880</v>
      </c>
      <c r="Z11" s="20">
        <v>-95.9</v>
      </c>
      <c r="AA11" s="21">
        <v>5221776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-98933926</v>
      </c>
      <c r="F14" s="19">
        <v>-98933926</v>
      </c>
      <c r="G14" s="19">
        <v>-3980083</v>
      </c>
      <c r="H14" s="19">
        <v>-3443193</v>
      </c>
      <c r="I14" s="19">
        <v>-6846891</v>
      </c>
      <c r="J14" s="19">
        <v>-14270167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-14270167</v>
      </c>
      <c r="X14" s="19">
        <v>-24733479</v>
      </c>
      <c r="Y14" s="19">
        <v>10463312</v>
      </c>
      <c r="Z14" s="20">
        <v>-42.3</v>
      </c>
      <c r="AA14" s="21">
        <v>-98933926</v>
      </c>
    </row>
    <row r="15" spans="1:27" ht="13.5">
      <c r="A15" s="22" t="s">
        <v>42</v>
      </c>
      <c r="B15" s="16"/>
      <c r="C15" s="17"/>
      <c r="D15" s="17"/>
      <c r="E15" s="18">
        <v>-100000</v>
      </c>
      <c r="F15" s="19">
        <v>-100000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-24999</v>
      </c>
      <c r="Y15" s="19">
        <v>24999</v>
      </c>
      <c r="Z15" s="20">
        <v>-100</v>
      </c>
      <c r="AA15" s="21">
        <v>-100000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-158274</v>
      </c>
      <c r="H16" s="19">
        <v>-140869</v>
      </c>
      <c r="I16" s="19">
        <v>-118084</v>
      </c>
      <c r="J16" s="19">
        <v>-417227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-417227</v>
      </c>
      <c r="X16" s="19"/>
      <c r="Y16" s="19">
        <v>-417227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26033509</v>
      </c>
      <c r="F17" s="27">
        <f t="shared" si="0"/>
        <v>26033509</v>
      </c>
      <c r="G17" s="27">
        <f t="shared" si="0"/>
        <v>18692860</v>
      </c>
      <c r="H17" s="27">
        <f t="shared" si="0"/>
        <v>-115218</v>
      </c>
      <c r="I17" s="27">
        <f t="shared" si="0"/>
        <v>-5523474</v>
      </c>
      <c r="J17" s="27">
        <f t="shared" si="0"/>
        <v>13054168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13054168</v>
      </c>
      <c r="X17" s="27">
        <f t="shared" si="0"/>
        <v>10041714</v>
      </c>
      <c r="Y17" s="27">
        <f t="shared" si="0"/>
        <v>3012454</v>
      </c>
      <c r="Z17" s="28">
        <f>+IF(X17&lt;&gt;0,+(Y17/X17)*100,0)</f>
        <v>29.999400500751168</v>
      </c>
      <c r="AA17" s="29">
        <f>SUM(AA6:AA16)</f>
        <v>26033509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-158274</v>
      </c>
      <c r="H26" s="19">
        <v>-3422457</v>
      </c>
      <c r="I26" s="19"/>
      <c r="J26" s="19">
        <v>-3580731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-3580731</v>
      </c>
      <c r="X26" s="19"/>
      <c r="Y26" s="19">
        <v>-3580731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-158274</v>
      </c>
      <c r="H27" s="27">
        <f t="shared" si="1"/>
        <v>-3422457</v>
      </c>
      <c r="I27" s="27">
        <f t="shared" si="1"/>
        <v>0</v>
      </c>
      <c r="J27" s="27">
        <f t="shared" si="1"/>
        <v>-3580731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-3580731</v>
      </c>
      <c r="X27" s="27">
        <f t="shared" si="1"/>
        <v>0</v>
      </c>
      <c r="Y27" s="27">
        <f t="shared" si="1"/>
        <v>-3580731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26033509</v>
      </c>
      <c r="F38" s="33">
        <f t="shared" si="3"/>
        <v>26033509</v>
      </c>
      <c r="G38" s="33">
        <f t="shared" si="3"/>
        <v>18534586</v>
      </c>
      <c r="H38" s="33">
        <f t="shared" si="3"/>
        <v>-3537675</v>
      </c>
      <c r="I38" s="33">
        <f t="shared" si="3"/>
        <v>-5523474</v>
      </c>
      <c r="J38" s="33">
        <f t="shared" si="3"/>
        <v>9473437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9473437</v>
      </c>
      <c r="X38" s="33">
        <f t="shared" si="3"/>
        <v>10041714</v>
      </c>
      <c r="Y38" s="33">
        <f t="shared" si="3"/>
        <v>-568277</v>
      </c>
      <c r="Z38" s="34">
        <f>+IF(X38&lt;&gt;0,+(Y38/X38)*100,0)</f>
        <v>-5.6591633659353375</v>
      </c>
      <c r="AA38" s="35">
        <f>+AA17+AA27+AA36</f>
        <v>26033509</v>
      </c>
    </row>
    <row r="39" spans="1:27" ht="13.5">
      <c r="A39" s="22" t="s">
        <v>59</v>
      </c>
      <c r="B39" s="16"/>
      <c r="C39" s="31"/>
      <c r="D39" s="31"/>
      <c r="E39" s="32">
        <v>4757151</v>
      </c>
      <c r="F39" s="33">
        <v>4757151</v>
      </c>
      <c r="G39" s="33">
        <v>211894</v>
      </c>
      <c r="H39" s="33">
        <v>18746480</v>
      </c>
      <c r="I39" s="33">
        <v>15208805</v>
      </c>
      <c r="J39" s="33">
        <v>211894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211894</v>
      </c>
      <c r="X39" s="33">
        <v>4757151</v>
      </c>
      <c r="Y39" s="33">
        <v>-4545257</v>
      </c>
      <c r="Z39" s="34">
        <v>-95.55</v>
      </c>
      <c r="AA39" s="35">
        <v>4757151</v>
      </c>
    </row>
    <row r="40" spans="1:27" ht="13.5">
      <c r="A40" s="41" t="s">
        <v>60</v>
      </c>
      <c r="B40" s="42"/>
      <c r="C40" s="43"/>
      <c r="D40" s="43"/>
      <c r="E40" s="44">
        <v>30790659</v>
      </c>
      <c r="F40" s="45">
        <v>30790659</v>
      </c>
      <c r="G40" s="45">
        <v>18746480</v>
      </c>
      <c r="H40" s="45">
        <v>15208805</v>
      </c>
      <c r="I40" s="45">
        <v>9685331</v>
      </c>
      <c r="J40" s="45">
        <v>9685331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9685331</v>
      </c>
      <c r="X40" s="45">
        <v>14798864</v>
      </c>
      <c r="Y40" s="45">
        <v>-5113533</v>
      </c>
      <c r="Z40" s="46">
        <v>-34.55</v>
      </c>
      <c r="AA40" s="47">
        <v>30790659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19167553</v>
      </c>
      <c r="F6" s="19">
        <v>19167553</v>
      </c>
      <c r="G6" s="19">
        <v>2457130</v>
      </c>
      <c r="H6" s="19">
        <v>1707672</v>
      </c>
      <c r="I6" s="19">
        <v>1279353</v>
      </c>
      <c r="J6" s="19">
        <v>5444155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5444155</v>
      </c>
      <c r="X6" s="19">
        <v>4791888</v>
      </c>
      <c r="Y6" s="19">
        <v>652267</v>
      </c>
      <c r="Z6" s="20">
        <v>13.61</v>
      </c>
      <c r="AA6" s="21">
        <v>19167553</v>
      </c>
    </row>
    <row r="7" spans="1:27" ht="13.5">
      <c r="A7" s="22" t="s">
        <v>34</v>
      </c>
      <c r="B7" s="16"/>
      <c r="C7" s="17"/>
      <c r="D7" s="17"/>
      <c r="E7" s="18">
        <v>113273567</v>
      </c>
      <c r="F7" s="19">
        <v>113273567</v>
      </c>
      <c r="G7" s="19">
        <v>9850137</v>
      </c>
      <c r="H7" s="19">
        <v>10519324</v>
      </c>
      <c r="I7" s="19">
        <v>11709349</v>
      </c>
      <c r="J7" s="19">
        <v>32078810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32078810</v>
      </c>
      <c r="X7" s="19">
        <v>32180376</v>
      </c>
      <c r="Y7" s="19">
        <v>-101566</v>
      </c>
      <c r="Z7" s="20">
        <v>-0.32</v>
      </c>
      <c r="AA7" s="21">
        <v>113273567</v>
      </c>
    </row>
    <row r="8" spans="1:27" ht="13.5">
      <c r="A8" s="22" t="s">
        <v>35</v>
      </c>
      <c r="B8" s="16"/>
      <c r="C8" s="17"/>
      <c r="D8" s="17"/>
      <c r="E8" s="18">
        <v>5410437</v>
      </c>
      <c r="F8" s="19">
        <v>5410437</v>
      </c>
      <c r="G8" s="19">
        <v>431042</v>
      </c>
      <c r="H8" s="19">
        <v>464742</v>
      </c>
      <c r="I8" s="19">
        <v>489169</v>
      </c>
      <c r="J8" s="19">
        <v>1384953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1384953</v>
      </c>
      <c r="X8" s="19">
        <v>1423599</v>
      </c>
      <c r="Y8" s="19">
        <v>-38646</v>
      </c>
      <c r="Z8" s="20">
        <v>-2.71</v>
      </c>
      <c r="AA8" s="21">
        <v>5410437</v>
      </c>
    </row>
    <row r="9" spans="1:27" ht="13.5">
      <c r="A9" s="22" t="s">
        <v>36</v>
      </c>
      <c r="B9" s="16"/>
      <c r="C9" s="17"/>
      <c r="D9" s="17"/>
      <c r="E9" s="18">
        <v>112152554</v>
      </c>
      <c r="F9" s="19">
        <v>112152554</v>
      </c>
      <c r="G9" s="19">
        <v>33045000</v>
      </c>
      <c r="H9" s="19"/>
      <c r="I9" s="19"/>
      <c r="J9" s="19">
        <v>33045000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33045000</v>
      </c>
      <c r="X9" s="19">
        <v>28285701</v>
      </c>
      <c r="Y9" s="19">
        <v>4759299</v>
      </c>
      <c r="Z9" s="20">
        <v>16.83</v>
      </c>
      <c r="AA9" s="21">
        <v>112152554</v>
      </c>
    </row>
    <row r="10" spans="1:27" ht="13.5">
      <c r="A10" s="22" t="s">
        <v>37</v>
      </c>
      <c r="B10" s="16"/>
      <c r="C10" s="17"/>
      <c r="D10" s="17"/>
      <c r="E10" s="18">
        <v>35778999</v>
      </c>
      <c r="F10" s="19">
        <v>35778999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12926333</v>
      </c>
      <c r="Y10" s="19">
        <v>-12926333</v>
      </c>
      <c r="Z10" s="20">
        <v>-100</v>
      </c>
      <c r="AA10" s="21">
        <v>35778999</v>
      </c>
    </row>
    <row r="11" spans="1:27" ht="13.5">
      <c r="A11" s="22" t="s">
        <v>38</v>
      </c>
      <c r="B11" s="16"/>
      <c r="C11" s="17"/>
      <c r="D11" s="17"/>
      <c r="E11" s="18">
        <v>14153679</v>
      </c>
      <c r="F11" s="19">
        <v>14153679</v>
      </c>
      <c r="G11" s="19">
        <v>1609481</v>
      </c>
      <c r="H11" s="19">
        <v>1741784</v>
      </c>
      <c r="I11" s="19">
        <v>1444690</v>
      </c>
      <c r="J11" s="19">
        <v>4795955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4795955</v>
      </c>
      <c r="X11" s="19">
        <v>3748656</v>
      </c>
      <c r="Y11" s="19">
        <v>1047299</v>
      </c>
      <c r="Z11" s="20">
        <v>27.94</v>
      </c>
      <c r="AA11" s="21">
        <v>14153679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-229227994</v>
      </c>
      <c r="F14" s="19">
        <v>-229227994</v>
      </c>
      <c r="G14" s="19">
        <v>-8125874</v>
      </c>
      <c r="H14" s="19">
        <v>-9414183</v>
      </c>
      <c r="I14" s="19">
        <v>-11355733</v>
      </c>
      <c r="J14" s="19">
        <v>-28895790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-28895790</v>
      </c>
      <c r="X14" s="19">
        <v>-61396002</v>
      </c>
      <c r="Y14" s="19">
        <v>32500212</v>
      </c>
      <c r="Z14" s="20">
        <v>-52.94</v>
      </c>
      <c r="AA14" s="21">
        <v>-229227994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70708795</v>
      </c>
      <c r="F17" s="27">
        <f t="shared" si="0"/>
        <v>70708795</v>
      </c>
      <c r="G17" s="27">
        <f t="shared" si="0"/>
        <v>39266916</v>
      </c>
      <c r="H17" s="27">
        <f t="shared" si="0"/>
        <v>5019339</v>
      </c>
      <c r="I17" s="27">
        <f t="shared" si="0"/>
        <v>3566828</v>
      </c>
      <c r="J17" s="27">
        <f t="shared" si="0"/>
        <v>47853083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47853083</v>
      </c>
      <c r="X17" s="27">
        <f t="shared" si="0"/>
        <v>21960551</v>
      </c>
      <c r="Y17" s="27">
        <f t="shared" si="0"/>
        <v>25892532</v>
      </c>
      <c r="Z17" s="28">
        <f>+IF(X17&lt;&gt;0,+(Y17/X17)*100,0)</f>
        <v>117.90474656123155</v>
      </c>
      <c r="AA17" s="29">
        <f>SUM(AA6:AA16)</f>
        <v>70708795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-35778999</v>
      </c>
      <c r="F26" s="19">
        <v>-35778999</v>
      </c>
      <c r="G26" s="19"/>
      <c r="H26" s="19">
        <v>-4187427</v>
      </c>
      <c r="I26" s="19">
        <v>-2629996</v>
      </c>
      <c r="J26" s="19">
        <v>-6817423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-6817423</v>
      </c>
      <c r="X26" s="19">
        <v>-12926333</v>
      </c>
      <c r="Y26" s="19">
        <v>6108910</v>
      </c>
      <c r="Z26" s="20">
        <v>-47.26</v>
      </c>
      <c r="AA26" s="21">
        <v>-35778999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-35778999</v>
      </c>
      <c r="F27" s="27">
        <f t="shared" si="1"/>
        <v>-35778999</v>
      </c>
      <c r="G27" s="27">
        <f t="shared" si="1"/>
        <v>0</v>
      </c>
      <c r="H27" s="27">
        <f t="shared" si="1"/>
        <v>-4187427</v>
      </c>
      <c r="I27" s="27">
        <f t="shared" si="1"/>
        <v>-2629996</v>
      </c>
      <c r="J27" s="27">
        <f t="shared" si="1"/>
        <v>-6817423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-6817423</v>
      </c>
      <c r="X27" s="27">
        <f t="shared" si="1"/>
        <v>-12926333</v>
      </c>
      <c r="Y27" s="27">
        <f t="shared" si="1"/>
        <v>6108910</v>
      </c>
      <c r="Z27" s="28">
        <f>+IF(X27&lt;&gt;0,+(Y27/X27)*100,0)</f>
        <v>-47.259419976260865</v>
      </c>
      <c r="AA27" s="29">
        <f>SUM(AA21:AA26)</f>
        <v>-35778999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34929796</v>
      </c>
      <c r="F38" s="33">
        <f t="shared" si="3"/>
        <v>34929796</v>
      </c>
      <c r="G38" s="33">
        <f t="shared" si="3"/>
        <v>39266916</v>
      </c>
      <c r="H38" s="33">
        <f t="shared" si="3"/>
        <v>831912</v>
      </c>
      <c r="I38" s="33">
        <f t="shared" si="3"/>
        <v>936832</v>
      </c>
      <c r="J38" s="33">
        <f t="shared" si="3"/>
        <v>41035660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41035660</v>
      </c>
      <c r="X38" s="33">
        <f t="shared" si="3"/>
        <v>9034218</v>
      </c>
      <c r="Y38" s="33">
        <f t="shared" si="3"/>
        <v>32001442</v>
      </c>
      <c r="Z38" s="34">
        <f>+IF(X38&lt;&gt;0,+(Y38/X38)*100,0)</f>
        <v>354.2248150310298</v>
      </c>
      <c r="AA38" s="35">
        <f>+AA17+AA27+AA36</f>
        <v>34929796</v>
      </c>
    </row>
    <row r="39" spans="1:27" ht="13.5">
      <c r="A39" s="22" t="s">
        <v>59</v>
      </c>
      <c r="B39" s="16"/>
      <c r="C39" s="31"/>
      <c r="D39" s="31"/>
      <c r="E39" s="32">
        <v>4451761</v>
      </c>
      <c r="F39" s="33">
        <v>4451761</v>
      </c>
      <c r="G39" s="33"/>
      <c r="H39" s="33">
        <v>39266916</v>
      </c>
      <c r="I39" s="33">
        <v>40098828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4451761</v>
      </c>
      <c r="Y39" s="33">
        <v>-4451761</v>
      </c>
      <c r="Z39" s="34">
        <v>-100</v>
      </c>
      <c r="AA39" s="35">
        <v>4451761</v>
      </c>
    </row>
    <row r="40" spans="1:27" ht="13.5">
      <c r="A40" s="41" t="s">
        <v>60</v>
      </c>
      <c r="B40" s="42"/>
      <c r="C40" s="43"/>
      <c r="D40" s="43"/>
      <c r="E40" s="44">
        <v>39381555</v>
      </c>
      <c r="F40" s="45">
        <v>39381555</v>
      </c>
      <c r="G40" s="45">
        <v>39266916</v>
      </c>
      <c r="H40" s="45">
        <v>40098828</v>
      </c>
      <c r="I40" s="45">
        <v>41035660</v>
      </c>
      <c r="J40" s="45">
        <v>41035660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41035660</v>
      </c>
      <c r="X40" s="45">
        <v>13485977</v>
      </c>
      <c r="Y40" s="45">
        <v>27549683</v>
      </c>
      <c r="Z40" s="46">
        <v>204.28</v>
      </c>
      <c r="AA40" s="47">
        <v>39381555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2551830</v>
      </c>
      <c r="D8" s="17"/>
      <c r="E8" s="18">
        <v>1181106</v>
      </c>
      <c r="F8" s="19">
        <v>1181106</v>
      </c>
      <c r="G8" s="19">
        <v>32051</v>
      </c>
      <c r="H8" s="19">
        <v>-264807</v>
      </c>
      <c r="I8" s="19">
        <v>6983</v>
      </c>
      <c r="J8" s="19">
        <v>-225773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-225773</v>
      </c>
      <c r="X8" s="19">
        <v>267999</v>
      </c>
      <c r="Y8" s="19">
        <v>-493772</v>
      </c>
      <c r="Z8" s="20">
        <v>-184.24</v>
      </c>
      <c r="AA8" s="21">
        <v>1181106</v>
      </c>
    </row>
    <row r="9" spans="1:27" ht="13.5">
      <c r="A9" s="22" t="s">
        <v>36</v>
      </c>
      <c r="B9" s="16"/>
      <c r="C9" s="17">
        <v>112309363</v>
      </c>
      <c r="D9" s="17"/>
      <c r="E9" s="18">
        <v>111813000</v>
      </c>
      <c r="F9" s="19">
        <v>111813000</v>
      </c>
      <c r="G9" s="19">
        <v>39286792</v>
      </c>
      <c r="H9" s="19"/>
      <c r="I9" s="19">
        <v>7079072</v>
      </c>
      <c r="J9" s="19">
        <v>46365864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46365864</v>
      </c>
      <c r="X9" s="19">
        <v>35138667</v>
      </c>
      <c r="Y9" s="19">
        <v>11227197</v>
      </c>
      <c r="Z9" s="20">
        <v>31.95</v>
      </c>
      <c r="AA9" s="21">
        <v>111813000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7866135</v>
      </c>
      <c r="D11" s="17"/>
      <c r="E11" s="18">
        <v>5443350</v>
      </c>
      <c r="F11" s="19">
        <v>5443350</v>
      </c>
      <c r="G11" s="19">
        <v>6351170</v>
      </c>
      <c r="H11" s="19">
        <v>-5409048</v>
      </c>
      <c r="I11" s="19">
        <v>654418</v>
      </c>
      <c r="J11" s="19">
        <v>1596540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1596540</v>
      </c>
      <c r="X11" s="19">
        <v>1360750</v>
      </c>
      <c r="Y11" s="19">
        <v>235790</v>
      </c>
      <c r="Z11" s="20">
        <v>17.33</v>
      </c>
      <c r="AA11" s="21">
        <v>5443350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-77349260</v>
      </c>
      <c r="D14" s="17"/>
      <c r="E14" s="18">
        <v>-74710368</v>
      </c>
      <c r="F14" s="19">
        <v>-74710368</v>
      </c>
      <c r="G14" s="19">
        <v>-4937633</v>
      </c>
      <c r="H14" s="19">
        <v>-6910012</v>
      </c>
      <c r="I14" s="19">
        <v>-7201862</v>
      </c>
      <c r="J14" s="19">
        <v>-19049507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-19049507</v>
      </c>
      <c r="X14" s="19">
        <v>-17293007</v>
      </c>
      <c r="Y14" s="19">
        <v>-1756500</v>
      </c>
      <c r="Z14" s="20">
        <v>10.16</v>
      </c>
      <c r="AA14" s="21">
        <v>-74710368</v>
      </c>
    </row>
    <row r="15" spans="1:27" ht="13.5">
      <c r="A15" s="22" t="s">
        <v>42</v>
      </c>
      <c r="B15" s="16"/>
      <c r="C15" s="17">
        <v>-2397250</v>
      </c>
      <c r="D15" s="17"/>
      <c r="E15" s="18">
        <v>-2165810</v>
      </c>
      <c r="F15" s="19">
        <v>-2165810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-2165810</v>
      </c>
    </row>
    <row r="16" spans="1:27" ht="13.5">
      <c r="A16" s="22" t="s">
        <v>43</v>
      </c>
      <c r="B16" s="16"/>
      <c r="C16" s="17">
        <v>-54621447</v>
      </c>
      <c r="D16" s="17"/>
      <c r="E16" s="18">
        <v>-61664974</v>
      </c>
      <c r="F16" s="19">
        <v>-61664974</v>
      </c>
      <c r="G16" s="19">
        <v>-1212724</v>
      </c>
      <c r="H16" s="19">
        <v>-17641</v>
      </c>
      <c r="I16" s="19">
        <v>-761201</v>
      </c>
      <c r="J16" s="19">
        <v>-1991566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-1991566</v>
      </c>
      <c r="X16" s="19">
        <v>-5548436</v>
      </c>
      <c r="Y16" s="19">
        <v>3556870</v>
      </c>
      <c r="Z16" s="20">
        <v>-64.11</v>
      </c>
      <c r="AA16" s="21">
        <v>-61664974</v>
      </c>
    </row>
    <row r="17" spans="1:27" ht="13.5">
      <c r="A17" s="23" t="s">
        <v>44</v>
      </c>
      <c r="B17" s="24"/>
      <c r="C17" s="25">
        <f aca="true" t="shared" si="0" ref="C17:Y17">SUM(C6:C16)</f>
        <v>-11640629</v>
      </c>
      <c r="D17" s="25">
        <f>SUM(D6:D16)</f>
        <v>0</v>
      </c>
      <c r="E17" s="26">
        <f t="shared" si="0"/>
        <v>-20103696</v>
      </c>
      <c r="F17" s="27">
        <f t="shared" si="0"/>
        <v>-20103696</v>
      </c>
      <c r="G17" s="27">
        <f t="shared" si="0"/>
        <v>39519656</v>
      </c>
      <c r="H17" s="27">
        <f t="shared" si="0"/>
        <v>-12601508</v>
      </c>
      <c r="I17" s="27">
        <f t="shared" si="0"/>
        <v>-222590</v>
      </c>
      <c r="J17" s="27">
        <f t="shared" si="0"/>
        <v>26695558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26695558</v>
      </c>
      <c r="X17" s="27">
        <f t="shared" si="0"/>
        <v>13925973</v>
      </c>
      <c r="Y17" s="27">
        <f t="shared" si="0"/>
        <v>12769585</v>
      </c>
      <c r="Z17" s="28">
        <f>+IF(X17&lt;&gt;0,+(Y17/X17)*100,0)</f>
        <v>91.69617806956828</v>
      </c>
      <c r="AA17" s="29">
        <f>SUM(AA6:AA16)</f>
        <v>-20103696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1099717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-5582005</v>
      </c>
      <c r="D26" s="17"/>
      <c r="E26" s="18">
        <v>-15228800</v>
      </c>
      <c r="F26" s="19">
        <v>-15228800</v>
      </c>
      <c r="G26" s="19">
        <v>-6364</v>
      </c>
      <c r="H26" s="19">
        <v>-12654</v>
      </c>
      <c r="I26" s="19">
        <v>-14636</v>
      </c>
      <c r="J26" s="19">
        <v>-33654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-33654</v>
      </c>
      <c r="X26" s="19">
        <v>-1708080</v>
      </c>
      <c r="Y26" s="19">
        <v>1674426</v>
      </c>
      <c r="Z26" s="20">
        <v>-98.03</v>
      </c>
      <c r="AA26" s="21">
        <v>-15228800</v>
      </c>
    </row>
    <row r="27" spans="1:27" ht="13.5">
      <c r="A27" s="23" t="s">
        <v>51</v>
      </c>
      <c r="B27" s="24"/>
      <c r="C27" s="25">
        <f aca="true" t="shared" si="1" ref="C27:Y27">SUM(C21:C26)</f>
        <v>-4782288</v>
      </c>
      <c r="D27" s="25">
        <f>SUM(D21:D26)</f>
        <v>0</v>
      </c>
      <c r="E27" s="26">
        <f t="shared" si="1"/>
        <v>-15228800</v>
      </c>
      <c r="F27" s="27">
        <f t="shared" si="1"/>
        <v>-15228800</v>
      </c>
      <c r="G27" s="27">
        <f t="shared" si="1"/>
        <v>-6364</v>
      </c>
      <c r="H27" s="27">
        <f t="shared" si="1"/>
        <v>-12654</v>
      </c>
      <c r="I27" s="27">
        <f t="shared" si="1"/>
        <v>-14636</v>
      </c>
      <c r="J27" s="27">
        <f t="shared" si="1"/>
        <v>-33654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-33654</v>
      </c>
      <c r="X27" s="27">
        <f t="shared" si="1"/>
        <v>-1708080</v>
      </c>
      <c r="Y27" s="27">
        <f t="shared" si="1"/>
        <v>1674426</v>
      </c>
      <c r="Z27" s="28">
        <f>+IF(X27&lt;&gt;0,+(Y27/X27)*100,0)</f>
        <v>-98.02971757763103</v>
      </c>
      <c r="AA27" s="29">
        <f>SUM(AA21:AA26)</f>
        <v>-15228800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-1784602</v>
      </c>
      <c r="D35" s="17"/>
      <c r="E35" s="18">
        <v>-1800000</v>
      </c>
      <c r="F35" s="19">
        <v>-1800000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-1800000</v>
      </c>
    </row>
    <row r="36" spans="1:27" ht="13.5">
      <c r="A36" s="23" t="s">
        <v>57</v>
      </c>
      <c r="B36" s="24"/>
      <c r="C36" s="25">
        <f aca="true" t="shared" si="2" ref="C36:Y36">SUM(C31:C35)</f>
        <v>-1784602</v>
      </c>
      <c r="D36" s="25">
        <f>SUM(D31:D35)</f>
        <v>0</v>
      </c>
      <c r="E36" s="26">
        <f t="shared" si="2"/>
        <v>-1800000</v>
      </c>
      <c r="F36" s="27">
        <f t="shared" si="2"/>
        <v>-1800000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-1800000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-18207519</v>
      </c>
      <c r="D38" s="31">
        <f>+D17+D27+D36</f>
        <v>0</v>
      </c>
      <c r="E38" s="32">
        <f t="shared" si="3"/>
        <v>-37132496</v>
      </c>
      <c r="F38" s="33">
        <f t="shared" si="3"/>
        <v>-37132496</v>
      </c>
      <c r="G38" s="33">
        <f t="shared" si="3"/>
        <v>39513292</v>
      </c>
      <c r="H38" s="33">
        <f t="shared" si="3"/>
        <v>-12614162</v>
      </c>
      <c r="I38" s="33">
        <f t="shared" si="3"/>
        <v>-237226</v>
      </c>
      <c r="J38" s="33">
        <f t="shared" si="3"/>
        <v>26661904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26661904</v>
      </c>
      <c r="X38" s="33">
        <f t="shared" si="3"/>
        <v>12217893</v>
      </c>
      <c r="Y38" s="33">
        <f t="shared" si="3"/>
        <v>14444011</v>
      </c>
      <c r="Z38" s="34">
        <f>+IF(X38&lt;&gt;0,+(Y38/X38)*100,0)</f>
        <v>118.22014646878966</v>
      </c>
      <c r="AA38" s="35">
        <f>+AA17+AA27+AA36</f>
        <v>-37132496</v>
      </c>
    </row>
    <row r="39" spans="1:27" ht="13.5">
      <c r="A39" s="22" t="s">
        <v>59</v>
      </c>
      <c r="B39" s="16"/>
      <c r="C39" s="31">
        <v>87482573</v>
      </c>
      <c r="D39" s="31"/>
      <c r="E39" s="32">
        <v>78769193</v>
      </c>
      <c r="F39" s="33">
        <v>78769193</v>
      </c>
      <c r="G39" s="33">
        <v>119059869</v>
      </c>
      <c r="H39" s="33">
        <v>158573161</v>
      </c>
      <c r="I39" s="33">
        <v>145958999</v>
      </c>
      <c r="J39" s="33">
        <v>119059869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119059869</v>
      </c>
      <c r="X39" s="33">
        <v>78769193</v>
      </c>
      <c r="Y39" s="33">
        <v>40290676</v>
      </c>
      <c r="Z39" s="34">
        <v>51.15</v>
      </c>
      <c r="AA39" s="35">
        <v>78769193</v>
      </c>
    </row>
    <row r="40" spans="1:27" ht="13.5">
      <c r="A40" s="41" t="s">
        <v>60</v>
      </c>
      <c r="B40" s="42"/>
      <c r="C40" s="43">
        <v>69275054</v>
      </c>
      <c r="D40" s="43"/>
      <c r="E40" s="44">
        <v>41636697</v>
      </c>
      <c r="F40" s="45">
        <v>41636697</v>
      </c>
      <c r="G40" s="45">
        <v>158573161</v>
      </c>
      <c r="H40" s="45">
        <v>145958999</v>
      </c>
      <c r="I40" s="45">
        <v>145721773</v>
      </c>
      <c r="J40" s="45">
        <v>145721773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145721773</v>
      </c>
      <c r="X40" s="45">
        <v>90987086</v>
      </c>
      <c r="Y40" s="45">
        <v>54734687</v>
      </c>
      <c r="Z40" s="46">
        <v>60.16</v>
      </c>
      <c r="AA40" s="47">
        <v>41636697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135536219</v>
      </c>
      <c r="D6" s="17"/>
      <c r="E6" s="18">
        <v>267191568</v>
      </c>
      <c r="F6" s="19">
        <v>267191568</v>
      </c>
      <c r="G6" s="19">
        <v>342133430</v>
      </c>
      <c r="H6" s="19">
        <v>-255153137</v>
      </c>
      <c r="I6" s="19">
        <v>500</v>
      </c>
      <c r="J6" s="19">
        <v>86980793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86980793</v>
      </c>
      <c r="X6" s="19">
        <v>66797892</v>
      </c>
      <c r="Y6" s="19">
        <v>20182901</v>
      </c>
      <c r="Z6" s="20">
        <v>30.21</v>
      </c>
      <c r="AA6" s="21">
        <v>267191568</v>
      </c>
    </row>
    <row r="7" spans="1:27" ht="13.5">
      <c r="A7" s="22" t="s">
        <v>34</v>
      </c>
      <c r="B7" s="16"/>
      <c r="C7" s="17">
        <v>190368067</v>
      </c>
      <c r="D7" s="17"/>
      <c r="E7" s="18">
        <v>290740020</v>
      </c>
      <c r="F7" s="19">
        <v>290740020</v>
      </c>
      <c r="G7" s="19">
        <v>31991694</v>
      </c>
      <c r="H7" s="19">
        <v>-49138376</v>
      </c>
      <c r="I7" s="19">
        <v>5128812</v>
      </c>
      <c r="J7" s="19">
        <v>-12017870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-12017870</v>
      </c>
      <c r="X7" s="19">
        <v>72685005</v>
      </c>
      <c r="Y7" s="19">
        <v>-84702875</v>
      </c>
      <c r="Z7" s="20">
        <v>-116.53</v>
      </c>
      <c r="AA7" s="21">
        <v>290740020</v>
      </c>
    </row>
    <row r="8" spans="1:27" ht="13.5">
      <c r="A8" s="22" t="s">
        <v>35</v>
      </c>
      <c r="B8" s="16"/>
      <c r="C8" s="17">
        <v>4747137</v>
      </c>
      <c r="D8" s="17"/>
      <c r="E8" s="18">
        <v>7359060</v>
      </c>
      <c r="F8" s="19">
        <v>7359060</v>
      </c>
      <c r="G8" s="19">
        <v>8917378</v>
      </c>
      <c r="H8" s="19">
        <v>145600</v>
      </c>
      <c r="I8" s="19">
        <v>158130</v>
      </c>
      <c r="J8" s="19">
        <v>9221108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9221108</v>
      </c>
      <c r="X8" s="19">
        <v>1839765</v>
      </c>
      <c r="Y8" s="19">
        <v>7381343</v>
      </c>
      <c r="Z8" s="20">
        <v>401.21</v>
      </c>
      <c r="AA8" s="21">
        <v>7359060</v>
      </c>
    </row>
    <row r="9" spans="1:27" ht="13.5">
      <c r="A9" s="22" t="s">
        <v>36</v>
      </c>
      <c r="B9" s="16"/>
      <c r="C9" s="17">
        <v>53060594</v>
      </c>
      <c r="D9" s="17"/>
      <c r="E9" s="18">
        <v>28792000</v>
      </c>
      <c r="F9" s="19">
        <v>28792000</v>
      </c>
      <c r="G9" s="19">
        <v>-21586046</v>
      </c>
      <c r="H9" s="19">
        <v>16205388</v>
      </c>
      <c r="I9" s="19"/>
      <c r="J9" s="19">
        <v>-5380658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-5380658</v>
      </c>
      <c r="X9" s="19">
        <v>7197000</v>
      </c>
      <c r="Y9" s="19">
        <v>-12577658</v>
      </c>
      <c r="Z9" s="20">
        <v>-174.76</v>
      </c>
      <c r="AA9" s="21">
        <v>28792000</v>
      </c>
    </row>
    <row r="10" spans="1:27" ht="13.5">
      <c r="A10" s="22" t="s">
        <v>37</v>
      </c>
      <c r="B10" s="16"/>
      <c r="C10" s="17">
        <v>3262406</v>
      </c>
      <c r="D10" s="17"/>
      <c r="E10" s="18">
        <v>45102996</v>
      </c>
      <c r="F10" s="19">
        <v>45102996</v>
      </c>
      <c r="G10" s="19"/>
      <c r="H10" s="19"/>
      <c r="I10" s="19">
        <v>377957</v>
      </c>
      <c r="J10" s="19">
        <v>377957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377957</v>
      </c>
      <c r="X10" s="19">
        <v>11275749</v>
      </c>
      <c r="Y10" s="19">
        <v>-10897792</v>
      </c>
      <c r="Z10" s="20">
        <v>-96.65</v>
      </c>
      <c r="AA10" s="21">
        <v>45102996</v>
      </c>
    </row>
    <row r="11" spans="1:27" ht="13.5">
      <c r="A11" s="22" t="s">
        <v>38</v>
      </c>
      <c r="B11" s="16"/>
      <c r="C11" s="17">
        <v>265942</v>
      </c>
      <c r="D11" s="17"/>
      <c r="E11" s="18">
        <v>450000</v>
      </c>
      <c r="F11" s="19">
        <v>450000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112500</v>
      </c>
      <c r="Y11" s="19">
        <v>-112500</v>
      </c>
      <c r="Z11" s="20">
        <v>-100</v>
      </c>
      <c r="AA11" s="21">
        <v>450000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-287002128</v>
      </c>
      <c r="D14" s="17"/>
      <c r="E14" s="18">
        <v>-395816265</v>
      </c>
      <c r="F14" s="19">
        <v>-395816265</v>
      </c>
      <c r="G14" s="19">
        <v>-17214064</v>
      </c>
      <c r="H14" s="19">
        <v>48761634</v>
      </c>
      <c r="I14" s="19">
        <v>-26029417</v>
      </c>
      <c r="J14" s="19">
        <v>5518153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5518153</v>
      </c>
      <c r="X14" s="19">
        <v>-98952489</v>
      </c>
      <c r="Y14" s="19">
        <v>104470642</v>
      </c>
      <c r="Z14" s="20">
        <v>-105.58</v>
      </c>
      <c r="AA14" s="21">
        <v>-395816265</v>
      </c>
    </row>
    <row r="15" spans="1:27" ht="13.5">
      <c r="A15" s="22" t="s">
        <v>42</v>
      </c>
      <c r="B15" s="16"/>
      <c r="C15" s="17">
        <v>-3543866</v>
      </c>
      <c r="D15" s="17"/>
      <c r="E15" s="18">
        <v>-5044032</v>
      </c>
      <c r="F15" s="19">
        <v>-5044032</v>
      </c>
      <c r="G15" s="19">
        <v>-137280</v>
      </c>
      <c r="H15" s="19">
        <v>-1445</v>
      </c>
      <c r="I15" s="19">
        <v>-8809</v>
      </c>
      <c r="J15" s="19">
        <v>-147534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-147534</v>
      </c>
      <c r="X15" s="19">
        <v>-1261008</v>
      </c>
      <c r="Y15" s="19">
        <v>1113474</v>
      </c>
      <c r="Z15" s="20">
        <v>-88.3</v>
      </c>
      <c r="AA15" s="21">
        <v>-5044032</v>
      </c>
    </row>
    <row r="16" spans="1:27" ht="13.5">
      <c r="A16" s="22" t="s">
        <v>43</v>
      </c>
      <c r="B16" s="16"/>
      <c r="C16" s="17">
        <v>-2343317</v>
      </c>
      <c r="D16" s="17"/>
      <c r="E16" s="18"/>
      <c r="F16" s="19"/>
      <c r="G16" s="19">
        <v>-16584</v>
      </c>
      <c r="H16" s="19">
        <v>-588799</v>
      </c>
      <c r="I16" s="19">
        <v>-15844</v>
      </c>
      <c r="J16" s="19">
        <v>-621227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-621227</v>
      </c>
      <c r="X16" s="19"/>
      <c r="Y16" s="19">
        <v>-621227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94351054</v>
      </c>
      <c r="D17" s="25">
        <f>SUM(D6:D16)</f>
        <v>0</v>
      </c>
      <c r="E17" s="26">
        <f t="shared" si="0"/>
        <v>238775347</v>
      </c>
      <c r="F17" s="27">
        <f t="shared" si="0"/>
        <v>238775347</v>
      </c>
      <c r="G17" s="27">
        <f t="shared" si="0"/>
        <v>344088528</v>
      </c>
      <c r="H17" s="27">
        <f t="shared" si="0"/>
        <v>-239769135</v>
      </c>
      <c r="I17" s="27">
        <f t="shared" si="0"/>
        <v>-20388671</v>
      </c>
      <c r="J17" s="27">
        <f t="shared" si="0"/>
        <v>83930722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83930722</v>
      </c>
      <c r="X17" s="27">
        <f t="shared" si="0"/>
        <v>59694414</v>
      </c>
      <c r="Y17" s="27">
        <f t="shared" si="0"/>
        <v>24236308</v>
      </c>
      <c r="Z17" s="28">
        <f>+IF(X17&lt;&gt;0,+(Y17/X17)*100,0)</f>
        <v>40.60062973396472</v>
      </c>
      <c r="AA17" s="29">
        <f>SUM(AA6:AA16)</f>
        <v>238775347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1481588</v>
      </c>
      <c r="D21" s="17"/>
      <c r="E21" s="18">
        <v>53648747</v>
      </c>
      <c r="F21" s="19">
        <v>53648747</v>
      </c>
      <c r="G21" s="36"/>
      <c r="H21" s="36"/>
      <c r="I21" s="36">
        <v>42544</v>
      </c>
      <c r="J21" s="19">
        <v>42544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42544</v>
      </c>
      <c r="X21" s="19">
        <v>13412187</v>
      </c>
      <c r="Y21" s="36">
        <v>-13369643</v>
      </c>
      <c r="Z21" s="37">
        <v>-99.68</v>
      </c>
      <c r="AA21" s="38">
        <v>53648747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-64689711</v>
      </c>
      <c r="D26" s="17"/>
      <c r="E26" s="18">
        <v>-231075219</v>
      </c>
      <c r="F26" s="19">
        <v>-231075219</v>
      </c>
      <c r="G26" s="19">
        <v>58279642</v>
      </c>
      <c r="H26" s="19">
        <v>-43961145</v>
      </c>
      <c r="I26" s="19">
        <v>-2372009</v>
      </c>
      <c r="J26" s="19">
        <v>11946488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11946488</v>
      </c>
      <c r="X26" s="19">
        <v>-57768000</v>
      </c>
      <c r="Y26" s="19">
        <v>69714488</v>
      </c>
      <c r="Z26" s="20">
        <v>-120.68</v>
      </c>
      <c r="AA26" s="21">
        <v>-231075219</v>
      </c>
    </row>
    <row r="27" spans="1:27" ht="13.5">
      <c r="A27" s="23" t="s">
        <v>51</v>
      </c>
      <c r="B27" s="24"/>
      <c r="C27" s="25">
        <f aca="true" t="shared" si="1" ref="C27:Y27">SUM(C21:C26)</f>
        <v>-63208123</v>
      </c>
      <c r="D27" s="25">
        <f>SUM(D21:D26)</f>
        <v>0</v>
      </c>
      <c r="E27" s="26">
        <f t="shared" si="1"/>
        <v>-177426472</v>
      </c>
      <c r="F27" s="27">
        <f t="shared" si="1"/>
        <v>-177426472</v>
      </c>
      <c r="G27" s="27">
        <f t="shared" si="1"/>
        <v>58279642</v>
      </c>
      <c r="H27" s="27">
        <f t="shared" si="1"/>
        <v>-43961145</v>
      </c>
      <c r="I27" s="27">
        <f t="shared" si="1"/>
        <v>-2329465</v>
      </c>
      <c r="J27" s="27">
        <f t="shared" si="1"/>
        <v>11989032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11989032</v>
      </c>
      <c r="X27" s="27">
        <f t="shared" si="1"/>
        <v>-44355813</v>
      </c>
      <c r="Y27" s="27">
        <f t="shared" si="1"/>
        <v>56344845</v>
      </c>
      <c r="Z27" s="28">
        <f>+IF(X27&lt;&gt;0,+(Y27/X27)*100,0)</f>
        <v>-127.02922388098263</v>
      </c>
      <c r="AA27" s="29">
        <f>SUM(AA21:AA26)</f>
        <v>-177426472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-4150466</v>
      </c>
      <c r="H31" s="19">
        <v>11694648</v>
      </c>
      <c r="I31" s="19"/>
      <c r="J31" s="19">
        <v>7544182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7544182</v>
      </c>
      <c r="X31" s="19"/>
      <c r="Y31" s="19">
        <v>7544182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-1881891</v>
      </c>
      <c r="I32" s="19"/>
      <c r="J32" s="19">
        <v>-1881891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-1881891</v>
      </c>
      <c r="X32" s="19"/>
      <c r="Y32" s="19">
        <v>-1881891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-337203429</v>
      </c>
      <c r="H33" s="36">
        <v>258988280</v>
      </c>
      <c r="I33" s="36">
        <v>108799</v>
      </c>
      <c r="J33" s="36">
        <v>-78106350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-78106350</v>
      </c>
      <c r="X33" s="36"/>
      <c r="Y33" s="19">
        <v>-78106350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-1034218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-1034218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-341353895</v>
      </c>
      <c r="H36" s="27">
        <f t="shared" si="2"/>
        <v>268801037</v>
      </c>
      <c r="I36" s="27">
        <f t="shared" si="2"/>
        <v>108799</v>
      </c>
      <c r="J36" s="27">
        <f t="shared" si="2"/>
        <v>-72444059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-72444059</v>
      </c>
      <c r="X36" s="27">
        <f t="shared" si="2"/>
        <v>0</v>
      </c>
      <c r="Y36" s="27">
        <f t="shared" si="2"/>
        <v>-72444059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30108713</v>
      </c>
      <c r="D38" s="31">
        <f>+D17+D27+D36</f>
        <v>0</v>
      </c>
      <c r="E38" s="32">
        <f t="shared" si="3"/>
        <v>61348875</v>
      </c>
      <c r="F38" s="33">
        <f t="shared" si="3"/>
        <v>61348875</v>
      </c>
      <c r="G38" s="33">
        <f t="shared" si="3"/>
        <v>61014275</v>
      </c>
      <c r="H38" s="33">
        <f t="shared" si="3"/>
        <v>-14929243</v>
      </c>
      <c r="I38" s="33">
        <f t="shared" si="3"/>
        <v>-22609337</v>
      </c>
      <c r="J38" s="33">
        <f t="shared" si="3"/>
        <v>23475695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23475695</v>
      </c>
      <c r="X38" s="33">
        <f t="shared" si="3"/>
        <v>15338601</v>
      </c>
      <c r="Y38" s="33">
        <f t="shared" si="3"/>
        <v>8137094</v>
      </c>
      <c r="Z38" s="34">
        <f>+IF(X38&lt;&gt;0,+(Y38/X38)*100,0)</f>
        <v>53.04977944207558</v>
      </c>
      <c r="AA38" s="35">
        <f>+AA17+AA27+AA36</f>
        <v>61348875</v>
      </c>
    </row>
    <row r="39" spans="1:27" ht="13.5">
      <c r="A39" s="22" t="s">
        <v>59</v>
      </c>
      <c r="B39" s="16"/>
      <c r="C39" s="31">
        <v>-19019112</v>
      </c>
      <c r="D39" s="31"/>
      <c r="E39" s="32">
        <v>-20043692</v>
      </c>
      <c r="F39" s="33">
        <v>-20043692</v>
      </c>
      <c r="G39" s="33">
        <v>-99205805</v>
      </c>
      <c r="H39" s="33">
        <v>-38191530</v>
      </c>
      <c r="I39" s="33">
        <v>-53120773</v>
      </c>
      <c r="J39" s="33">
        <v>-99205805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-99205805</v>
      </c>
      <c r="X39" s="33">
        <v>-20043692</v>
      </c>
      <c r="Y39" s="33">
        <v>-79162113</v>
      </c>
      <c r="Z39" s="34">
        <v>394.95</v>
      </c>
      <c r="AA39" s="35">
        <v>-20043692</v>
      </c>
    </row>
    <row r="40" spans="1:27" ht="13.5">
      <c r="A40" s="41" t="s">
        <v>60</v>
      </c>
      <c r="B40" s="42"/>
      <c r="C40" s="43">
        <v>11089601</v>
      </c>
      <c r="D40" s="43"/>
      <c r="E40" s="44">
        <v>41305179</v>
      </c>
      <c r="F40" s="45">
        <v>41305179</v>
      </c>
      <c r="G40" s="45">
        <v>-38191530</v>
      </c>
      <c r="H40" s="45">
        <v>-53120773</v>
      </c>
      <c r="I40" s="45">
        <v>-75730110</v>
      </c>
      <c r="J40" s="45">
        <v>-75730110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-75730110</v>
      </c>
      <c r="X40" s="45">
        <v>-4705095</v>
      </c>
      <c r="Y40" s="45">
        <v>-71025015</v>
      </c>
      <c r="Z40" s="46">
        <v>1509.53</v>
      </c>
      <c r="AA40" s="47">
        <v>41305179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8712356</v>
      </c>
      <c r="D8" s="17"/>
      <c r="E8" s="18">
        <v>5099352</v>
      </c>
      <c r="F8" s="19">
        <v>5099352</v>
      </c>
      <c r="G8" s="19">
        <v>2456976</v>
      </c>
      <c r="H8" s="19">
        <v>88588</v>
      </c>
      <c r="I8" s="19">
        <v>223605</v>
      </c>
      <c r="J8" s="19">
        <v>2769169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2769169</v>
      </c>
      <c r="X8" s="19">
        <v>1239668</v>
      </c>
      <c r="Y8" s="19">
        <v>1529501</v>
      </c>
      <c r="Z8" s="20">
        <v>123.38</v>
      </c>
      <c r="AA8" s="21">
        <v>5099352</v>
      </c>
    </row>
    <row r="9" spans="1:27" ht="13.5">
      <c r="A9" s="22" t="s">
        <v>36</v>
      </c>
      <c r="B9" s="16"/>
      <c r="C9" s="17">
        <v>77660671</v>
      </c>
      <c r="D9" s="17"/>
      <c r="E9" s="18">
        <v>74448000</v>
      </c>
      <c r="F9" s="19">
        <v>74448000</v>
      </c>
      <c r="G9" s="19">
        <v>27635000</v>
      </c>
      <c r="H9" s="19">
        <v>1500000</v>
      </c>
      <c r="I9" s="19">
        <v>2400000</v>
      </c>
      <c r="J9" s="19">
        <v>31535000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31535000</v>
      </c>
      <c r="X9" s="19">
        <v>18612000</v>
      </c>
      <c r="Y9" s="19">
        <v>12923000</v>
      </c>
      <c r="Z9" s="20">
        <v>69.43</v>
      </c>
      <c r="AA9" s="21">
        <v>74448000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2252027</v>
      </c>
      <c r="D11" s="17"/>
      <c r="E11" s="18">
        <v>1458504</v>
      </c>
      <c r="F11" s="19">
        <v>1458504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364626</v>
      </c>
      <c r="Y11" s="19">
        <v>-364626</v>
      </c>
      <c r="Z11" s="20">
        <v>-100</v>
      </c>
      <c r="AA11" s="21">
        <v>1458504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-77164322</v>
      </c>
      <c r="D14" s="17"/>
      <c r="E14" s="18">
        <v>-90780702</v>
      </c>
      <c r="F14" s="19">
        <v>-90780702</v>
      </c>
      <c r="G14" s="19">
        <v>-7457968</v>
      </c>
      <c r="H14" s="19">
        <v>-5771933</v>
      </c>
      <c r="I14" s="19">
        <v>-20176197</v>
      </c>
      <c r="J14" s="19">
        <v>-33406098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-33406098</v>
      </c>
      <c r="X14" s="19">
        <v>-25034412</v>
      </c>
      <c r="Y14" s="19">
        <v>-8371686</v>
      </c>
      <c r="Z14" s="20">
        <v>33.44</v>
      </c>
      <c r="AA14" s="21">
        <v>-90780702</v>
      </c>
    </row>
    <row r="15" spans="1:27" ht="13.5">
      <c r="A15" s="22" t="s">
        <v>42</v>
      </c>
      <c r="B15" s="16"/>
      <c r="C15" s="17">
        <v>-2369493</v>
      </c>
      <c r="D15" s="17"/>
      <c r="E15" s="18">
        <v>-306908</v>
      </c>
      <c r="F15" s="19">
        <v>-306908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-76725</v>
      </c>
      <c r="Y15" s="19">
        <v>76725</v>
      </c>
      <c r="Z15" s="20">
        <v>-100</v>
      </c>
      <c r="AA15" s="21">
        <v>-306908</v>
      </c>
    </row>
    <row r="16" spans="1:27" ht="13.5">
      <c r="A16" s="22" t="s">
        <v>43</v>
      </c>
      <c r="B16" s="16"/>
      <c r="C16" s="17"/>
      <c r="D16" s="17"/>
      <c r="E16" s="18">
        <v>-3083257</v>
      </c>
      <c r="F16" s="19">
        <v>-3083257</v>
      </c>
      <c r="G16" s="19">
        <v>-215538</v>
      </c>
      <c r="H16" s="19">
        <v>-567532</v>
      </c>
      <c r="I16" s="19">
        <v>-581983</v>
      </c>
      <c r="J16" s="19">
        <v>-1365053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-1365053</v>
      </c>
      <c r="X16" s="19">
        <v>-1041000</v>
      </c>
      <c r="Y16" s="19">
        <v>-324053</v>
      </c>
      <c r="Z16" s="20">
        <v>31.13</v>
      </c>
      <c r="AA16" s="21">
        <v>-3083257</v>
      </c>
    </row>
    <row r="17" spans="1:27" ht="13.5">
      <c r="A17" s="23" t="s">
        <v>44</v>
      </c>
      <c r="B17" s="24"/>
      <c r="C17" s="25">
        <f aca="true" t="shared" si="0" ref="C17:Y17">SUM(C6:C16)</f>
        <v>9091239</v>
      </c>
      <c r="D17" s="25">
        <f>SUM(D6:D16)</f>
        <v>0</v>
      </c>
      <c r="E17" s="26">
        <f t="shared" si="0"/>
        <v>-13165011</v>
      </c>
      <c r="F17" s="27">
        <f t="shared" si="0"/>
        <v>-13165011</v>
      </c>
      <c r="G17" s="27">
        <f t="shared" si="0"/>
        <v>22418470</v>
      </c>
      <c r="H17" s="27">
        <f t="shared" si="0"/>
        <v>-4750877</v>
      </c>
      <c r="I17" s="27">
        <f t="shared" si="0"/>
        <v>-18134575</v>
      </c>
      <c r="J17" s="27">
        <f t="shared" si="0"/>
        <v>-466982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-466982</v>
      </c>
      <c r="X17" s="27">
        <f t="shared" si="0"/>
        <v>-5935843</v>
      </c>
      <c r="Y17" s="27">
        <f t="shared" si="0"/>
        <v>5468861</v>
      </c>
      <c r="Z17" s="28">
        <f>+IF(X17&lt;&gt;0,+(Y17/X17)*100,0)</f>
        <v>-92.13284448392587</v>
      </c>
      <c r="AA17" s="29">
        <f>SUM(AA6:AA16)</f>
        <v>-13165011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-4100000</v>
      </c>
      <c r="F26" s="19">
        <v>-4100000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>
        <v>-4100000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-4100000</v>
      </c>
      <c r="F27" s="27">
        <f t="shared" si="1"/>
        <v>-4100000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-4100000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-505133</v>
      </c>
      <c r="F35" s="19">
        <v>-505133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-505133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-505133</v>
      </c>
      <c r="F36" s="27">
        <f t="shared" si="2"/>
        <v>-505133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-505133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9091239</v>
      </c>
      <c r="D38" s="31">
        <f>+D17+D27+D36</f>
        <v>0</v>
      </c>
      <c r="E38" s="32">
        <f t="shared" si="3"/>
        <v>-17770144</v>
      </c>
      <c r="F38" s="33">
        <f t="shared" si="3"/>
        <v>-17770144</v>
      </c>
      <c r="G38" s="33">
        <f t="shared" si="3"/>
        <v>22418470</v>
      </c>
      <c r="H38" s="33">
        <f t="shared" si="3"/>
        <v>-4750877</v>
      </c>
      <c r="I38" s="33">
        <f t="shared" si="3"/>
        <v>-18134575</v>
      </c>
      <c r="J38" s="33">
        <f t="shared" si="3"/>
        <v>-466982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-466982</v>
      </c>
      <c r="X38" s="33">
        <f t="shared" si="3"/>
        <v>-5935843</v>
      </c>
      <c r="Y38" s="33">
        <f t="shared" si="3"/>
        <v>5468861</v>
      </c>
      <c r="Z38" s="34">
        <f>+IF(X38&lt;&gt;0,+(Y38/X38)*100,0)</f>
        <v>-92.13284448392587</v>
      </c>
      <c r="AA38" s="35">
        <f>+AA17+AA27+AA36</f>
        <v>-17770144</v>
      </c>
    </row>
    <row r="39" spans="1:27" ht="13.5">
      <c r="A39" s="22" t="s">
        <v>59</v>
      </c>
      <c r="B39" s="16"/>
      <c r="C39" s="31"/>
      <c r="D39" s="31"/>
      <c r="E39" s="32">
        <v>2464248</v>
      </c>
      <c r="F39" s="33">
        <v>2464248</v>
      </c>
      <c r="G39" s="33">
        <v>613005</v>
      </c>
      <c r="H39" s="33">
        <v>23031475</v>
      </c>
      <c r="I39" s="33">
        <v>18280598</v>
      </c>
      <c r="J39" s="33">
        <v>613005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613005</v>
      </c>
      <c r="X39" s="33">
        <v>2464248</v>
      </c>
      <c r="Y39" s="33">
        <v>-1851243</v>
      </c>
      <c r="Z39" s="34">
        <v>-75.12</v>
      </c>
      <c r="AA39" s="35">
        <v>2464248</v>
      </c>
    </row>
    <row r="40" spans="1:27" ht="13.5">
      <c r="A40" s="41" t="s">
        <v>60</v>
      </c>
      <c r="B40" s="42"/>
      <c r="C40" s="43">
        <v>9091239</v>
      </c>
      <c r="D40" s="43"/>
      <c r="E40" s="44">
        <v>-15305898</v>
      </c>
      <c r="F40" s="45">
        <v>-15305898</v>
      </c>
      <c r="G40" s="45">
        <v>23031475</v>
      </c>
      <c r="H40" s="45">
        <v>18280598</v>
      </c>
      <c r="I40" s="45">
        <v>146023</v>
      </c>
      <c r="J40" s="45">
        <v>146023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146023</v>
      </c>
      <c r="X40" s="45">
        <v>-3471597</v>
      </c>
      <c r="Y40" s="45">
        <v>3617620</v>
      </c>
      <c r="Z40" s="46">
        <v>-104.21</v>
      </c>
      <c r="AA40" s="47">
        <v>-15305898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6566401</v>
      </c>
      <c r="D6" s="17"/>
      <c r="E6" s="18">
        <v>8134980</v>
      </c>
      <c r="F6" s="19">
        <v>8134980</v>
      </c>
      <c r="G6" s="19">
        <v>219090</v>
      </c>
      <c r="H6" s="19">
        <v>737556</v>
      </c>
      <c r="I6" s="19">
        <v>1190145</v>
      </c>
      <c r="J6" s="19">
        <v>2146791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2146791</v>
      </c>
      <c r="X6" s="19">
        <v>2033745</v>
      </c>
      <c r="Y6" s="19">
        <v>113046</v>
      </c>
      <c r="Z6" s="20">
        <v>5.56</v>
      </c>
      <c r="AA6" s="21">
        <v>8134980</v>
      </c>
    </row>
    <row r="7" spans="1:27" ht="13.5">
      <c r="A7" s="22" t="s">
        <v>34</v>
      </c>
      <c r="B7" s="16"/>
      <c r="C7" s="17">
        <v>18942640</v>
      </c>
      <c r="D7" s="17"/>
      <c r="E7" s="18">
        <v>25225841</v>
      </c>
      <c r="F7" s="19">
        <v>25225841</v>
      </c>
      <c r="G7" s="19">
        <v>1296026</v>
      </c>
      <c r="H7" s="19">
        <v>1742342</v>
      </c>
      <c r="I7" s="19">
        <v>1822226</v>
      </c>
      <c r="J7" s="19">
        <v>4860594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4860594</v>
      </c>
      <c r="X7" s="19">
        <v>6344664</v>
      </c>
      <c r="Y7" s="19">
        <v>-1484070</v>
      </c>
      <c r="Z7" s="20">
        <v>-23.39</v>
      </c>
      <c r="AA7" s="21">
        <v>25225841</v>
      </c>
    </row>
    <row r="8" spans="1:27" ht="13.5">
      <c r="A8" s="22" t="s">
        <v>35</v>
      </c>
      <c r="B8" s="16"/>
      <c r="C8" s="17">
        <v>2547535</v>
      </c>
      <c r="D8" s="17"/>
      <c r="E8" s="18">
        <v>4967304</v>
      </c>
      <c r="F8" s="19">
        <v>4967304</v>
      </c>
      <c r="G8" s="19">
        <v>1603687</v>
      </c>
      <c r="H8" s="19">
        <v>886757</v>
      </c>
      <c r="I8" s="19">
        <v>760562</v>
      </c>
      <c r="J8" s="19">
        <v>3251006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3251006</v>
      </c>
      <c r="X8" s="19">
        <v>1241826</v>
      </c>
      <c r="Y8" s="19">
        <v>2009180</v>
      </c>
      <c r="Z8" s="20">
        <v>161.79</v>
      </c>
      <c r="AA8" s="21">
        <v>4967304</v>
      </c>
    </row>
    <row r="9" spans="1:27" ht="13.5">
      <c r="A9" s="22" t="s">
        <v>36</v>
      </c>
      <c r="B9" s="16"/>
      <c r="C9" s="17">
        <v>19027000</v>
      </c>
      <c r="D9" s="17"/>
      <c r="E9" s="18">
        <v>17550996</v>
      </c>
      <c r="F9" s="19">
        <v>17550996</v>
      </c>
      <c r="G9" s="19">
        <v>5624140</v>
      </c>
      <c r="H9" s="19">
        <v>250220</v>
      </c>
      <c r="I9" s="19">
        <v>140</v>
      </c>
      <c r="J9" s="19">
        <v>5874500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5874500</v>
      </c>
      <c r="X9" s="19">
        <v>4387749</v>
      </c>
      <c r="Y9" s="19">
        <v>1486751</v>
      </c>
      <c r="Z9" s="20">
        <v>33.88</v>
      </c>
      <c r="AA9" s="21">
        <v>17550996</v>
      </c>
    </row>
    <row r="10" spans="1:27" ht="13.5">
      <c r="A10" s="22" t="s">
        <v>37</v>
      </c>
      <c r="B10" s="16"/>
      <c r="C10" s="17">
        <v>5202000</v>
      </c>
      <c r="D10" s="17"/>
      <c r="E10" s="18">
        <v>24357996</v>
      </c>
      <c r="F10" s="19">
        <v>24357996</v>
      </c>
      <c r="G10" s="19">
        <v>3500000</v>
      </c>
      <c r="H10" s="19"/>
      <c r="I10" s="19"/>
      <c r="J10" s="19">
        <v>3500000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3500000</v>
      </c>
      <c r="X10" s="19">
        <v>6089499</v>
      </c>
      <c r="Y10" s="19">
        <v>-2589499</v>
      </c>
      <c r="Z10" s="20">
        <v>-42.52</v>
      </c>
      <c r="AA10" s="21">
        <v>24357996</v>
      </c>
    </row>
    <row r="11" spans="1:27" ht="13.5">
      <c r="A11" s="22" t="s">
        <v>38</v>
      </c>
      <c r="B11" s="16"/>
      <c r="C11" s="17">
        <v>390007</v>
      </c>
      <c r="D11" s="17"/>
      <c r="E11" s="18">
        <v>2238565</v>
      </c>
      <c r="F11" s="19">
        <v>2238565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562389</v>
      </c>
      <c r="Y11" s="19">
        <v>-562389</v>
      </c>
      <c r="Z11" s="20">
        <v>-100</v>
      </c>
      <c r="AA11" s="21">
        <v>2238565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-45905619</v>
      </c>
      <c r="D14" s="17"/>
      <c r="E14" s="18">
        <v>-53847347</v>
      </c>
      <c r="F14" s="19">
        <v>-53847347</v>
      </c>
      <c r="G14" s="19">
        <v>-11833020</v>
      </c>
      <c r="H14" s="19">
        <v>-2716565</v>
      </c>
      <c r="I14" s="19">
        <v>-4419965</v>
      </c>
      <c r="J14" s="19">
        <v>-18969550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-18969550</v>
      </c>
      <c r="X14" s="19">
        <v>-12240072</v>
      </c>
      <c r="Y14" s="19">
        <v>-6729478</v>
      </c>
      <c r="Z14" s="20">
        <v>54.98</v>
      </c>
      <c r="AA14" s="21">
        <v>-53847347</v>
      </c>
    </row>
    <row r="15" spans="1:27" ht="13.5">
      <c r="A15" s="22" t="s">
        <v>42</v>
      </c>
      <c r="B15" s="16"/>
      <c r="C15" s="17">
        <v>-1164156</v>
      </c>
      <c r="D15" s="17"/>
      <c r="E15" s="18">
        <v>-1508292</v>
      </c>
      <c r="F15" s="19">
        <v>-1508292</v>
      </c>
      <c r="G15" s="19">
        <v>-6240</v>
      </c>
      <c r="H15" s="19">
        <v>-39</v>
      </c>
      <c r="I15" s="19">
        <v>-208</v>
      </c>
      <c r="J15" s="19">
        <v>-6487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-6487</v>
      </c>
      <c r="X15" s="19">
        <v>-377073</v>
      </c>
      <c r="Y15" s="19">
        <v>370586</v>
      </c>
      <c r="Z15" s="20">
        <v>-98.28</v>
      </c>
      <c r="AA15" s="21">
        <v>-1508292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5605808</v>
      </c>
      <c r="D17" s="25">
        <f>SUM(D6:D16)</f>
        <v>0</v>
      </c>
      <c r="E17" s="26">
        <f t="shared" si="0"/>
        <v>27120043</v>
      </c>
      <c r="F17" s="27">
        <f t="shared" si="0"/>
        <v>27120043</v>
      </c>
      <c r="G17" s="27">
        <f t="shared" si="0"/>
        <v>403683</v>
      </c>
      <c r="H17" s="27">
        <f t="shared" si="0"/>
        <v>900271</v>
      </c>
      <c r="I17" s="27">
        <f t="shared" si="0"/>
        <v>-647100</v>
      </c>
      <c r="J17" s="27">
        <f t="shared" si="0"/>
        <v>656854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656854</v>
      </c>
      <c r="X17" s="27">
        <f t="shared" si="0"/>
        <v>8042727</v>
      </c>
      <c r="Y17" s="27">
        <f t="shared" si="0"/>
        <v>-7385873</v>
      </c>
      <c r="Z17" s="28">
        <f>+IF(X17&lt;&gt;0,+(Y17/X17)*100,0)</f>
        <v>-91.83294422401755</v>
      </c>
      <c r="AA17" s="29">
        <f>SUM(AA6:AA16)</f>
        <v>27120043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3176600</v>
      </c>
      <c r="F21" s="19">
        <v>3176600</v>
      </c>
      <c r="G21" s="36">
        <v>28862</v>
      </c>
      <c r="H21" s="36">
        <v>10500</v>
      </c>
      <c r="I21" s="36">
        <v>5400</v>
      </c>
      <c r="J21" s="19">
        <v>44762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44762</v>
      </c>
      <c r="X21" s="19"/>
      <c r="Y21" s="36">
        <v>44762</v>
      </c>
      <c r="Z21" s="37"/>
      <c r="AA21" s="38">
        <v>3176600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10814</v>
      </c>
      <c r="F23" s="19">
        <v>10814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10814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-6277820</v>
      </c>
      <c r="D26" s="17"/>
      <c r="E26" s="18">
        <v>-28279880</v>
      </c>
      <c r="F26" s="19">
        <v>-28279880</v>
      </c>
      <c r="G26" s="19">
        <v>-234215</v>
      </c>
      <c r="H26" s="19">
        <v>-42296</v>
      </c>
      <c r="I26" s="19">
        <v>-1814</v>
      </c>
      <c r="J26" s="19">
        <v>-278325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-278325</v>
      </c>
      <c r="X26" s="19">
        <v>-9936377</v>
      </c>
      <c r="Y26" s="19">
        <v>9658052</v>
      </c>
      <c r="Z26" s="20">
        <v>-97.2</v>
      </c>
      <c r="AA26" s="21">
        <v>-28279880</v>
      </c>
    </row>
    <row r="27" spans="1:27" ht="13.5">
      <c r="A27" s="23" t="s">
        <v>51</v>
      </c>
      <c r="B27" s="24"/>
      <c r="C27" s="25">
        <f aca="true" t="shared" si="1" ref="C27:Y27">SUM(C21:C26)</f>
        <v>-6277820</v>
      </c>
      <c r="D27" s="25">
        <f>SUM(D21:D26)</f>
        <v>0</v>
      </c>
      <c r="E27" s="26">
        <f t="shared" si="1"/>
        <v>-25092466</v>
      </c>
      <c r="F27" s="27">
        <f t="shared" si="1"/>
        <v>-25092466</v>
      </c>
      <c r="G27" s="27">
        <f t="shared" si="1"/>
        <v>-205353</v>
      </c>
      <c r="H27" s="27">
        <f t="shared" si="1"/>
        <v>-31796</v>
      </c>
      <c r="I27" s="27">
        <f t="shared" si="1"/>
        <v>3586</v>
      </c>
      <c r="J27" s="27">
        <f t="shared" si="1"/>
        <v>-233563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-233563</v>
      </c>
      <c r="X27" s="27">
        <f t="shared" si="1"/>
        <v>-9936377</v>
      </c>
      <c r="Y27" s="27">
        <f t="shared" si="1"/>
        <v>9702814</v>
      </c>
      <c r="Z27" s="28">
        <f>+IF(X27&lt;&gt;0,+(Y27/X27)*100,0)</f>
        <v>-97.64941487224166</v>
      </c>
      <c r="AA27" s="29">
        <f>SUM(AA21:AA26)</f>
        <v>-25092466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35531</v>
      </c>
      <c r="D33" s="17"/>
      <c r="E33" s="18">
        <v>59665</v>
      </c>
      <c r="F33" s="19">
        <v>59665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59665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-709956</v>
      </c>
      <c r="D35" s="17"/>
      <c r="E35" s="18">
        <v>-1444548</v>
      </c>
      <c r="F35" s="19">
        <v>-1444548</v>
      </c>
      <c r="G35" s="19">
        <v>-26919</v>
      </c>
      <c r="H35" s="19">
        <v>-127260</v>
      </c>
      <c r="I35" s="19">
        <v>-173275</v>
      </c>
      <c r="J35" s="19">
        <v>-327454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-327454</v>
      </c>
      <c r="X35" s="19">
        <v>-361137</v>
      </c>
      <c r="Y35" s="19">
        <v>33683</v>
      </c>
      <c r="Z35" s="20">
        <v>-9.33</v>
      </c>
      <c r="AA35" s="21">
        <v>-1444548</v>
      </c>
    </row>
    <row r="36" spans="1:27" ht="13.5">
      <c r="A36" s="23" t="s">
        <v>57</v>
      </c>
      <c r="B36" s="24"/>
      <c r="C36" s="25">
        <f aca="true" t="shared" si="2" ref="C36:Y36">SUM(C31:C35)</f>
        <v>-674425</v>
      </c>
      <c r="D36" s="25">
        <f>SUM(D31:D35)</f>
        <v>0</v>
      </c>
      <c r="E36" s="26">
        <f t="shared" si="2"/>
        <v>-1384883</v>
      </c>
      <c r="F36" s="27">
        <f t="shared" si="2"/>
        <v>-1384883</v>
      </c>
      <c r="G36" s="27">
        <f t="shared" si="2"/>
        <v>-26919</v>
      </c>
      <c r="H36" s="27">
        <f t="shared" si="2"/>
        <v>-127260</v>
      </c>
      <c r="I36" s="27">
        <f t="shared" si="2"/>
        <v>-173275</v>
      </c>
      <c r="J36" s="27">
        <f t="shared" si="2"/>
        <v>-327454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-327454</v>
      </c>
      <c r="X36" s="27">
        <f t="shared" si="2"/>
        <v>-361137</v>
      </c>
      <c r="Y36" s="27">
        <f t="shared" si="2"/>
        <v>33683</v>
      </c>
      <c r="Z36" s="28">
        <f>+IF(X36&lt;&gt;0,+(Y36/X36)*100,0)</f>
        <v>-9.32693133076921</v>
      </c>
      <c r="AA36" s="29">
        <f>SUM(AA31:AA35)</f>
        <v>-1384883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-1346437</v>
      </c>
      <c r="D38" s="31">
        <f>+D17+D27+D36</f>
        <v>0</v>
      </c>
      <c r="E38" s="32">
        <f t="shared" si="3"/>
        <v>642694</v>
      </c>
      <c r="F38" s="33">
        <f t="shared" si="3"/>
        <v>642694</v>
      </c>
      <c r="G38" s="33">
        <f t="shared" si="3"/>
        <v>171411</v>
      </c>
      <c r="H38" s="33">
        <f t="shared" si="3"/>
        <v>741215</v>
      </c>
      <c r="I38" s="33">
        <f t="shared" si="3"/>
        <v>-816789</v>
      </c>
      <c r="J38" s="33">
        <f t="shared" si="3"/>
        <v>95837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95837</v>
      </c>
      <c r="X38" s="33">
        <f t="shared" si="3"/>
        <v>-2254787</v>
      </c>
      <c r="Y38" s="33">
        <f t="shared" si="3"/>
        <v>2350624</v>
      </c>
      <c r="Z38" s="34">
        <f>+IF(X38&lt;&gt;0,+(Y38/X38)*100,0)</f>
        <v>-104.25037930412053</v>
      </c>
      <c r="AA38" s="35">
        <f>+AA17+AA27+AA36</f>
        <v>642694</v>
      </c>
    </row>
    <row r="39" spans="1:27" ht="13.5">
      <c r="A39" s="22" t="s">
        <v>59</v>
      </c>
      <c r="B39" s="16"/>
      <c r="C39" s="31">
        <v>3641680</v>
      </c>
      <c r="D39" s="31"/>
      <c r="E39" s="32">
        <v>1294531</v>
      </c>
      <c r="F39" s="33">
        <v>1294531</v>
      </c>
      <c r="G39" s="33">
        <v>358998</v>
      </c>
      <c r="H39" s="33">
        <v>530409</v>
      </c>
      <c r="I39" s="33">
        <v>1271624</v>
      </c>
      <c r="J39" s="33">
        <v>358998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358998</v>
      </c>
      <c r="X39" s="33">
        <v>1294531</v>
      </c>
      <c r="Y39" s="33">
        <v>-935533</v>
      </c>
      <c r="Z39" s="34">
        <v>-72.27</v>
      </c>
      <c r="AA39" s="35">
        <v>1294531</v>
      </c>
    </row>
    <row r="40" spans="1:27" ht="13.5">
      <c r="A40" s="41" t="s">
        <v>60</v>
      </c>
      <c r="B40" s="42"/>
      <c r="C40" s="43">
        <v>2295244</v>
      </c>
      <c r="D40" s="43"/>
      <c r="E40" s="44">
        <v>1937226</v>
      </c>
      <c r="F40" s="45">
        <v>1937226</v>
      </c>
      <c r="G40" s="45">
        <v>530409</v>
      </c>
      <c r="H40" s="45">
        <v>1271624</v>
      </c>
      <c r="I40" s="45">
        <v>454835</v>
      </c>
      <c r="J40" s="45">
        <v>454835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454835</v>
      </c>
      <c r="X40" s="45">
        <v>-960255</v>
      </c>
      <c r="Y40" s="45">
        <v>1415090</v>
      </c>
      <c r="Z40" s="46">
        <v>-147.37</v>
      </c>
      <c r="AA40" s="47">
        <v>1937226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34187763</v>
      </c>
      <c r="D6" s="17"/>
      <c r="E6" s="18">
        <v>36405408</v>
      </c>
      <c r="F6" s="19">
        <v>36405408</v>
      </c>
      <c r="G6" s="19">
        <v>2897096</v>
      </c>
      <c r="H6" s="19">
        <v>2782320</v>
      </c>
      <c r="I6" s="19">
        <v>9100977</v>
      </c>
      <c r="J6" s="19">
        <v>14780393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14780393</v>
      </c>
      <c r="X6" s="19">
        <v>9101352</v>
      </c>
      <c r="Y6" s="19">
        <v>5679041</v>
      </c>
      <c r="Z6" s="20">
        <v>62.4</v>
      </c>
      <c r="AA6" s="21">
        <v>36405408</v>
      </c>
    </row>
    <row r="7" spans="1:27" ht="13.5">
      <c r="A7" s="22" t="s">
        <v>34</v>
      </c>
      <c r="B7" s="16"/>
      <c r="C7" s="17">
        <v>107015618</v>
      </c>
      <c r="D7" s="17"/>
      <c r="E7" s="18">
        <v>126900756</v>
      </c>
      <c r="F7" s="19">
        <v>126900756</v>
      </c>
      <c r="G7" s="19">
        <v>9498826</v>
      </c>
      <c r="H7" s="19">
        <v>9914429</v>
      </c>
      <c r="I7" s="19">
        <v>10094274</v>
      </c>
      <c r="J7" s="19">
        <v>29507529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29507529</v>
      </c>
      <c r="X7" s="19">
        <v>31725189</v>
      </c>
      <c r="Y7" s="19">
        <v>-2217660</v>
      </c>
      <c r="Z7" s="20">
        <v>-6.99</v>
      </c>
      <c r="AA7" s="21">
        <v>126900756</v>
      </c>
    </row>
    <row r="8" spans="1:27" ht="13.5">
      <c r="A8" s="22" t="s">
        <v>35</v>
      </c>
      <c r="B8" s="16"/>
      <c r="C8" s="17"/>
      <c r="D8" s="17"/>
      <c r="E8" s="18">
        <v>12713760</v>
      </c>
      <c r="F8" s="19">
        <v>12713760</v>
      </c>
      <c r="G8" s="19">
        <v>1853259</v>
      </c>
      <c r="H8" s="19">
        <v>1583306</v>
      </c>
      <c r="I8" s="19">
        <v>897650</v>
      </c>
      <c r="J8" s="19">
        <v>4334215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4334215</v>
      </c>
      <c r="X8" s="19">
        <v>3178440</v>
      </c>
      <c r="Y8" s="19">
        <v>1155775</v>
      </c>
      <c r="Z8" s="20">
        <v>36.36</v>
      </c>
      <c r="AA8" s="21">
        <v>12713760</v>
      </c>
    </row>
    <row r="9" spans="1:27" ht="13.5">
      <c r="A9" s="22" t="s">
        <v>36</v>
      </c>
      <c r="B9" s="16"/>
      <c r="C9" s="17">
        <v>40838404</v>
      </c>
      <c r="D9" s="17"/>
      <c r="E9" s="18">
        <v>42827004</v>
      </c>
      <c r="F9" s="19">
        <v>42827004</v>
      </c>
      <c r="G9" s="19">
        <v>8775000</v>
      </c>
      <c r="H9" s="19">
        <v>2060000</v>
      </c>
      <c r="I9" s="19"/>
      <c r="J9" s="19">
        <v>10835000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10835000</v>
      </c>
      <c r="X9" s="19">
        <v>10706751</v>
      </c>
      <c r="Y9" s="19">
        <v>128249</v>
      </c>
      <c r="Z9" s="20">
        <v>1.2</v>
      </c>
      <c r="AA9" s="21">
        <v>42827004</v>
      </c>
    </row>
    <row r="10" spans="1:27" ht="13.5">
      <c r="A10" s="22" t="s">
        <v>37</v>
      </c>
      <c r="B10" s="16"/>
      <c r="C10" s="17"/>
      <c r="D10" s="17"/>
      <c r="E10" s="18">
        <v>14160000</v>
      </c>
      <c r="F10" s="19">
        <v>14160000</v>
      </c>
      <c r="G10" s="19">
        <v>4200000</v>
      </c>
      <c r="H10" s="19"/>
      <c r="I10" s="19"/>
      <c r="J10" s="19">
        <v>4200000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4200000</v>
      </c>
      <c r="X10" s="19">
        <v>3540000</v>
      </c>
      <c r="Y10" s="19">
        <v>660000</v>
      </c>
      <c r="Z10" s="20">
        <v>18.64</v>
      </c>
      <c r="AA10" s="21">
        <v>14160000</v>
      </c>
    </row>
    <row r="11" spans="1:27" ht="13.5">
      <c r="A11" s="22" t="s">
        <v>38</v>
      </c>
      <c r="B11" s="16"/>
      <c r="C11" s="17">
        <v>7107843</v>
      </c>
      <c r="D11" s="17"/>
      <c r="E11" s="18">
        <v>7248576</v>
      </c>
      <c r="F11" s="19">
        <v>7248576</v>
      </c>
      <c r="G11" s="19">
        <v>534460</v>
      </c>
      <c r="H11" s="19">
        <v>562678</v>
      </c>
      <c r="I11" s="19">
        <v>534206</v>
      </c>
      <c r="J11" s="19">
        <v>1631344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1631344</v>
      </c>
      <c r="X11" s="19">
        <v>1812144</v>
      </c>
      <c r="Y11" s="19">
        <v>-180800</v>
      </c>
      <c r="Z11" s="20">
        <v>-9.98</v>
      </c>
      <c r="AA11" s="21">
        <v>7248576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-175455206</v>
      </c>
      <c r="D14" s="17"/>
      <c r="E14" s="18">
        <v>-231946200</v>
      </c>
      <c r="F14" s="19">
        <v>-231946200</v>
      </c>
      <c r="G14" s="19">
        <v>-22918212</v>
      </c>
      <c r="H14" s="19">
        <v>-20644554</v>
      </c>
      <c r="I14" s="19">
        <v>-24275655</v>
      </c>
      <c r="J14" s="19">
        <v>-67838421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-67838421</v>
      </c>
      <c r="X14" s="19">
        <v>-57986550</v>
      </c>
      <c r="Y14" s="19">
        <v>-9851871</v>
      </c>
      <c r="Z14" s="20">
        <v>16.99</v>
      </c>
      <c r="AA14" s="21">
        <v>-231946200</v>
      </c>
    </row>
    <row r="15" spans="1:27" ht="13.5">
      <c r="A15" s="22" t="s">
        <v>42</v>
      </c>
      <c r="B15" s="16"/>
      <c r="C15" s="17">
        <v>-2946140</v>
      </c>
      <c r="D15" s="17"/>
      <c r="E15" s="18">
        <v>-9996</v>
      </c>
      <c r="F15" s="19">
        <v>-9996</v>
      </c>
      <c r="G15" s="19"/>
      <c r="H15" s="19">
        <v>-3263</v>
      </c>
      <c r="I15" s="19">
        <v>-1299</v>
      </c>
      <c r="J15" s="19">
        <v>-4562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-4562</v>
      </c>
      <c r="X15" s="19">
        <v>-2499</v>
      </c>
      <c r="Y15" s="19">
        <v>-2063</v>
      </c>
      <c r="Z15" s="20">
        <v>82.55</v>
      </c>
      <c r="AA15" s="21">
        <v>-9996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10748282</v>
      </c>
      <c r="D17" s="25">
        <f>SUM(D6:D16)</f>
        <v>0</v>
      </c>
      <c r="E17" s="26">
        <f t="shared" si="0"/>
        <v>8299308</v>
      </c>
      <c r="F17" s="27">
        <f t="shared" si="0"/>
        <v>8299308</v>
      </c>
      <c r="G17" s="27">
        <f t="shared" si="0"/>
        <v>4840429</v>
      </c>
      <c r="H17" s="27">
        <f t="shared" si="0"/>
        <v>-3745084</v>
      </c>
      <c r="I17" s="27">
        <f t="shared" si="0"/>
        <v>-3649847</v>
      </c>
      <c r="J17" s="27">
        <f t="shared" si="0"/>
        <v>-2554502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-2554502</v>
      </c>
      <c r="X17" s="27">
        <f t="shared" si="0"/>
        <v>2074827</v>
      </c>
      <c r="Y17" s="27">
        <f t="shared" si="0"/>
        <v>-4629329</v>
      </c>
      <c r="Z17" s="28">
        <f>+IF(X17&lt;&gt;0,+(Y17/X17)*100,0)</f>
        <v>-223.1187949645922</v>
      </c>
      <c r="AA17" s="29">
        <f>SUM(AA6:AA16)</f>
        <v>8299308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307363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-21126802</v>
      </c>
      <c r="D26" s="17"/>
      <c r="E26" s="18">
        <v>-14160000</v>
      </c>
      <c r="F26" s="19">
        <v>-14160000</v>
      </c>
      <c r="G26" s="19">
        <v>-966105</v>
      </c>
      <c r="H26" s="19">
        <v>-919111</v>
      </c>
      <c r="I26" s="19">
        <v>-953552</v>
      </c>
      <c r="J26" s="19">
        <v>-2838768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-2838768</v>
      </c>
      <c r="X26" s="19">
        <v>-3540000</v>
      </c>
      <c r="Y26" s="19">
        <v>701232</v>
      </c>
      <c r="Z26" s="20">
        <v>-19.81</v>
      </c>
      <c r="AA26" s="21">
        <v>-14160000</v>
      </c>
    </row>
    <row r="27" spans="1:27" ht="13.5">
      <c r="A27" s="23" t="s">
        <v>51</v>
      </c>
      <c r="B27" s="24"/>
      <c r="C27" s="25">
        <f aca="true" t="shared" si="1" ref="C27:Y27">SUM(C21:C26)</f>
        <v>-20819439</v>
      </c>
      <c r="D27" s="25">
        <f>SUM(D21:D26)</f>
        <v>0</v>
      </c>
      <c r="E27" s="26">
        <f t="shared" si="1"/>
        <v>-14160000</v>
      </c>
      <c r="F27" s="27">
        <f t="shared" si="1"/>
        <v>-14160000</v>
      </c>
      <c r="G27" s="27">
        <f t="shared" si="1"/>
        <v>-966105</v>
      </c>
      <c r="H27" s="27">
        <f t="shared" si="1"/>
        <v>-919111</v>
      </c>
      <c r="I27" s="27">
        <f t="shared" si="1"/>
        <v>-953552</v>
      </c>
      <c r="J27" s="27">
        <f t="shared" si="1"/>
        <v>-2838768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-2838768</v>
      </c>
      <c r="X27" s="27">
        <f t="shared" si="1"/>
        <v>-3540000</v>
      </c>
      <c r="Y27" s="27">
        <f t="shared" si="1"/>
        <v>701232</v>
      </c>
      <c r="Z27" s="28">
        <f>+IF(X27&lt;&gt;0,+(Y27/X27)*100,0)</f>
        <v>-19.808813559322033</v>
      </c>
      <c r="AA27" s="29">
        <f>SUM(AA21:AA26)</f>
        <v>-14160000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-953860</v>
      </c>
      <c r="D35" s="17"/>
      <c r="E35" s="18">
        <v>-404820</v>
      </c>
      <c r="F35" s="19">
        <v>-404820</v>
      </c>
      <c r="G35" s="19"/>
      <c r="H35" s="19">
        <v>-88539</v>
      </c>
      <c r="I35" s="19">
        <v>-44598</v>
      </c>
      <c r="J35" s="19">
        <v>-133137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-133137</v>
      </c>
      <c r="X35" s="19">
        <v>-101205</v>
      </c>
      <c r="Y35" s="19">
        <v>-31932</v>
      </c>
      <c r="Z35" s="20">
        <v>31.55</v>
      </c>
      <c r="AA35" s="21">
        <v>-404820</v>
      </c>
    </row>
    <row r="36" spans="1:27" ht="13.5">
      <c r="A36" s="23" t="s">
        <v>57</v>
      </c>
      <c r="B36" s="24"/>
      <c r="C36" s="25">
        <f aca="true" t="shared" si="2" ref="C36:Y36">SUM(C31:C35)</f>
        <v>-953860</v>
      </c>
      <c r="D36" s="25">
        <f>SUM(D31:D35)</f>
        <v>0</v>
      </c>
      <c r="E36" s="26">
        <f t="shared" si="2"/>
        <v>-404820</v>
      </c>
      <c r="F36" s="27">
        <f t="shared" si="2"/>
        <v>-404820</v>
      </c>
      <c r="G36" s="27">
        <f t="shared" si="2"/>
        <v>0</v>
      </c>
      <c r="H36" s="27">
        <f t="shared" si="2"/>
        <v>-88539</v>
      </c>
      <c r="I36" s="27">
        <f t="shared" si="2"/>
        <v>-44598</v>
      </c>
      <c r="J36" s="27">
        <f t="shared" si="2"/>
        <v>-133137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-133137</v>
      </c>
      <c r="X36" s="27">
        <f t="shared" si="2"/>
        <v>-101205</v>
      </c>
      <c r="Y36" s="27">
        <f t="shared" si="2"/>
        <v>-31932</v>
      </c>
      <c r="Z36" s="28">
        <f>+IF(X36&lt;&gt;0,+(Y36/X36)*100,0)</f>
        <v>31.55180080035571</v>
      </c>
      <c r="AA36" s="29">
        <f>SUM(AA31:AA35)</f>
        <v>-404820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-11025017</v>
      </c>
      <c r="D38" s="31">
        <f>+D17+D27+D36</f>
        <v>0</v>
      </c>
      <c r="E38" s="32">
        <f t="shared" si="3"/>
        <v>-6265512</v>
      </c>
      <c r="F38" s="33">
        <f t="shared" si="3"/>
        <v>-6265512</v>
      </c>
      <c r="G38" s="33">
        <f t="shared" si="3"/>
        <v>3874324</v>
      </c>
      <c r="H38" s="33">
        <f t="shared" si="3"/>
        <v>-4752734</v>
      </c>
      <c r="I38" s="33">
        <f t="shared" si="3"/>
        <v>-4647997</v>
      </c>
      <c r="J38" s="33">
        <f t="shared" si="3"/>
        <v>-5526407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-5526407</v>
      </c>
      <c r="X38" s="33">
        <f t="shared" si="3"/>
        <v>-1566378</v>
      </c>
      <c r="Y38" s="33">
        <f t="shared" si="3"/>
        <v>-3960029</v>
      </c>
      <c r="Z38" s="34">
        <f>+IF(X38&lt;&gt;0,+(Y38/X38)*100,0)</f>
        <v>252.8143909069203</v>
      </c>
      <c r="AA38" s="35">
        <f>+AA17+AA27+AA36</f>
        <v>-6265512</v>
      </c>
    </row>
    <row r="39" spans="1:27" ht="13.5">
      <c r="A39" s="22" t="s">
        <v>59</v>
      </c>
      <c r="B39" s="16"/>
      <c r="C39" s="31">
        <v>30020459</v>
      </c>
      <c r="D39" s="31"/>
      <c r="E39" s="32">
        <v>9494287</v>
      </c>
      <c r="F39" s="33">
        <v>9494287</v>
      </c>
      <c r="G39" s="33">
        <v>8616100</v>
      </c>
      <c r="H39" s="33">
        <v>12490424</v>
      </c>
      <c r="I39" s="33">
        <v>7737690</v>
      </c>
      <c r="J39" s="33">
        <v>8616100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8616100</v>
      </c>
      <c r="X39" s="33">
        <v>9494287</v>
      </c>
      <c r="Y39" s="33">
        <v>-878187</v>
      </c>
      <c r="Z39" s="34">
        <v>-9.25</v>
      </c>
      <c r="AA39" s="35">
        <v>9494287</v>
      </c>
    </row>
    <row r="40" spans="1:27" ht="13.5">
      <c r="A40" s="41" t="s">
        <v>60</v>
      </c>
      <c r="B40" s="42"/>
      <c r="C40" s="43">
        <v>18995442</v>
      </c>
      <c r="D40" s="43"/>
      <c r="E40" s="44">
        <v>3228775</v>
      </c>
      <c r="F40" s="45">
        <v>3228775</v>
      </c>
      <c r="G40" s="45">
        <v>12490424</v>
      </c>
      <c r="H40" s="45">
        <v>7737690</v>
      </c>
      <c r="I40" s="45">
        <v>3089693</v>
      </c>
      <c r="J40" s="45">
        <v>3089693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3089693</v>
      </c>
      <c r="X40" s="45">
        <v>7927909</v>
      </c>
      <c r="Y40" s="45">
        <v>-4838216</v>
      </c>
      <c r="Z40" s="46">
        <v>-61.03</v>
      </c>
      <c r="AA40" s="47">
        <v>3228775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2007579</v>
      </c>
      <c r="D6" s="17"/>
      <c r="E6" s="18">
        <v>8811000</v>
      </c>
      <c r="F6" s="19">
        <v>8811000</v>
      </c>
      <c r="G6" s="19">
        <v>84994</v>
      </c>
      <c r="H6" s="19">
        <v>203649</v>
      </c>
      <c r="I6" s="19">
        <v>1719325</v>
      </c>
      <c r="J6" s="19">
        <v>2007968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2007968</v>
      </c>
      <c r="X6" s="19">
        <v>2202000</v>
      </c>
      <c r="Y6" s="19">
        <v>-194032</v>
      </c>
      <c r="Z6" s="20">
        <v>-8.81</v>
      </c>
      <c r="AA6" s="21">
        <v>8811000</v>
      </c>
    </row>
    <row r="7" spans="1:27" ht="13.5">
      <c r="A7" s="22" t="s">
        <v>34</v>
      </c>
      <c r="B7" s="16"/>
      <c r="C7" s="17">
        <v>10662461</v>
      </c>
      <c r="D7" s="17"/>
      <c r="E7" s="18">
        <v>14722000</v>
      </c>
      <c r="F7" s="19">
        <v>14722000</v>
      </c>
      <c r="G7" s="19">
        <v>524575</v>
      </c>
      <c r="H7" s="19">
        <v>646798</v>
      </c>
      <c r="I7" s="19">
        <v>1199318</v>
      </c>
      <c r="J7" s="19">
        <v>2370691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2370691</v>
      </c>
      <c r="X7" s="19">
        <v>3681000</v>
      </c>
      <c r="Y7" s="19">
        <v>-1310309</v>
      </c>
      <c r="Z7" s="20">
        <v>-35.6</v>
      </c>
      <c r="AA7" s="21">
        <v>14722000</v>
      </c>
    </row>
    <row r="8" spans="1:27" ht="13.5">
      <c r="A8" s="22" t="s">
        <v>35</v>
      </c>
      <c r="B8" s="16"/>
      <c r="C8" s="17">
        <v>1986981</v>
      </c>
      <c r="D8" s="17"/>
      <c r="E8" s="18">
        <v>1808000</v>
      </c>
      <c r="F8" s="19">
        <v>1808000</v>
      </c>
      <c r="G8" s="19">
        <v>204932</v>
      </c>
      <c r="H8" s="19">
        <v>20257466</v>
      </c>
      <c r="I8" s="19">
        <v>2607069</v>
      </c>
      <c r="J8" s="19">
        <v>23069467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23069467</v>
      </c>
      <c r="X8" s="19">
        <v>451500</v>
      </c>
      <c r="Y8" s="19">
        <v>22617967</v>
      </c>
      <c r="Z8" s="20">
        <v>5009.52</v>
      </c>
      <c r="AA8" s="21">
        <v>1808000</v>
      </c>
    </row>
    <row r="9" spans="1:27" ht="13.5">
      <c r="A9" s="22" t="s">
        <v>36</v>
      </c>
      <c r="B9" s="16"/>
      <c r="C9" s="17">
        <v>15057422</v>
      </c>
      <c r="D9" s="17"/>
      <c r="E9" s="18">
        <v>22166000</v>
      </c>
      <c r="F9" s="19">
        <v>22166000</v>
      </c>
      <c r="G9" s="19">
        <v>30243500</v>
      </c>
      <c r="H9" s="19">
        <v>2260000</v>
      </c>
      <c r="I9" s="19"/>
      <c r="J9" s="19">
        <v>32503500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32503500</v>
      </c>
      <c r="X9" s="19">
        <v>9351000</v>
      </c>
      <c r="Y9" s="19">
        <v>23152500</v>
      </c>
      <c r="Z9" s="20">
        <v>247.59</v>
      </c>
      <c r="AA9" s="21">
        <v>22166000</v>
      </c>
    </row>
    <row r="10" spans="1:27" ht="13.5">
      <c r="A10" s="22" t="s">
        <v>37</v>
      </c>
      <c r="B10" s="16"/>
      <c r="C10" s="17">
        <v>7960000</v>
      </c>
      <c r="D10" s="17"/>
      <c r="E10" s="18">
        <v>9606000</v>
      </c>
      <c r="F10" s="19">
        <v>9606000</v>
      </c>
      <c r="G10" s="19">
        <v>4083000</v>
      </c>
      <c r="H10" s="19"/>
      <c r="I10" s="19"/>
      <c r="J10" s="19">
        <v>4083000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4083000</v>
      </c>
      <c r="X10" s="19">
        <v>4350000</v>
      </c>
      <c r="Y10" s="19">
        <v>-267000</v>
      </c>
      <c r="Z10" s="20">
        <v>-6.14</v>
      </c>
      <c r="AA10" s="21">
        <v>9606000</v>
      </c>
    </row>
    <row r="11" spans="1:27" ht="13.5">
      <c r="A11" s="22" t="s">
        <v>38</v>
      </c>
      <c r="B11" s="16"/>
      <c r="C11" s="17">
        <v>141101</v>
      </c>
      <c r="D11" s="17"/>
      <c r="E11" s="18">
        <v>1461000</v>
      </c>
      <c r="F11" s="19">
        <v>1461000</v>
      </c>
      <c r="G11" s="19">
        <v>5091</v>
      </c>
      <c r="H11" s="19">
        <v>7196</v>
      </c>
      <c r="I11" s="19">
        <v>784</v>
      </c>
      <c r="J11" s="19">
        <v>13071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13071</v>
      </c>
      <c r="X11" s="19">
        <v>366000</v>
      </c>
      <c r="Y11" s="19">
        <v>-352929</v>
      </c>
      <c r="Z11" s="20">
        <v>-96.43</v>
      </c>
      <c r="AA11" s="21">
        <v>1461000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-25643365</v>
      </c>
      <c r="D14" s="17"/>
      <c r="E14" s="18">
        <v>-45694000</v>
      </c>
      <c r="F14" s="19">
        <v>-45694000</v>
      </c>
      <c r="G14" s="19">
        <v>-13438478</v>
      </c>
      <c r="H14" s="19">
        <v>-40978039</v>
      </c>
      <c r="I14" s="19">
        <v>-6959520</v>
      </c>
      <c r="J14" s="19">
        <v>-61376037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-61376037</v>
      </c>
      <c r="X14" s="19">
        <v>-11424000</v>
      </c>
      <c r="Y14" s="19">
        <v>-49952037</v>
      </c>
      <c r="Z14" s="20">
        <v>437.26</v>
      </c>
      <c r="AA14" s="21">
        <v>-45694000</v>
      </c>
    </row>
    <row r="15" spans="1:27" ht="13.5">
      <c r="A15" s="22" t="s">
        <v>42</v>
      </c>
      <c r="B15" s="16"/>
      <c r="C15" s="17">
        <v>-2336431</v>
      </c>
      <c r="D15" s="17"/>
      <c r="E15" s="18">
        <v>-78000</v>
      </c>
      <c r="F15" s="19">
        <v>-78000</v>
      </c>
      <c r="G15" s="19">
        <v>-5095</v>
      </c>
      <c r="H15" s="19">
        <v>-5938</v>
      </c>
      <c r="I15" s="19">
        <v>-7032</v>
      </c>
      <c r="J15" s="19">
        <v>-18065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-18065</v>
      </c>
      <c r="X15" s="19">
        <v>-21000</v>
      </c>
      <c r="Y15" s="19">
        <v>2935</v>
      </c>
      <c r="Z15" s="20">
        <v>-13.98</v>
      </c>
      <c r="AA15" s="21">
        <v>-78000</v>
      </c>
    </row>
    <row r="16" spans="1:27" ht="13.5">
      <c r="A16" s="22" t="s">
        <v>43</v>
      </c>
      <c r="B16" s="16"/>
      <c r="C16" s="17">
        <v>-1623400</v>
      </c>
      <c r="D16" s="17"/>
      <c r="E16" s="18">
        <v>-11616000</v>
      </c>
      <c r="F16" s="19">
        <v>-11616000</v>
      </c>
      <c r="G16" s="19">
        <v>-584691</v>
      </c>
      <c r="H16" s="19">
        <v>-1256139</v>
      </c>
      <c r="I16" s="19">
        <v>-523790</v>
      </c>
      <c r="J16" s="19">
        <v>-2364620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-2364620</v>
      </c>
      <c r="X16" s="19">
        <v>-2904000</v>
      </c>
      <c r="Y16" s="19">
        <v>539380</v>
      </c>
      <c r="Z16" s="20">
        <v>-18.57</v>
      </c>
      <c r="AA16" s="21">
        <v>-11616000</v>
      </c>
    </row>
    <row r="17" spans="1:27" ht="13.5">
      <c r="A17" s="23" t="s">
        <v>44</v>
      </c>
      <c r="B17" s="24"/>
      <c r="C17" s="25">
        <f aca="true" t="shared" si="0" ref="C17:Y17">SUM(C6:C16)</f>
        <v>8212348</v>
      </c>
      <c r="D17" s="25">
        <f>SUM(D6:D16)</f>
        <v>0</v>
      </c>
      <c r="E17" s="26">
        <f t="shared" si="0"/>
        <v>1186000</v>
      </c>
      <c r="F17" s="27">
        <f t="shared" si="0"/>
        <v>1186000</v>
      </c>
      <c r="G17" s="27">
        <f t="shared" si="0"/>
        <v>21117828</v>
      </c>
      <c r="H17" s="27">
        <f t="shared" si="0"/>
        <v>-18865007</v>
      </c>
      <c r="I17" s="27">
        <f t="shared" si="0"/>
        <v>-1963846</v>
      </c>
      <c r="J17" s="27">
        <f t="shared" si="0"/>
        <v>288975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288975</v>
      </c>
      <c r="X17" s="27">
        <f t="shared" si="0"/>
        <v>6052500</v>
      </c>
      <c r="Y17" s="27">
        <f t="shared" si="0"/>
        <v>-5763525</v>
      </c>
      <c r="Z17" s="28">
        <f>+IF(X17&lt;&gt;0,+(Y17/X17)*100,0)</f>
        <v>-95.22552664188352</v>
      </c>
      <c r="AA17" s="29">
        <f>SUM(AA6:AA16)</f>
        <v>1186000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1483597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-9863184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-8379587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541013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-5235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-436684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99094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-68145</v>
      </c>
      <c r="D38" s="31">
        <f>+D17+D27+D36</f>
        <v>0</v>
      </c>
      <c r="E38" s="32">
        <f t="shared" si="3"/>
        <v>1186000</v>
      </c>
      <c r="F38" s="33">
        <f t="shared" si="3"/>
        <v>1186000</v>
      </c>
      <c r="G38" s="33">
        <f t="shared" si="3"/>
        <v>21117828</v>
      </c>
      <c r="H38" s="33">
        <f t="shared" si="3"/>
        <v>-18865007</v>
      </c>
      <c r="I38" s="33">
        <f t="shared" si="3"/>
        <v>-1963846</v>
      </c>
      <c r="J38" s="33">
        <f t="shared" si="3"/>
        <v>288975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288975</v>
      </c>
      <c r="X38" s="33">
        <f t="shared" si="3"/>
        <v>6052500</v>
      </c>
      <c r="Y38" s="33">
        <f t="shared" si="3"/>
        <v>-5763525</v>
      </c>
      <c r="Z38" s="34">
        <f>+IF(X38&lt;&gt;0,+(Y38/X38)*100,0)</f>
        <v>-95.22552664188352</v>
      </c>
      <c r="AA38" s="35">
        <f>+AA17+AA27+AA36</f>
        <v>1186000</v>
      </c>
    </row>
    <row r="39" spans="1:27" ht="13.5">
      <c r="A39" s="22" t="s">
        <v>59</v>
      </c>
      <c r="B39" s="16"/>
      <c r="C39" s="31">
        <v>864775</v>
      </c>
      <c r="D39" s="31"/>
      <c r="E39" s="32">
        <v>1592000</v>
      </c>
      <c r="F39" s="33">
        <v>1592000</v>
      </c>
      <c r="G39" s="33">
        <v>54927</v>
      </c>
      <c r="H39" s="33">
        <v>21172755</v>
      </c>
      <c r="I39" s="33">
        <v>2307748</v>
      </c>
      <c r="J39" s="33">
        <v>54927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54927</v>
      </c>
      <c r="X39" s="33">
        <v>1592000</v>
      </c>
      <c r="Y39" s="33">
        <v>-1537073</v>
      </c>
      <c r="Z39" s="34">
        <v>-96.55</v>
      </c>
      <c r="AA39" s="35">
        <v>1592000</v>
      </c>
    </row>
    <row r="40" spans="1:27" ht="13.5">
      <c r="A40" s="41" t="s">
        <v>60</v>
      </c>
      <c r="B40" s="42"/>
      <c r="C40" s="43">
        <v>796630</v>
      </c>
      <c r="D40" s="43"/>
      <c r="E40" s="44">
        <v>2778000</v>
      </c>
      <c r="F40" s="45">
        <v>2778000</v>
      </c>
      <c r="G40" s="45">
        <v>21172755</v>
      </c>
      <c r="H40" s="45">
        <v>2307748</v>
      </c>
      <c r="I40" s="45">
        <v>343902</v>
      </c>
      <c r="J40" s="45">
        <v>343902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343902</v>
      </c>
      <c r="X40" s="45">
        <v>7644500</v>
      </c>
      <c r="Y40" s="45">
        <v>-7300598</v>
      </c>
      <c r="Z40" s="46">
        <v>-95.5</v>
      </c>
      <c r="AA40" s="47">
        <v>2778000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5265034</v>
      </c>
      <c r="D6" s="17"/>
      <c r="E6" s="18">
        <v>6449712</v>
      </c>
      <c r="F6" s="19">
        <v>6449712</v>
      </c>
      <c r="G6" s="19">
        <v>335569</v>
      </c>
      <c r="H6" s="19">
        <v>580545</v>
      </c>
      <c r="I6" s="19">
        <v>915528</v>
      </c>
      <c r="J6" s="19">
        <v>1831642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1831642</v>
      </c>
      <c r="X6" s="19">
        <v>1612428</v>
      </c>
      <c r="Y6" s="19">
        <v>219214</v>
      </c>
      <c r="Z6" s="20">
        <v>13.6</v>
      </c>
      <c r="AA6" s="21">
        <v>6449712</v>
      </c>
    </row>
    <row r="7" spans="1:27" ht="13.5">
      <c r="A7" s="22" t="s">
        <v>34</v>
      </c>
      <c r="B7" s="16"/>
      <c r="C7" s="17">
        <v>32268406</v>
      </c>
      <c r="D7" s="17"/>
      <c r="E7" s="18">
        <v>40901052</v>
      </c>
      <c r="F7" s="19">
        <v>40901052</v>
      </c>
      <c r="G7" s="19">
        <v>2578645</v>
      </c>
      <c r="H7" s="19">
        <v>2891190</v>
      </c>
      <c r="I7" s="19">
        <v>2753399</v>
      </c>
      <c r="J7" s="19">
        <v>8223234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8223234</v>
      </c>
      <c r="X7" s="19">
        <v>10225263</v>
      </c>
      <c r="Y7" s="19">
        <v>-2002029</v>
      </c>
      <c r="Z7" s="20">
        <v>-19.58</v>
      </c>
      <c r="AA7" s="21">
        <v>40901052</v>
      </c>
    </row>
    <row r="8" spans="1:27" ht="13.5">
      <c r="A8" s="22" t="s">
        <v>35</v>
      </c>
      <c r="B8" s="16"/>
      <c r="C8" s="17">
        <v>1798672</v>
      </c>
      <c r="D8" s="17"/>
      <c r="E8" s="18">
        <v>1773792</v>
      </c>
      <c r="F8" s="19">
        <v>1773792</v>
      </c>
      <c r="G8" s="19">
        <v>47854</v>
      </c>
      <c r="H8" s="19">
        <v>37993</v>
      </c>
      <c r="I8" s="19">
        <v>51284</v>
      </c>
      <c r="J8" s="19">
        <v>137131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137131</v>
      </c>
      <c r="X8" s="19">
        <v>443448</v>
      </c>
      <c r="Y8" s="19">
        <v>-306317</v>
      </c>
      <c r="Z8" s="20">
        <v>-69.08</v>
      </c>
      <c r="AA8" s="21">
        <v>1773792</v>
      </c>
    </row>
    <row r="9" spans="1:27" ht="13.5">
      <c r="A9" s="22" t="s">
        <v>36</v>
      </c>
      <c r="B9" s="16"/>
      <c r="C9" s="17">
        <v>25948000</v>
      </c>
      <c r="D9" s="17"/>
      <c r="E9" s="18">
        <v>25428000</v>
      </c>
      <c r="F9" s="19">
        <v>25428000</v>
      </c>
      <c r="G9" s="19">
        <v>8656000</v>
      </c>
      <c r="H9" s="19">
        <v>2107000</v>
      </c>
      <c r="I9" s="19"/>
      <c r="J9" s="19">
        <v>10763000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10763000</v>
      </c>
      <c r="X9" s="19">
        <v>10932329</v>
      </c>
      <c r="Y9" s="19">
        <v>-169329</v>
      </c>
      <c r="Z9" s="20">
        <v>-1.55</v>
      </c>
      <c r="AA9" s="21">
        <v>25428000</v>
      </c>
    </row>
    <row r="10" spans="1:27" ht="13.5">
      <c r="A10" s="22" t="s">
        <v>37</v>
      </c>
      <c r="B10" s="16"/>
      <c r="C10" s="17">
        <v>9542000</v>
      </c>
      <c r="D10" s="17"/>
      <c r="E10" s="18">
        <v>31192000</v>
      </c>
      <c r="F10" s="19">
        <v>31192000</v>
      </c>
      <c r="G10" s="19">
        <v>4359000</v>
      </c>
      <c r="H10" s="19"/>
      <c r="I10" s="19"/>
      <c r="J10" s="19">
        <v>4359000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4359000</v>
      </c>
      <c r="X10" s="19">
        <v>9233105</v>
      </c>
      <c r="Y10" s="19">
        <v>-4874105</v>
      </c>
      <c r="Z10" s="20">
        <v>-52.79</v>
      </c>
      <c r="AA10" s="21">
        <v>31192000</v>
      </c>
    </row>
    <row r="11" spans="1:27" ht="13.5">
      <c r="A11" s="22" t="s">
        <v>38</v>
      </c>
      <c r="B11" s="16"/>
      <c r="C11" s="17">
        <v>1098902</v>
      </c>
      <c r="D11" s="17"/>
      <c r="E11" s="18">
        <v>1042812</v>
      </c>
      <c r="F11" s="19">
        <v>1042812</v>
      </c>
      <c r="G11" s="19">
        <v>13351</v>
      </c>
      <c r="H11" s="19">
        <v>141243</v>
      </c>
      <c r="I11" s="19">
        <v>47605</v>
      </c>
      <c r="J11" s="19">
        <v>202199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202199</v>
      </c>
      <c r="X11" s="19">
        <v>260703</v>
      </c>
      <c r="Y11" s="19">
        <v>-58504</v>
      </c>
      <c r="Z11" s="20">
        <v>-22.44</v>
      </c>
      <c r="AA11" s="21">
        <v>1042812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-57247496</v>
      </c>
      <c r="D14" s="17"/>
      <c r="E14" s="18">
        <v>-78405876</v>
      </c>
      <c r="F14" s="19">
        <v>-78405876</v>
      </c>
      <c r="G14" s="19">
        <v>-8950183</v>
      </c>
      <c r="H14" s="19">
        <v>-13584475</v>
      </c>
      <c r="I14" s="19">
        <v>-3784932</v>
      </c>
      <c r="J14" s="19">
        <v>-26319590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-26319590</v>
      </c>
      <c r="X14" s="19">
        <v>-19601469</v>
      </c>
      <c r="Y14" s="19">
        <v>-6718121</v>
      </c>
      <c r="Z14" s="20">
        <v>34.27</v>
      </c>
      <c r="AA14" s="21">
        <v>-78405876</v>
      </c>
    </row>
    <row r="15" spans="1:27" ht="13.5">
      <c r="A15" s="22" t="s">
        <v>42</v>
      </c>
      <c r="B15" s="16"/>
      <c r="C15" s="17">
        <v>-2734782</v>
      </c>
      <c r="D15" s="17"/>
      <c r="E15" s="18">
        <v>-193740</v>
      </c>
      <c r="F15" s="19">
        <v>-193740</v>
      </c>
      <c r="G15" s="19"/>
      <c r="H15" s="19">
        <v>-844</v>
      </c>
      <c r="I15" s="19">
        <v>-640</v>
      </c>
      <c r="J15" s="19">
        <v>-1484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-1484</v>
      </c>
      <c r="X15" s="19">
        <v>-48435</v>
      </c>
      <c r="Y15" s="19">
        <v>46951</v>
      </c>
      <c r="Z15" s="20">
        <v>-96.94</v>
      </c>
      <c r="AA15" s="21">
        <v>-193740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15938736</v>
      </c>
      <c r="D17" s="25">
        <f>SUM(D6:D16)</f>
        <v>0</v>
      </c>
      <c r="E17" s="26">
        <f t="shared" si="0"/>
        <v>28187752</v>
      </c>
      <c r="F17" s="27">
        <f t="shared" si="0"/>
        <v>28187752</v>
      </c>
      <c r="G17" s="27">
        <f t="shared" si="0"/>
        <v>7040236</v>
      </c>
      <c r="H17" s="27">
        <f t="shared" si="0"/>
        <v>-7827348</v>
      </c>
      <c r="I17" s="27">
        <f t="shared" si="0"/>
        <v>-17756</v>
      </c>
      <c r="J17" s="27">
        <f t="shared" si="0"/>
        <v>-804868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-804868</v>
      </c>
      <c r="X17" s="27">
        <f t="shared" si="0"/>
        <v>13057372</v>
      </c>
      <c r="Y17" s="27">
        <f t="shared" si="0"/>
        <v>-13862240</v>
      </c>
      <c r="Z17" s="28">
        <f>+IF(X17&lt;&gt;0,+(Y17/X17)*100,0)</f>
        <v>-106.16408876150575</v>
      </c>
      <c r="AA17" s="29">
        <f>SUM(AA6:AA16)</f>
        <v>28187752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-15891596</v>
      </c>
      <c r="D26" s="17"/>
      <c r="E26" s="18">
        <v>-30236844</v>
      </c>
      <c r="F26" s="19">
        <v>-30236844</v>
      </c>
      <c r="G26" s="19"/>
      <c r="H26" s="19">
        <v>-1020919</v>
      </c>
      <c r="I26" s="19">
        <v>-2961689</v>
      </c>
      <c r="J26" s="19">
        <v>-3982608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-3982608</v>
      </c>
      <c r="X26" s="19">
        <v>-7559211</v>
      </c>
      <c r="Y26" s="19">
        <v>3576603</v>
      </c>
      <c r="Z26" s="20">
        <v>-47.31</v>
      </c>
      <c r="AA26" s="21">
        <v>-30236844</v>
      </c>
    </row>
    <row r="27" spans="1:27" ht="13.5">
      <c r="A27" s="23" t="s">
        <v>51</v>
      </c>
      <c r="B27" s="24"/>
      <c r="C27" s="25">
        <f aca="true" t="shared" si="1" ref="C27:Y27">SUM(C21:C26)</f>
        <v>-15891596</v>
      </c>
      <c r="D27" s="25">
        <f>SUM(D21:D26)</f>
        <v>0</v>
      </c>
      <c r="E27" s="26">
        <f t="shared" si="1"/>
        <v>-30236844</v>
      </c>
      <c r="F27" s="27">
        <f t="shared" si="1"/>
        <v>-30236844</v>
      </c>
      <c r="G27" s="27">
        <f t="shared" si="1"/>
        <v>0</v>
      </c>
      <c r="H27" s="27">
        <f t="shared" si="1"/>
        <v>-1020919</v>
      </c>
      <c r="I27" s="27">
        <f t="shared" si="1"/>
        <v>-2961689</v>
      </c>
      <c r="J27" s="27">
        <f t="shared" si="1"/>
        <v>-3982608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-3982608</v>
      </c>
      <c r="X27" s="27">
        <f t="shared" si="1"/>
        <v>-7559211</v>
      </c>
      <c r="Y27" s="27">
        <f t="shared" si="1"/>
        <v>3576603</v>
      </c>
      <c r="Z27" s="28">
        <f>+IF(X27&lt;&gt;0,+(Y27/X27)*100,0)</f>
        <v>-47.31450147376492</v>
      </c>
      <c r="AA27" s="29">
        <f>SUM(AA21:AA26)</f>
        <v>-30236844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2500000</v>
      </c>
      <c r="F32" s="19">
        <v>2500000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2500000</v>
      </c>
    </row>
    <row r="33" spans="1:27" ht="13.5">
      <c r="A33" s="22" t="s">
        <v>55</v>
      </c>
      <c r="B33" s="16"/>
      <c r="C33" s="17">
        <v>73274</v>
      </c>
      <c r="D33" s="17"/>
      <c r="E33" s="18">
        <v>60000</v>
      </c>
      <c r="F33" s="19">
        <v>60000</v>
      </c>
      <c r="G33" s="19">
        <v>7394</v>
      </c>
      <c r="H33" s="36">
        <v>2950</v>
      </c>
      <c r="I33" s="36">
        <v>820</v>
      </c>
      <c r="J33" s="36">
        <v>11164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11164</v>
      </c>
      <c r="X33" s="36">
        <v>15000</v>
      </c>
      <c r="Y33" s="19">
        <v>-3836</v>
      </c>
      <c r="Z33" s="20">
        <v>-25.57</v>
      </c>
      <c r="AA33" s="21">
        <v>60000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-505716</v>
      </c>
      <c r="D35" s="17"/>
      <c r="E35" s="18">
        <v>-499728</v>
      </c>
      <c r="F35" s="19">
        <v>-499728</v>
      </c>
      <c r="G35" s="19"/>
      <c r="H35" s="19">
        <v>-15469</v>
      </c>
      <c r="I35" s="19">
        <v>-15673</v>
      </c>
      <c r="J35" s="19">
        <v>-31142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-31142</v>
      </c>
      <c r="X35" s="19">
        <v>-124932</v>
      </c>
      <c r="Y35" s="19">
        <v>93790</v>
      </c>
      <c r="Z35" s="20">
        <v>-75.07</v>
      </c>
      <c r="AA35" s="21">
        <v>-499728</v>
      </c>
    </row>
    <row r="36" spans="1:27" ht="13.5">
      <c r="A36" s="23" t="s">
        <v>57</v>
      </c>
      <c r="B36" s="24"/>
      <c r="C36" s="25">
        <f aca="true" t="shared" si="2" ref="C36:Y36">SUM(C31:C35)</f>
        <v>-432442</v>
      </c>
      <c r="D36" s="25">
        <f>SUM(D31:D35)</f>
        <v>0</v>
      </c>
      <c r="E36" s="26">
        <f t="shared" si="2"/>
        <v>2060272</v>
      </c>
      <c r="F36" s="27">
        <f t="shared" si="2"/>
        <v>2060272</v>
      </c>
      <c r="G36" s="27">
        <f t="shared" si="2"/>
        <v>7394</v>
      </c>
      <c r="H36" s="27">
        <f t="shared" si="2"/>
        <v>-12519</v>
      </c>
      <c r="I36" s="27">
        <f t="shared" si="2"/>
        <v>-14853</v>
      </c>
      <c r="J36" s="27">
        <f t="shared" si="2"/>
        <v>-19978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-19978</v>
      </c>
      <c r="X36" s="27">
        <f t="shared" si="2"/>
        <v>-109932</v>
      </c>
      <c r="Y36" s="27">
        <f t="shared" si="2"/>
        <v>89954</v>
      </c>
      <c r="Z36" s="28">
        <f>+IF(X36&lt;&gt;0,+(Y36/X36)*100,0)</f>
        <v>-81.82694756758724</v>
      </c>
      <c r="AA36" s="29">
        <f>SUM(AA31:AA35)</f>
        <v>2060272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-385302</v>
      </c>
      <c r="D38" s="31">
        <f>+D17+D27+D36</f>
        <v>0</v>
      </c>
      <c r="E38" s="32">
        <f t="shared" si="3"/>
        <v>11180</v>
      </c>
      <c r="F38" s="33">
        <f t="shared" si="3"/>
        <v>11180</v>
      </c>
      <c r="G38" s="33">
        <f t="shared" si="3"/>
        <v>7047630</v>
      </c>
      <c r="H38" s="33">
        <f t="shared" si="3"/>
        <v>-8860786</v>
      </c>
      <c r="I38" s="33">
        <f t="shared" si="3"/>
        <v>-2994298</v>
      </c>
      <c r="J38" s="33">
        <f t="shared" si="3"/>
        <v>-4807454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-4807454</v>
      </c>
      <c r="X38" s="33">
        <f t="shared" si="3"/>
        <v>5388229</v>
      </c>
      <c r="Y38" s="33">
        <f t="shared" si="3"/>
        <v>-10195683</v>
      </c>
      <c r="Z38" s="34">
        <f>+IF(X38&lt;&gt;0,+(Y38/X38)*100,0)</f>
        <v>-189.2214120817805</v>
      </c>
      <c r="AA38" s="35">
        <f>+AA17+AA27+AA36</f>
        <v>11180</v>
      </c>
    </row>
    <row r="39" spans="1:27" ht="13.5">
      <c r="A39" s="22" t="s">
        <v>59</v>
      </c>
      <c r="B39" s="16"/>
      <c r="C39" s="31">
        <v>1200662</v>
      </c>
      <c r="D39" s="31"/>
      <c r="E39" s="32">
        <v>1175327</v>
      </c>
      <c r="F39" s="33">
        <v>1175327</v>
      </c>
      <c r="G39" s="33">
        <v>815360</v>
      </c>
      <c r="H39" s="33">
        <v>7862990</v>
      </c>
      <c r="I39" s="33">
        <v>-997796</v>
      </c>
      <c r="J39" s="33">
        <v>815360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815360</v>
      </c>
      <c r="X39" s="33">
        <v>1175327</v>
      </c>
      <c r="Y39" s="33">
        <v>-359967</v>
      </c>
      <c r="Z39" s="34">
        <v>-30.63</v>
      </c>
      <c r="AA39" s="35">
        <v>1175327</v>
      </c>
    </row>
    <row r="40" spans="1:27" ht="13.5">
      <c r="A40" s="41" t="s">
        <v>60</v>
      </c>
      <c r="B40" s="42"/>
      <c r="C40" s="43">
        <v>815360</v>
      </c>
      <c r="D40" s="43"/>
      <c r="E40" s="44">
        <v>1186509</v>
      </c>
      <c r="F40" s="45">
        <v>1186509</v>
      </c>
      <c r="G40" s="45">
        <v>7862990</v>
      </c>
      <c r="H40" s="45">
        <v>-997796</v>
      </c>
      <c r="I40" s="45">
        <v>-3992094</v>
      </c>
      <c r="J40" s="45">
        <v>-3992094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-3992094</v>
      </c>
      <c r="X40" s="45">
        <v>6563558</v>
      </c>
      <c r="Y40" s="45">
        <v>-10555652</v>
      </c>
      <c r="Z40" s="46">
        <v>-160.82</v>
      </c>
      <c r="AA40" s="47">
        <v>1186509</v>
      </c>
    </row>
    <row r="41" spans="1:27" ht="13.5">
      <c r="A41" s="48" t="s">
        <v>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2016-11-04T10:01:49Z</dcterms:created>
  <dcterms:modified xsi:type="dcterms:W3CDTF">2016-11-04T10:02:39Z</dcterms:modified>
  <cp:category/>
  <cp:version/>
  <cp:contentType/>
  <cp:contentStatus/>
</cp:coreProperties>
</file>