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'DC37'!$A$1:$AA$43</definedName>
    <definedName name="_xlnm.Print_Area" localSheetId="12">'DC38'!$A$1:$AA$43</definedName>
    <definedName name="_xlnm.Print_Area" localSheetId="18">'DC39'!$A$1:$AA$43</definedName>
    <definedName name="_xlnm.Print_Area" localSheetId="22">'DC40'!$A$1:$AA$43</definedName>
    <definedName name="_xlnm.Print_Area" localSheetId="1">'NW371'!$A$1:$AA$43</definedName>
    <definedName name="_xlnm.Print_Area" localSheetId="2">'NW372'!$A$1:$AA$43</definedName>
    <definedName name="_xlnm.Print_Area" localSheetId="3">'NW373'!$A$1:$AA$43</definedName>
    <definedName name="_xlnm.Print_Area" localSheetId="4">'NW374'!$A$1:$AA$43</definedName>
    <definedName name="_xlnm.Print_Area" localSheetId="5">'NW375'!$A$1:$AA$43</definedName>
    <definedName name="_xlnm.Print_Area" localSheetId="7">'NW381'!$A$1:$AA$43</definedName>
    <definedName name="_xlnm.Print_Area" localSheetId="8">'NW382'!$A$1:$AA$43</definedName>
    <definedName name="_xlnm.Print_Area" localSheetId="9">'NW383'!$A$1:$AA$43</definedName>
    <definedName name="_xlnm.Print_Area" localSheetId="10">'NW384'!$A$1:$AA$43</definedName>
    <definedName name="_xlnm.Print_Area" localSheetId="11">'NW385'!$A$1:$AA$43</definedName>
    <definedName name="_xlnm.Print_Area" localSheetId="13">'NW392'!$A$1:$AA$43</definedName>
    <definedName name="_xlnm.Print_Area" localSheetId="14">'NW393'!$A$1:$AA$43</definedName>
    <definedName name="_xlnm.Print_Area" localSheetId="15">'NW394'!$A$1:$AA$43</definedName>
    <definedName name="_xlnm.Print_Area" localSheetId="16">'NW396'!$A$1:$AA$43</definedName>
    <definedName name="_xlnm.Print_Area" localSheetId="17">'NW397'!$A$1:$AA$43</definedName>
    <definedName name="_xlnm.Print_Area" localSheetId="19">'NW403'!$A$1:$AA$43</definedName>
    <definedName name="_xlnm.Print_Area" localSheetId="20">'NW404'!$A$1:$AA$43</definedName>
    <definedName name="_xlnm.Print_Area" localSheetId="21">'NW405'!$A$1:$AA$43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<sst xmlns="http://schemas.openxmlformats.org/spreadsheetml/2006/main" count="1587" uniqueCount="86">
  <si>
    <t>North West: Moretele(NW371) - Table C7 Quarterly Budget Statement - Cash Flows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</si>
  <si>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</si>
  <si>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</si>
  <si>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</si>
  <si>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</si>
  <si>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</si>
  <si>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</si>
  <si>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</si>
  <si>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</si>
  <si>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</si>
  <si>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</si>
  <si>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</si>
  <si>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</si>
  <si>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</si>
  <si>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</si>
  <si>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</si>
  <si>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</si>
  <si>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</si>
  <si>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</si>
  <si>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</si>
  <si>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</si>
  <si>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</si>
  <si>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</si>
  <si>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</si>
  <si>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</si>
  <si>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</si>
  <si>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</si>
  <si>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</si>
  <si>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</si>
  <si>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</si>
  <si>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</si>
  <si>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</si>
  <si>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</si>
  <si>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</si>
  <si>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</si>
  <si>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</si>
  <si>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</si>
  <si>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</si>
  <si>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</si>
  <si>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</si>
  <si>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</si>
  <si>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</si>
  <si>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</si>
  <si>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</si>
  <si>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</si>
  <si>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</si>
  <si>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</si>
  <si>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</si>
  <si>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</si>
  <si>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</si>
  <si>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</si>
  <si>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</si>
  <si>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</si>
  <si>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</si>
  <si>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</si>
  <si>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</si>
  <si>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</si>
  <si>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</si>
  <si>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</si>
  <si>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</si>
  <si>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</si>
  <si>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Madibeng(NW372) - Table C7 Quarterly Budget Statement - Cash Flows for 1st Quarter ended 30 September 2016 (Figures Finalised as at 2016/11/02)</t>
  </si>
  <si>
    <t>North West: Rustenburg(NW373) - Table C7 Quarterly Budget Statement - Cash Flows for 1st Quarter ended 30 September 2016 (Figures Finalised as at 2016/11/02)</t>
  </si>
  <si>
    <t>North West: Kgetlengrivier(NW374) - Table C7 Quarterly Budget Statement - Cash Flows for 1st Quarter ended 30 September 2016 (Figures Finalised as at 2016/11/02)</t>
  </si>
  <si>
    <t>North West: Moses Kotane(NW375) - Table C7 Quarterly Budget Statement - Cash Flows for 1st Quarter ended 30 September 2016 (Figures Finalised as at 2016/11/02)</t>
  </si>
  <si>
    <t>North West: Bojanala Platinum(DC37) - Table C7 Quarterly Budget Statement - Cash Flows for 1st Quarter ended 30 September 2016 (Figures Finalised as at 2016/11/02)</t>
  </si>
  <si>
    <t>North West: Ratlou(NW381) - Table C7 Quarterly Budget Statement - Cash Flows for 1st Quarter ended 30 September 2016 (Figures Finalised as at 2016/11/02)</t>
  </si>
  <si>
    <t>North West: Tswaing(NW382) - Table C7 Quarterly Budget Statement - Cash Flows for 1st Quarter ended 30 September 2016 (Figures Finalised as at 2016/11/02)</t>
  </si>
  <si>
    <t>North West: Mafikeng(NW383) - Table C7 Quarterly Budget Statement - Cash Flows for 1st Quarter ended 30 September 2016 (Figures Finalised as at 2016/11/02)</t>
  </si>
  <si>
    <t>North West: Ditsobotla(NW384) - Table C7 Quarterly Budget Statement - Cash Flows for 1st Quarter ended 30 September 2016 (Figures Finalised as at 2016/11/02)</t>
  </si>
  <si>
    <t>North West: Ramotshere Moiloa(NW385) - Table C7 Quarterly Budget Statement - Cash Flows for 1st Quarter ended 30 September 2016 (Figures Finalised as at 2016/11/02)</t>
  </si>
  <si>
    <t>North West: Ngaka Modiri Molema(DC38) - Table C7 Quarterly Budget Statement - Cash Flows for 1st Quarter ended 30 September 2016 (Figures Finalised as at 2016/11/02)</t>
  </si>
  <si>
    <t>North West: Naledi (Nw)(NW392) - Table C7 Quarterly Budget Statement - Cash Flows for 1st Quarter ended 30 September 2016 (Figures Finalised as at 2016/11/02)</t>
  </si>
  <si>
    <t>North West: Mamusa(NW393) - Table C7 Quarterly Budget Statement - Cash Flows for 1st Quarter ended 30 September 2016 (Figures Finalised as at 2016/11/02)</t>
  </si>
  <si>
    <t>North West: Greater Taung(NW394) - Table C7 Quarterly Budget Statement - Cash Flows for 1st Quarter ended 30 September 2016 (Figures Finalised as at 2016/11/02)</t>
  </si>
  <si>
    <t>North West: Lekwa-Teemane(NW396) - Table C7 Quarterly Budget Statement - Cash Flows for 1st Quarter ended 30 September 2016 (Figures Finalised as at 2016/11/02)</t>
  </si>
  <si>
    <t>North West: Kagisano-Molopo(NW397) - Table C7 Quarterly Budget Statement - Cash Flows for 1st Quarter ended 30 September 2016 (Figures Finalised as at 2016/11/02)</t>
  </si>
  <si>
    <t>North West: Dr Ruth Segomotsi Mompati(DC39) - Table C7 Quarterly Budget Statement - Cash Flows for 1st Quarter ended 30 September 2016 (Figures Finalised as at 2016/11/02)</t>
  </si>
  <si>
    <t>North West: City Of Matlosana(NW403) - Table C7 Quarterly Budget Statement - Cash Flows for 1st Quarter ended 30 September 2016 (Figures Finalised as at 2016/11/02)</t>
  </si>
  <si>
    <t>North West: Maquassi Hills(NW404) - Table C7 Quarterly Budget Statement - Cash Flows for 1st Quarter ended 30 September 2016 (Figures Finalised as at 2016/11/02)</t>
  </si>
  <si>
    <t>North West: Tlokwe-Ventersdorp(NW405) - Table C7 Quarterly Budget Statement - Cash Flows for 1st Quarter ended 30 September 2016 (Figures Finalised as at 2016/11/02)</t>
  </si>
  <si>
    <t>North West: Dr Kenneth Kaunda(DC40) - Table C7 Quarterly Budget Statement - Cash Flows for 1st Quarter ended 30 September 2016 (Figures Finalised as at 2016/11/02)</t>
  </si>
  <si>
    <t>Summary - Table C7 Quarterly Budget Statement - Cash Flows for 1st Quarter ended 30 September 2016 (Figures Finalised as at 2016/11/02)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</si>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</sst>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326917413</v>
      </c>
      <c r="D6" s="17"/>
      <c r="E6" s="18">
        <v>1215639258</v>
      </c>
      <c r="F6" s="19">
        <v>1215639258</v>
      </c>
      <c r="G6" s="19">
        <v>77033296</v>
      </c>
      <c r="H6" s="19">
        <v>81547548</v>
      </c>
      <c r="I6" s="19">
        <v>63977763</v>
      </c>
      <c r="J6" s="19">
        <v>222558607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222558607</v>
      </c>
      <c r="X6" s="19">
        <v>341485593</v>
      </c>
      <c r="Y6" s="19">
        <v>-118926986</v>
      </c>
      <c r="Z6" s="20">
        <v>-34.83</v>
      </c>
      <c r="AA6" s="21">
        <v>1215639258</v>
      </c>
    </row>
    <row r="7" spans="1:27" ht="13.5">
      <c r="A7" s="22" t="s">
        <v>34</v>
      </c>
      <c r="B7" s="16"/>
      <c r="C7" s="17">
        <v>762552333</v>
      </c>
      <c r="D7" s="17"/>
      <c r="E7" s="18">
        <v>5656653111</v>
      </c>
      <c r="F7" s="19">
        <v>5656653111</v>
      </c>
      <c r="G7" s="19">
        <v>385694281</v>
      </c>
      <c r="H7" s="19">
        <v>370769601</v>
      </c>
      <c r="I7" s="19">
        <v>416111476</v>
      </c>
      <c r="J7" s="19">
        <v>1172575358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1172575358</v>
      </c>
      <c r="X7" s="19">
        <v>1409188771</v>
      </c>
      <c r="Y7" s="19">
        <v>-236613413</v>
      </c>
      <c r="Z7" s="20">
        <v>-16.79</v>
      </c>
      <c r="AA7" s="21">
        <v>5656653111</v>
      </c>
    </row>
    <row r="8" spans="1:27" ht="13.5">
      <c r="A8" s="22" t="s">
        <v>35</v>
      </c>
      <c r="B8" s="16"/>
      <c r="C8" s="17">
        <v>84580239</v>
      </c>
      <c r="D8" s="17"/>
      <c r="E8" s="18">
        <v>489617229</v>
      </c>
      <c r="F8" s="19">
        <v>489617229</v>
      </c>
      <c r="G8" s="19">
        <v>147154915</v>
      </c>
      <c r="H8" s="19">
        <v>107207654</v>
      </c>
      <c r="I8" s="19">
        <v>158279796</v>
      </c>
      <c r="J8" s="19">
        <v>412642365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412642365</v>
      </c>
      <c r="X8" s="19">
        <v>145464627</v>
      </c>
      <c r="Y8" s="19">
        <v>267177738</v>
      </c>
      <c r="Z8" s="20">
        <v>183.67</v>
      </c>
      <c r="AA8" s="21">
        <v>489617229</v>
      </c>
    </row>
    <row r="9" spans="1:27" ht="13.5">
      <c r="A9" s="22" t="s">
        <v>36</v>
      </c>
      <c r="B9" s="16"/>
      <c r="C9" s="17">
        <v>1022729400</v>
      </c>
      <c r="D9" s="17"/>
      <c r="E9" s="18">
        <v>4661154597</v>
      </c>
      <c r="F9" s="19">
        <v>4661154597</v>
      </c>
      <c r="G9" s="19">
        <v>1611003000</v>
      </c>
      <c r="H9" s="19">
        <v>39571966</v>
      </c>
      <c r="I9" s="19">
        <v>15370531</v>
      </c>
      <c r="J9" s="19">
        <v>1665945497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1665945497</v>
      </c>
      <c r="X9" s="19">
        <v>1855240993</v>
      </c>
      <c r="Y9" s="19">
        <v>-189295496</v>
      </c>
      <c r="Z9" s="20">
        <v>-10.2</v>
      </c>
      <c r="AA9" s="21">
        <v>4661154597</v>
      </c>
    </row>
    <row r="10" spans="1:27" ht="13.5">
      <c r="A10" s="22" t="s">
        <v>37</v>
      </c>
      <c r="B10" s="16"/>
      <c r="C10" s="17">
        <v>1001293160</v>
      </c>
      <c r="D10" s="17"/>
      <c r="E10" s="18">
        <v>2177447243</v>
      </c>
      <c r="F10" s="19">
        <v>2177447243</v>
      </c>
      <c r="G10" s="19">
        <v>579266000</v>
      </c>
      <c r="H10" s="19">
        <v>33811000</v>
      </c>
      <c r="I10" s="19">
        <v>44382783</v>
      </c>
      <c r="J10" s="19">
        <v>657459783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657459783</v>
      </c>
      <c r="X10" s="19">
        <v>657230475</v>
      </c>
      <c r="Y10" s="19">
        <v>229308</v>
      </c>
      <c r="Z10" s="20">
        <v>0.03</v>
      </c>
      <c r="AA10" s="21">
        <v>2177447243</v>
      </c>
    </row>
    <row r="11" spans="1:27" ht="13.5">
      <c r="A11" s="22" t="s">
        <v>38</v>
      </c>
      <c r="B11" s="16"/>
      <c r="C11" s="17">
        <v>45393580</v>
      </c>
      <c r="D11" s="17"/>
      <c r="E11" s="18">
        <v>230363094</v>
      </c>
      <c r="F11" s="19">
        <v>230363094</v>
      </c>
      <c r="G11" s="19">
        <v>21807442</v>
      </c>
      <c r="H11" s="19">
        <v>24323620</v>
      </c>
      <c r="I11" s="19">
        <v>24073550</v>
      </c>
      <c r="J11" s="19">
        <v>70204612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70204612</v>
      </c>
      <c r="X11" s="19">
        <v>84964288</v>
      </c>
      <c r="Y11" s="19">
        <v>-14759676</v>
      </c>
      <c r="Z11" s="20">
        <v>-17.37</v>
      </c>
      <c r="AA11" s="21">
        <v>230363094</v>
      </c>
    </row>
    <row r="12" spans="1:27" ht="13.5">
      <c r="A12" s="22" t="s">
        <v>39</v>
      </c>
      <c r="B12" s="16"/>
      <c r="C12" s="17"/>
      <c r="D12" s="17"/>
      <c r="E12" s="18">
        <v>2019</v>
      </c>
      <c r="F12" s="19">
        <v>2019</v>
      </c>
      <c r="G12" s="19"/>
      <c r="H12" s="19"/>
      <c r="I12" s="19">
        <v>15169</v>
      </c>
      <c r="J12" s="19">
        <v>15169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15169</v>
      </c>
      <c r="X12" s="19"/>
      <c r="Y12" s="19">
        <v>15169</v>
      </c>
      <c r="Z12" s="20"/>
      <c r="AA12" s="21">
        <v>2019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-2470089275</v>
      </c>
      <c r="D14" s="17"/>
      <c r="E14" s="18">
        <v>-11244011567</v>
      </c>
      <c r="F14" s="19">
        <v>-11244011567</v>
      </c>
      <c r="G14" s="19">
        <v>-1454163214</v>
      </c>
      <c r="H14" s="19">
        <v>-974848814</v>
      </c>
      <c r="I14" s="19">
        <v>-1006587666</v>
      </c>
      <c r="J14" s="19">
        <v>-3435599694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-3435599694</v>
      </c>
      <c r="X14" s="19">
        <v>-2828987989</v>
      </c>
      <c r="Y14" s="19">
        <v>-606611705</v>
      </c>
      <c r="Z14" s="20">
        <v>21.44</v>
      </c>
      <c r="AA14" s="21">
        <v>-11244011567</v>
      </c>
    </row>
    <row r="15" spans="1:27" ht="13.5">
      <c r="A15" s="22" t="s">
        <v>42</v>
      </c>
      <c r="B15" s="16"/>
      <c r="C15" s="17">
        <v>-49488827</v>
      </c>
      <c r="D15" s="17"/>
      <c r="E15" s="18">
        <v>-108477977</v>
      </c>
      <c r="F15" s="19">
        <v>-108477977</v>
      </c>
      <c r="G15" s="19">
        <v>-11884933</v>
      </c>
      <c r="H15" s="19">
        <v>-6233751</v>
      </c>
      <c r="I15" s="19">
        <v>-22899878</v>
      </c>
      <c r="J15" s="19">
        <v>-41018562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-41018562</v>
      </c>
      <c r="X15" s="19">
        <v>-23980556</v>
      </c>
      <c r="Y15" s="19">
        <v>-17038006</v>
      </c>
      <c r="Z15" s="20">
        <v>71.05</v>
      </c>
      <c r="AA15" s="21">
        <v>-108477977</v>
      </c>
    </row>
    <row r="16" spans="1:27" ht="13.5">
      <c r="A16" s="22" t="s">
        <v>43</v>
      </c>
      <c r="B16" s="16"/>
      <c r="C16" s="17">
        <v>-94506037</v>
      </c>
      <c r="D16" s="17"/>
      <c r="E16" s="18">
        <v>-158630195</v>
      </c>
      <c r="F16" s="19">
        <v>-158630195</v>
      </c>
      <c r="G16" s="19">
        <v>-3144464</v>
      </c>
      <c r="H16" s="19">
        <v>-8959933</v>
      </c>
      <c r="I16" s="19">
        <v>-2982120</v>
      </c>
      <c r="J16" s="19">
        <v>-15086517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-15086517</v>
      </c>
      <c r="X16" s="19">
        <v>-35802977</v>
      </c>
      <c r="Y16" s="19">
        <v>20716460</v>
      </c>
      <c r="Z16" s="20">
        <v>-57.86</v>
      </c>
      <c r="AA16" s="21">
        <v>-158630195</v>
      </c>
    </row>
    <row r="17" spans="1:27" ht="13.5">
      <c r="A17" s="23" t="s">
        <v>44</v>
      </c>
      <c r="B17" s="24"/>
      <c r="C17" s="25">
        <f aca="true" t="shared" si="0" ref="C17:Y17">SUM(C6:C16)</f>
        <v>629381986</v>
      </c>
      <c r="D17" s="25">
        <f>SUM(D6:D16)</f>
        <v>0</v>
      </c>
      <c r="E17" s="26">
        <f t="shared" si="0"/>
        <v>2919756812</v>
      </c>
      <c r="F17" s="27">
        <f t="shared" si="0"/>
        <v>2919756812</v>
      </c>
      <c r="G17" s="27">
        <f t="shared" si="0"/>
        <v>1352766323</v>
      </c>
      <c r="H17" s="27">
        <f t="shared" si="0"/>
        <v>-332811109</v>
      </c>
      <c r="I17" s="27">
        <f t="shared" si="0"/>
        <v>-310258596</v>
      </c>
      <c r="J17" s="27">
        <f t="shared" si="0"/>
        <v>709696618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709696618</v>
      </c>
      <c r="X17" s="27">
        <f t="shared" si="0"/>
        <v>1604803225</v>
      </c>
      <c r="Y17" s="27">
        <f t="shared" si="0"/>
        <v>-895106607</v>
      </c>
      <c r="Z17" s="28">
        <f>+IF(X17&lt;&gt;0,+(Y17/X17)*100,0)</f>
        <v>-55.77672035149356</v>
      </c>
      <c r="AA17" s="29">
        <f>SUM(AA6:AA16)</f>
        <v>2919756812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2942392</v>
      </c>
      <c r="D21" s="17"/>
      <c r="E21" s="18">
        <v>141892000</v>
      </c>
      <c r="F21" s="19">
        <v>141892000</v>
      </c>
      <c r="G21" s="36"/>
      <c r="H21" s="36">
        <v>85965</v>
      </c>
      <c r="I21" s="36">
        <v>46491</v>
      </c>
      <c r="J21" s="19">
        <v>132456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132456</v>
      </c>
      <c r="X21" s="19">
        <v>39423638</v>
      </c>
      <c r="Y21" s="36">
        <v>-39291182</v>
      </c>
      <c r="Z21" s="37">
        <v>-99.66</v>
      </c>
      <c r="AA21" s="38">
        <v>141892000</v>
      </c>
    </row>
    <row r="22" spans="1:27" ht="13.5">
      <c r="A22" s="22" t="s">
        <v>47</v>
      </c>
      <c r="B22" s="16"/>
      <c r="C22" s="17"/>
      <c r="D22" s="17"/>
      <c r="E22" s="39">
        <v>65077996</v>
      </c>
      <c r="F22" s="36">
        <v>65077996</v>
      </c>
      <c r="G22" s="19">
        <v>-32446222</v>
      </c>
      <c r="H22" s="19">
        <v>21011505</v>
      </c>
      <c r="I22" s="19">
        <v>21985335</v>
      </c>
      <c r="J22" s="19">
        <v>10550618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10550618</v>
      </c>
      <c r="X22" s="19">
        <v>15987163</v>
      </c>
      <c r="Y22" s="19">
        <v>-5436545</v>
      </c>
      <c r="Z22" s="20">
        <v>-34.01</v>
      </c>
      <c r="AA22" s="21">
        <v>65077996</v>
      </c>
    </row>
    <row r="23" spans="1:27" ht="13.5">
      <c r="A23" s="22" t="s">
        <v>48</v>
      </c>
      <c r="B23" s="16"/>
      <c r="C23" s="40"/>
      <c r="D23" s="40"/>
      <c r="E23" s="18">
        <v>-500004</v>
      </c>
      <c r="F23" s="19">
        <v>-500004</v>
      </c>
      <c r="G23" s="36">
        <v>-1382276</v>
      </c>
      <c r="H23" s="36"/>
      <c r="I23" s="36"/>
      <c r="J23" s="19">
        <v>-1382276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-1382276</v>
      </c>
      <c r="X23" s="19">
        <v>-125001</v>
      </c>
      <c r="Y23" s="36">
        <v>-1257275</v>
      </c>
      <c r="Z23" s="37">
        <v>1005.81</v>
      </c>
      <c r="AA23" s="38">
        <v>-500004</v>
      </c>
    </row>
    <row r="24" spans="1:27" ht="13.5">
      <c r="A24" s="22" t="s">
        <v>49</v>
      </c>
      <c r="B24" s="16"/>
      <c r="C24" s="17"/>
      <c r="D24" s="17"/>
      <c r="E24" s="18">
        <v>49499996</v>
      </c>
      <c r="F24" s="19">
        <v>49499996</v>
      </c>
      <c r="G24" s="19">
        <v>-74997956</v>
      </c>
      <c r="H24" s="19">
        <v>40902056</v>
      </c>
      <c r="I24" s="19">
        <v>852063</v>
      </c>
      <c r="J24" s="19">
        <v>-33243837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-33243837</v>
      </c>
      <c r="X24" s="19">
        <v>49874999</v>
      </c>
      <c r="Y24" s="19">
        <v>-83118836</v>
      </c>
      <c r="Z24" s="20">
        <v>-166.65</v>
      </c>
      <c r="AA24" s="21">
        <v>49499996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-699580654</v>
      </c>
      <c r="D26" s="17"/>
      <c r="E26" s="18">
        <v>-2396510201</v>
      </c>
      <c r="F26" s="19">
        <v>-2396510201</v>
      </c>
      <c r="G26" s="19">
        <v>-172138083</v>
      </c>
      <c r="H26" s="19">
        <v>-102385930</v>
      </c>
      <c r="I26" s="19">
        <v>-125529700</v>
      </c>
      <c r="J26" s="19">
        <v>-400053713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-400053713</v>
      </c>
      <c r="X26" s="19">
        <v>-658982716</v>
      </c>
      <c r="Y26" s="19">
        <v>258929003</v>
      </c>
      <c r="Z26" s="20">
        <v>-39.29</v>
      </c>
      <c r="AA26" s="21">
        <v>-2396510201</v>
      </c>
    </row>
    <row r="27" spans="1:27" ht="13.5">
      <c r="A27" s="23" t="s">
        <v>51</v>
      </c>
      <c r="B27" s="24"/>
      <c r="C27" s="25">
        <f aca="true" t="shared" si="1" ref="C27:Y27">SUM(C21:C26)</f>
        <v>-696638262</v>
      </c>
      <c r="D27" s="25">
        <f>SUM(D21:D26)</f>
        <v>0</v>
      </c>
      <c r="E27" s="26">
        <f t="shared" si="1"/>
        <v>-2140540213</v>
      </c>
      <c r="F27" s="27">
        <f t="shared" si="1"/>
        <v>-2140540213</v>
      </c>
      <c r="G27" s="27">
        <f t="shared" si="1"/>
        <v>-280964537</v>
      </c>
      <c r="H27" s="27">
        <f t="shared" si="1"/>
        <v>-40386404</v>
      </c>
      <c r="I27" s="27">
        <f t="shared" si="1"/>
        <v>-102645811</v>
      </c>
      <c r="J27" s="27">
        <f t="shared" si="1"/>
        <v>-423996752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-423996752</v>
      </c>
      <c r="X27" s="27">
        <f t="shared" si="1"/>
        <v>-553821917</v>
      </c>
      <c r="Y27" s="27">
        <f t="shared" si="1"/>
        <v>129825165</v>
      </c>
      <c r="Z27" s="28">
        <f>+IF(X27&lt;&gt;0,+(Y27/X27)*100,0)</f>
        <v>-23.441680622401226</v>
      </c>
      <c r="AA27" s="29">
        <f>SUM(AA21:AA26)</f>
        <v>-2140540213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-143465</v>
      </c>
      <c r="H32" s="19">
        <v>-144638</v>
      </c>
      <c r="I32" s="19">
        <v>-2859760</v>
      </c>
      <c r="J32" s="19">
        <v>-3147863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-3147863</v>
      </c>
      <c r="X32" s="19"/>
      <c r="Y32" s="19">
        <v>-3147863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8041483</v>
      </c>
      <c r="F33" s="19">
        <v>8041483</v>
      </c>
      <c r="G33" s="19">
        <v>126977</v>
      </c>
      <c r="H33" s="36">
        <v>35328</v>
      </c>
      <c r="I33" s="36">
        <v>54187</v>
      </c>
      <c r="J33" s="36">
        <v>216492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216492</v>
      </c>
      <c r="X33" s="36">
        <v>963835</v>
      </c>
      <c r="Y33" s="19">
        <v>-747343</v>
      </c>
      <c r="Z33" s="20">
        <v>-77.54</v>
      </c>
      <c r="AA33" s="21">
        <v>8041483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5700000</v>
      </c>
      <c r="D35" s="17"/>
      <c r="E35" s="18">
        <v>-199104133</v>
      </c>
      <c r="F35" s="19">
        <v>-199104133</v>
      </c>
      <c r="G35" s="19">
        <v>-32596152</v>
      </c>
      <c r="H35" s="19">
        <v>-13134755</v>
      </c>
      <c r="I35" s="19">
        <v>-5624828</v>
      </c>
      <c r="J35" s="19">
        <v>-51355735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-51355735</v>
      </c>
      <c r="X35" s="19">
        <v>-57989529</v>
      </c>
      <c r="Y35" s="19">
        <v>6633794</v>
      </c>
      <c r="Z35" s="20">
        <v>-11.44</v>
      </c>
      <c r="AA35" s="21">
        <v>-199104133</v>
      </c>
    </row>
    <row r="36" spans="1:27" ht="13.5">
      <c r="A36" s="23" t="s">
        <v>57</v>
      </c>
      <c r="B36" s="24"/>
      <c r="C36" s="25">
        <f aca="true" t="shared" si="2" ref="C36:Y36">SUM(C31:C35)</f>
        <v>5700000</v>
      </c>
      <c r="D36" s="25">
        <f>SUM(D31:D35)</f>
        <v>0</v>
      </c>
      <c r="E36" s="26">
        <f t="shared" si="2"/>
        <v>-191062650</v>
      </c>
      <c r="F36" s="27">
        <f t="shared" si="2"/>
        <v>-191062650</v>
      </c>
      <c r="G36" s="27">
        <f t="shared" si="2"/>
        <v>-32612640</v>
      </c>
      <c r="H36" s="27">
        <f t="shared" si="2"/>
        <v>-13244065</v>
      </c>
      <c r="I36" s="27">
        <f t="shared" si="2"/>
        <v>-8430401</v>
      </c>
      <c r="J36" s="27">
        <f t="shared" si="2"/>
        <v>-54287106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-54287106</v>
      </c>
      <c r="X36" s="27">
        <f t="shared" si="2"/>
        <v>-57025694</v>
      </c>
      <c r="Y36" s="27">
        <f t="shared" si="2"/>
        <v>2738588</v>
      </c>
      <c r="Z36" s="28">
        <f>+IF(X36&lt;&gt;0,+(Y36/X36)*100,0)</f>
        <v>-4.80237557477161</v>
      </c>
      <c r="AA36" s="29">
        <f>SUM(AA31:AA35)</f>
        <v>-191062650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-61556276</v>
      </c>
      <c r="D38" s="31">
        <f>+D17+D27+D36</f>
        <v>0</v>
      </c>
      <c r="E38" s="32">
        <f t="shared" si="3"/>
        <v>588153949</v>
      </c>
      <c r="F38" s="33">
        <f t="shared" si="3"/>
        <v>588153949</v>
      </c>
      <c r="G38" s="33">
        <f t="shared" si="3"/>
        <v>1039189146</v>
      </c>
      <c r="H38" s="33">
        <f t="shared" si="3"/>
        <v>-386441578</v>
      </c>
      <c r="I38" s="33">
        <f t="shared" si="3"/>
        <v>-421334808</v>
      </c>
      <c r="J38" s="33">
        <f t="shared" si="3"/>
        <v>231412760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231412760</v>
      </c>
      <c r="X38" s="33">
        <f t="shared" si="3"/>
        <v>993955614</v>
      </c>
      <c r="Y38" s="33">
        <f t="shared" si="3"/>
        <v>-762542854</v>
      </c>
      <c r="Z38" s="34">
        <f>+IF(X38&lt;&gt;0,+(Y38/X38)*100,0)</f>
        <v>-76.71799859666571</v>
      </c>
      <c r="AA38" s="35">
        <f>+AA17+AA27+AA36</f>
        <v>588153949</v>
      </c>
    </row>
    <row r="39" spans="1:27" ht="13.5">
      <c r="A39" s="22" t="s">
        <v>59</v>
      </c>
      <c r="B39" s="16"/>
      <c r="C39" s="31">
        <v>218403745</v>
      </c>
      <c r="D39" s="31"/>
      <c r="E39" s="32">
        <v>883345888</v>
      </c>
      <c r="F39" s="33">
        <v>883345888</v>
      </c>
      <c r="G39" s="33">
        <v>953089456</v>
      </c>
      <c r="H39" s="33">
        <v>1992278602</v>
      </c>
      <c r="I39" s="33">
        <v>1554122224</v>
      </c>
      <c r="J39" s="33">
        <v>953089456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953089456</v>
      </c>
      <c r="X39" s="33">
        <v>883345888</v>
      </c>
      <c r="Y39" s="33">
        <v>69743568</v>
      </c>
      <c r="Z39" s="34">
        <v>7.9</v>
      </c>
      <c r="AA39" s="35">
        <v>883345888</v>
      </c>
    </row>
    <row r="40" spans="1:27" ht="13.5">
      <c r="A40" s="41" t="s">
        <v>60</v>
      </c>
      <c r="B40" s="42"/>
      <c r="C40" s="43">
        <v>156847469</v>
      </c>
      <c r="D40" s="43"/>
      <c r="E40" s="44">
        <v>1471499842</v>
      </c>
      <c r="F40" s="45">
        <v>1471499842</v>
      </c>
      <c r="G40" s="45">
        <v>1992278602</v>
      </c>
      <c r="H40" s="45">
        <v>1605837024</v>
      </c>
      <c r="I40" s="45">
        <v>1132787416</v>
      </c>
      <c r="J40" s="45">
        <v>1184502216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1184502216</v>
      </c>
      <c r="X40" s="45">
        <v>1877301507</v>
      </c>
      <c r="Y40" s="45">
        <v>-692799291</v>
      </c>
      <c r="Z40" s="46">
        <v>-36.9</v>
      </c>
      <c r="AA40" s="47">
        <v>1471499842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150692424</v>
      </c>
      <c r="F6" s="19">
        <v>150692424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>
        <v>38113746</v>
      </c>
      <c r="Y6" s="19">
        <v>-38113746</v>
      </c>
      <c r="Z6" s="20">
        <v>-100</v>
      </c>
      <c r="AA6" s="21">
        <v>150692424</v>
      </c>
    </row>
    <row r="7" spans="1:27" ht="13.5">
      <c r="A7" s="22" t="s">
        <v>34</v>
      </c>
      <c r="B7" s="16"/>
      <c r="C7" s="17"/>
      <c r="D7" s="17"/>
      <c r="E7" s="18">
        <v>139693705</v>
      </c>
      <c r="F7" s="19">
        <v>139693705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30938286</v>
      </c>
      <c r="Y7" s="19">
        <v>-30938286</v>
      </c>
      <c r="Z7" s="20">
        <v>-100</v>
      </c>
      <c r="AA7" s="21">
        <v>139693705</v>
      </c>
    </row>
    <row r="8" spans="1:27" ht="13.5">
      <c r="A8" s="22" t="s">
        <v>35</v>
      </c>
      <c r="B8" s="16"/>
      <c r="C8" s="17"/>
      <c r="D8" s="17"/>
      <c r="E8" s="18">
        <v>37722939</v>
      </c>
      <c r="F8" s="19">
        <v>37722939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2802852</v>
      </c>
      <c r="Y8" s="19">
        <v>-2802852</v>
      </c>
      <c r="Z8" s="20">
        <v>-100</v>
      </c>
      <c r="AA8" s="21">
        <v>37722939</v>
      </c>
    </row>
    <row r="9" spans="1:27" ht="13.5">
      <c r="A9" s="22" t="s">
        <v>36</v>
      </c>
      <c r="B9" s="16"/>
      <c r="C9" s="17"/>
      <c r="D9" s="17"/>
      <c r="E9" s="18">
        <v>205672000</v>
      </c>
      <c r="F9" s="19">
        <v>205672000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62324000</v>
      </c>
      <c r="Y9" s="19">
        <v>-62324000</v>
      </c>
      <c r="Z9" s="20">
        <v>-100</v>
      </c>
      <c r="AA9" s="21">
        <v>205672000</v>
      </c>
    </row>
    <row r="10" spans="1:27" ht="13.5">
      <c r="A10" s="22" t="s">
        <v>37</v>
      </c>
      <c r="B10" s="16"/>
      <c r="C10" s="17"/>
      <c r="D10" s="17"/>
      <c r="E10" s="18">
        <v>70417000</v>
      </c>
      <c r="F10" s="19">
        <v>70417000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30417000</v>
      </c>
      <c r="Y10" s="19">
        <v>-30417000</v>
      </c>
      <c r="Z10" s="20">
        <v>-100</v>
      </c>
      <c r="AA10" s="21">
        <v>70417000</v>
      </c>
    </row>
    <row r="11" spans="1:27" ht="13.5">
      <c r="A11" s="22" t="s">
        <v>38</v>
      </c>
      <c r="B11" s="16"/>
      <c r="C11" s="17"/>
      <c r="D11" s="17"/>
      <c r="E11" s="18">
        <v>2625000</v>
      </c>
      <c r="F11" s="19">
        <v>2625000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656250</v>
      </c>
      <c r="Y11" s="19">
        <v>-656250</v>
      </c>
      <c r="Z11" s="20">
        <v>-100</v>
      </c>
      <c r="AA11" s="21">
        <v>2625000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-469210919</v>
      </c>
      <c r="F14" s="19">
        <v>-469210919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-131244726</v>
      </c>
      <c r="Y14" s="19">
        <v>131244726</v>
      </c>
      <c r="Z14" s="20">
        <v>-100</v>
      </c>
      <c r="AA14" s="21">
        <v>-469210919</v>
      </c>
    </row>
    <row r="15" spans="1:27" ht="13.5">
      <c r="A15" s="22" t="s">
        <v>42</v>
      </c>
      <c r="B15" s="16"/>
      <c r="C15" s="17"/>
      <c r="D15" s="17"/>
      <c r="E15" s="18">
        <v>-3306948</v>
      </c>
      <c r="F15" s="19">
        <v>-3306948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-826737</v>
      </c>
      <c r="Y15" s="19">
        <v>826737</v>
      </c>
      <c r="Z15" s="20">
        <v>-100</v>
      </c>
      <c r="AA15" s="21">
        <v>-3306948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134305201</v>
      </c>
      <c r="F17" s="27">
        <f t="shared" si="0"/>
        <v>134305201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  <c r="X17" s="27">
        <f t="shared" si="0"/>
        <v>33180671</v>
      </c>
      <c r="Y17" s="27">
        <f t="shared" si="0"/>
        <v>-33180671</v>
      </c>
      <c r="Z17" s="28">
        <f>+IF(X17&lt;&gt;0,+(Y17/X17)*100,0)</f>
        <v>-100</v>
      </c>
      <c r="AA17" s="29">
        <f>SUM(AA6:AA16)</f>
        <v>134305201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2500000</v>
      </c>
      <c r="F21" s="19">
        <v>2500000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-127056996</v>
      </c>
      <c r="F26" s="19">
        <v>-127056996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-17604249</v>
      </c>
      <c r="Y26" s="19">
        <v>17604249</v>
      </c>
      <c r="Z26" s="20">
        <v>-100</v>
      </c>
      <c r="AA26" s="21">
        <v>-127056996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-124556996</v>
      </c>
      <c r="F27" s="27">
        <f t="shared" si="1"/>
        <v>-124556996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-17604249</v>
      </c>
      <c r="Y27" s="27">
        <f t="shared" si="1"/>
        <v>17604249</v>
      </c>
      <c r="Z27" s="28">
        <f>+IF(X27&lt;&gt;0,+(Y27/X27)*100,0)</f>
        <v>-100</v>
      </c>
      <c r="AA27" s="29">
        <f>SUM(AA21:AA26)</f>
        <v>-124556996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973879</v>
      </c>
      <c r="F33" s="19">
        <v>973879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973879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-10700004</v>
      </c>
      <c r="F35" s="19">
        <v>-10700004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-2675001</v>
      </c>
      <c r="Y35" s="19">
        <v>2675001</v>
      </c>
      <c r="Z35" s="20">
        <v>-100</v>
      </c>
      <c r="AA35" s="21">
        <v>-10700004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-9726125</v>
      </c>
      <c r="F36" s="27">
        <f t="shared" si="2"/>
        <v>-9726125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-2675001</v>
      </c>
      <c r="Y36" s="27">
        <f t="shared" si="2"/>
        <v>2675001</v>
      </c>
      <c r="Z36" s="28">
        <f>+IF(X36&lt;&gt;0,+(Y36/X36)*100,0)</f>
        <v>-100</v>
      </c>
      <c r="AA36" s="29">
        <f>SUM(AA31:AA35)</f>
        <v>-9726125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22080</v>
      </c>
      <c r="F38" s="33">
        <f t="shared" si="3"/>
        <v>22080</v>
      </c>
      <c r="G38" s="33">
        <f t="shared" si="3"/>
        <v>0</v>
      </c>
      <c r="H38" s="33">
        <f t="shared" si="3"/>
        <v>0</v>
      </c>
      <c r="I38" s="33">
        <f t="shared" si="3"/>
        <v>0</v>
      </c>
      <c r="J38" s="33">
        <f t="shared" si="3"/>
        <v>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0</v>
      </c>
      <c r="X38" s="33">
        <f t="shared" si="3"/>
        <v>12901421</v>
      </c>
      <c r="Y38" s="33">
        <f t="shared" si="3"/>
        <v>-12901421</v>
      </c>
      <c r="Z38" s="34">
        <f>+IF(X38&lt;&gt;0,+(Y38/X38)*100,0)</f>
        <v>-100</v>
      </c>
      <c r="AA38" s="35">
        <f>+AA17+AA27+AA36</f>
        <v>22080</v>
      </c>
    </row>
    <row r="39" spans="1:27" ht="13.5">
      <c r="A39" s="22" t="s">
        <v>59</v>
      </c>
      <c r="B39" s="16"/>
      <c r="C39" s="31"/>
      <c r="D39" s="31"/>
      <c r="E39" s="32">
        <v>-81586564</v>
      </c>
      <c r="F39" s="33">
        <v>-81586564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-81586564</v>
      </c>
      <c r="Y39" s="33">
        <v>81586564</v>
      </c>
      <c r="Z39" s="34">
        <v>-100</v>
      </c>
      <c r="AA39" s="35">
        <v>-81586564</v>
      </c>
    </row>
    <row r="40" spans="1:27" ht="13.5">
      <c r="A40" s="41" t="s">
        <v>60</v>
      </c>
      <c r="B40" s="42"/>
      <c r="C40" s="43"/>
      <c r="D40" s="43"/>
      <c r="E40" s="44">
        <v>-81564484</v>
      </c>
      <c r="F40" s="45">
        <v>-81564484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-68685143</v>
      </c>
      <c r="Y40" s="45">
        <v>68685143</v>
      </c>
      <c r="Z40" s="46">
        <v>-100</v>
      </c>
      <c r="AA40" s="47">
        <v>-81564484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33800000</v>
      </c>
      <c r="F6" s="19">
        <v>33800000</v>
      </c>
      <c r="G6" s="19">
        <v>1856770</v>
      </c>
      <c r="H6" s="19">
        <v>2883149</v>
      </c>
      <c r="I6" s="19">
        <v>2815604</v>
      </c>
      <c r="J6" s="19">
        <v>7555523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7555523</v>
      </c>
      <c r="X6" s="19">
        <v>8028000</v>
      </c>
      <c r="Y6" s="19">
        <v>-472477</v>
      </c>
      <c r="Z6" s="20">
        <v>-5.89</v>
      </c>
      <c r="AA6" s="21">
        <v>33800000</v>
      </c>
    </row>
    <row r="7" spans="1:27" ht="13.5">
      <c r="A7" s="22" t="s">
        <v>34</v>
      </c>
      <c r="B7" s="16"/>
      <c r="C7" s="17"/>
      <c r="D7" s="17"/>
      <c r="E7" s="18">
        <v>188203000</v>
      </c>
      <c r="F7" s="19">
        <v>188203000</v>
      </c>
      <c r="G7" s="19">
        <v>12353129</v>
      </c>
      <c r="H7" s="19">
        <v>14214919</v>
      </c>
      <c r="I7" s="19">
        <v>13480316</v>
      </c>
      <c r="J7" s="19">
        <v>40048364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40048364</v>
      </c>
      <c r="X7" s="19">
        <v>47698000</v>
      </c>
      <c r="Y7" s="19">
        <v>-7649636</v>
      </c>
      <c r="Z7" s="20">
        <v>-16.04</v>
      </c>
      <c r="AA7" s="21">
        <v>188203000</v>
      </c>
    </row>
    <row r="8" spans="1:27" ht="13.5">
      <c r="A8" s="22" t="s">
        <v>35</v>
      </c>
      <c r="B8" s="16"/>
      <c r="C8" s="17"/>
      <c r="D8" s="17"/>
      <c r="E8" s="18">
        <v>36872000</v>
      </c>
      <c r="F8" s="19">
        <v>36872000</v>
      </c>
      <c r="G8" s="19">
        <v>3375851</v>
      </c>
      <c r="H8" s="19">
        <v>469988</v>
      </c>
      <c r="I8" s="19">
        <v>540508</v>
      </c>
      <c r="J8" s="19">
        <v>4386347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4386347</v>
      </c>
      <c r="X8" s="19">
        <v>27610000</v>
      </c>
      <c r="Y8" s="19">
        <v>-23223653</v>
      </c>
      <c r="Z8" s="20">
        <v>-84.11</v>
      </c>
      <c r="AA8" s="21">
        <v>36872000</v>
      </c>
    </row>
    <row r="9" spans="1:27" ht="13.5">
      <c r="A9" s="22" t="s">
        <v>36</v>
      </c>
      <c r="B9" s="16"/>
      <c r="C9" s="17"/>
      <c r="D9" s="17"/>
      <c r="E9" s="18">
        <v>96792000</v>
      </c>
      <c r="F9" s="19">
        <v>96792000</v>
      </c>
      <c r="G9" s="19">
        <v>37475000</v>
      </c>
      <c r="H9" s="19">
        <v>2070000</v>
      </c>
      <c r="I9" s="19"/>
      <c r="J9" s="19">
        <v>39545000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39545000</v>
      </c>
      <c r="X9" s="19">
        <v>23856000</v>
      </c>
      <c r="Y9" s="19">
        <v>15689000</v>
      </c>
      <c r="Z9" s="20">
        <v>65.77</v>
      </c>
      <c r="AA9" s="21">
        <v>96792000</v>
      </c>
    </row>
    <row r="10" spans="1:27" ht="13.5">
      <c r="A10" s="22" t="s">
        <v>37</v>
      </c>
      <c r="B10" s="16"/>
      <c r="C10" s="17"/>
      <c r="D10" s="17"/>
      <c r="E10" s="18">
        <v>34875000</v>
      </c>
      <c r="F10" s="19">
        <v>34875000</v>
      </c>
      <c r="G10" s="19">
        <v>26855000</v>
      </c>
      <c r="H10" s="19">
        <v>2000000</v>
      </c>
      <c r="I10" s="19">
        <v>1000000</v>
      </c>
      <c r="J10" s="19">
        <v>29855000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29855000</v>
      </c>
      <c r="X10" s="19">
        <v>11625000</v>
      </c>
      <c r="Y10" s="19">
        <v>18230000</v>
      </c>
      <c r="Z10" s="20">
        <v>156.82</v>
      </c>
      <c r="AA10" s="21">
        <v>34875000</v>
      </c>
    </row>
    <row r="11" spans="1:27" ht="13.5">
      <c r="A11" s="22" t="s">
        <v>38</v>
      </c>
      <c r="B11" s="16"/>
      <c r="C11" s="17"/>
      <c r="D11" s="17"/>
      <c r="E11" s="18">
        <v>5600000</v>
      </c>
      <c r="F11" s="19">
        <v>5600000</v>
      </c>
      <c r="G11" s="19">
        <v>2150261</v>
      </c>
      <c r="H11" s="19">
        <v>2173152</v>
      </c>
      <c r="I11" s="19">
        <v>2182394</v>
      </c>
      <c r="J11" s="19">
        <v>6505807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6505807</v>
      </c>
      <c r="X11" s="19">
        <v>1151000</v>
      </c>
      <c r="Y11" s="19">
        <v>5354807</v>
      </c>
      <c r="Z11" s="20">
        <v>465.23</v>
      </c>
      <c r="AA11" s="21">
        <v>5600000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-388292000</v>
      </c>
      <c r="F14" s="19">
        <v>-388292000</v>
      </c>
      <c r="G14" s="19">
        <v>-80061998</v>
      </c>
      <c r="H14" s="19">
        <v>-29216990</v>
      </c>
      <c r="I14" s="19">
        <v>-23544946</v>
      </c>
      <c r="J14" s="19">
        <v>-132823934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-132823934</v>
      </c>
      <c r="X14" s="19">
        <v>-107822000</v>
      </c>
      <c r="Y14" s="19">
        <v>-25001934</v>
      </c>
      <c r="Z14" s="20">
        <v>23.19</v>
      </c>
      <c r="AA14" s="21">
        <v>-388292000</v>
      </c>
    </row>
    <row r="15" spans="1:27" ht="13.5">
      <c r="A15" s="22" t="s">
        <v>42</v>
      </c>
      <c r="B15" s="16"/>
      <c r="C15" s="17"/>
      <c r="D15" s="17"/>
      <c r="E15" s="18">
        <v>-870000</v>
      </c>
      <c r="F15" s="19">
        <v>-870000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-219000</v>
      </c>
      <c r="Y15" s="19">
        <v>219000</v>
      </c>
      <c r="Z15" s="20">
        <v>-100</v>
      </c>
      <c r="AA15" s="21">
        <v>-870000</v>
      </c>
    </row>
    <row r="16" spans="1:27" ht="13.5">
      <c r="A16" s="22" t="s">
        <v>43</v>
      </c>
      <c r="B16" s="16"/>
      <c r="C16" s="17"/>
      <c r="D16" s="17"/>
      <c r="E16" s="18">
        <v>-320000</v>
      </c>
      <c r="F16" s="19">
        <v>-320000</v>
      </c>
      <c r="G16" s="19">
        <v>-379020</v>
      </c>
      <c r="H16" s="19">
        <v>-606878</v>
      </c>
      <c r="I16" s="19">
        <v>-651658</v>
      </c>
      <c r="J16" s="19">
        <v>-1637556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-1637556</v>
      </c>
      <c r="X16" s="19">
        <v>-81000</v>
      </c>
      <c r="Y16" s="19">
        <v>-1556556</v>
      </c>
      <c r="Z16" s="20">
        <v>1921.67</v>
      </c>
      <c r="AA16" s="21">
        <v>-320000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6660000</v>
      </c>
      <c r="F17" s="27">
        <f t="shared" si="0"/>
        <v>6660000</v>
      </c>
      <c r="G17" s="27">
        <f t="shared" si="0"/>
        <v>3624993</v>
      </c>
      <c r="H17" s="27">
        <f t="shared" si="0"/>
        <v>-6012660</v>
      </c>
      <c r="I17" s="27">
        <f t="shared" si="0"/>
        <v>-4177782</v>
      </c>
      <c r="J17" s="27">
        <f t="shared" si="0"/>
        <v>-6565449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-6565449</v>
      </c>
      <c r="X17" s="27">
        <f t="shared" si="0"/>
        <v>11846000</v>
      </c>
      <c r="Y17" s="27">
        <f t="shared" si="0"/>
        <v>-18411449</v>
      </c>
      <c r="Z17" s="28">
        <f>+IF(X17&lt;&gt;0,+(Y17/X17)*100,0)</f>
        <v>-155.42334121222353</v>
      </c>
      <c r="AA17" s="29">
        <f>SUM(AA6:AA16)</f>
        <v>6660000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1000000</v>
      </c>
      <c r="F21" s="19">
        <v>1000000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1000000</v>
      </c>
      <c r="Y21" s="36">
        <v>-1000000</v>
      </c>
      <c r="Z21" s="37">
        <v>-100</v>
      </c>
      <c r="AA21" s="38">
        <v>1000000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-34875000</v>
      </c>
      <c r="F26" s="19">
        <v>-34875000</v>
      </c>
      <c r="G26" s="19">
        <v>-11627394</v>
      </c>
      <c r="H26" s="19">
        <v>-1732037</v>
      </c>
      <c r="I26" s="19">
        <v>-8160732</v>
      </c>
      <c r="J26" s="19">
        <v>-21520163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-21520163</v>
      </c>
      <c r="X26" s="19">
        <v>-8718000</v>
      </c>
      <c r="Y26" s="19">
        <v>-12802163</v>
      </c>
      <c r="Z26" s="20">
        <v>146.85</v>
      </c>
      <c r="AA26" s="21">
        <v>-34875000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-33875000</v>
      </c>
      <c r="F27" s="27">
        <f t="shared" si="1"/>
        <v>-33875000</v>
      </c>
      <c r="G27" s="27">
        <f t="shared" si="1"/>
        <v>-11627394</v>
      </c>
      <c r="H27" s="27">
        <f t="shared" si="1"/>
        <v>-1732037</v>
      </c>
      <c r="I27" s="27">
        <f t="shared" si="1"/>
        <v>-8160732</v>
      </c>
      <c r="J27" s="27">
        <f t="shared" si="1"/>
        <v>-21520163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-21520163</v>
      </c>
      <c r="X27" s="27">
        <f t="shared" si="1"/>
        <v>-7718000</v>
      </c>
      <c r="Y27" s="27">
        <f t="shared" si="1"/>
        <v>-13802163</v>
      </c>
      <c r="Z27" s="28">
        <f>+IF(X27&lt;&gt;0,+(Y27/X27)*100,0)</f>
        <v>178.83082404768075</v>
      </c>
      <c r="AA27" s="29">
        <f>SUM(AA21:AA26)</f>
        <v>-33875000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400000</v>
      </c>
      <c r="F33" s="19">
        <v>400000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99000</v>
      </c>
      <c r="Y33" s="19">
        <v>-99000</v>
      </c>
      <c r="Z33" s="20">
        <v>-100</v>
      </c>
      <c r="AA33" s="21">
        <v>400000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400000</v>
      </c>
      <c r="F36" s="27">
        <f t="shared" si="2"/>
        <v>400000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99000</v>
      </c>
      <c r="Y36" s="27">
        <f t="shared" si="2"/>
        <v>-99000</v>
      </c>
      <c r="Z36" s="28">
        <f>+IF(X36&lt;&gt;0,+(Y36/X36)*100,0)</f>
        <v>-100</v>
      </c>
      <c r="AA36" s="29">
        <f>SUM(AA31:AA35)</f>
        <v>400000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-26815000</v>
      </c>
      <c r="F38" s="33">
        <f t="shared" si="3"/>
        <v>-26815000</v>
      </c>
      <c r="G38" s="33">
        <f t="shared" si="3"/>
        <v>-8002401</v>
      </c>
      <c r="H38" s="33">
        <f t="shared" si="3"/>
        <v>-7744697</v>
      </c>
      <c r="I38" s="33">
        <f t="shared" si="3"/>
        <v>-12338514</v>
      </c>
      <c r="J38" s="33">
        <f t="shared" si="3"/>
        <v>-28085612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-28085612</v>
      </c>
      <c r="X38" s="33">
        <f t="shared" si="3"/>
        <v>4227000</v>
      </c>
      <c r="Y38" s="33">
        <f t="shared" si="3"/>
        <v>-32312612</v>
      </c>
      <c r="Z38" s="34">
        <f>+IF(X38&lt;&gt;0,+(Y38/X38)*100,0)</f>
        <v>-764.4336881949373</v>
      </c>
      <c r="AA38" s="35">
        <f>+AA17+AA27+AA36</f>
        <v>-26815000</v>
      </c>
    </row>
    <row r="39" spans="1:27" ht="13.5">
      <c r="A39" s="22" t="s">
        <v>59</v>
      </c>
      <c r="B39" s="16"/>
      <c r="C39" s="31"/>
      <c r="D39" s="31"/>
      <c r="E39" s="32">
        <v>2500000</v>
      </c>
      <c r="F39" s="33">
        <v>2500000</v>
      </c>
      <c r="G39" s="33">
        <v>582306</v>
      </c>
      <c r="H39" s="33">
        <v>-7420095</v>
      </c>
      <c r="I39" s="33">
        <v>-15164792</v>
      </c>
      <c r="J39" s="33">
        <v>582306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582306</v>
      </c>
      <c r="X39" s="33">
        <v>2500000</v>
      </c>
      <c r="Y39" s="33">
        <v>-1917694</v>
      </c>
      <c r="Z39" s="34">
        <v>-76.71</v>
      </c>
      <c r="AA39" s="35">
        <v>2500000</v>
      </c>
    </row>
    <row r="40" spans="1:27" ht="13.5">
      <c r="A40" s="41" t="s">
        <v>60</v>
      </c>
      <c r="B40" s="42"/>
      <c r="C40" s="43"/>
      <c r="D40" s="43"/>
      <c r="E40" s="44">
        <v>-24315000</v>
      </c>
      <c r="F40" s="45">
        <v>-24315000</v>
      </c>
      <c r="G40" s="45">
        <v>-7420095</v>
      </c>
      <c r="H40" s="45">
        <v>-15164792</v>
      </c>
      <c r="I40" s="45">
        <v>-27503306</v>
      </c>
      <c r="J40" s="45">
        <v>-27503306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-27503306</v>
      </c>
      <c r="X40" s="45">
        <v>6727000</v>
      </c>
      <c r="Y40" s="45">
        <v>-34230306</v>
      </c>
      <c r="Z40" s="46">
        <v>-508.85</v>
      </c>
      <c r="AA40" s="47">
        <v>-24315000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18771756</v>
      </c>
      <c r="F6" s="19">
        <v>18771756</v>
      </c>
      <c r="G6" s="19">
        <v>3861486</v>
      </c>
      <c r="H6" s="19">
        <v>3087058</v>
      </c>
      <c r="I6" s="19">
        <v>3730075</v>
      </c>
      <c r="J6" s="19">
        <v>10678619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10678619</v>
      </c>
      <c r="X6" s="19">
        <v>4692939</v>
      </c>
      <c r="Y6" s="19">
        <v>5985680</v>
      </c>
      <c r="Z6" s="20">
        <v>127.55</v>
      </c>
      <c r="AA6" s="21">
        <v>18771756</v>
      </c>
    </row>
    <row r="7" spans="1:27" ht="13.5">
      <c r="A7" s="22" t="s">
        <v>34</v>
      </c>
      <c r="B7" s="16"/>
      <c r="C7" s="17"/>
      <c r="D7" s="17"/>
      <c r="E7" s="18">
        <v>64489864</v>
      </c>
      <c r="F7" s="19">
        <v>64489864</v>
      </c>
      <c r="G7" s="19">
        <v>2616861</v>
      </c>
      <c r="H7" s="19">
        <v>3352152</v>
      </c>
      <c r="I7" s="19">
        <v>4942933</v>
      </c>
      <c r="J7" s="19">
        <v>10911946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10911946</v>
      </c>
      <c r="X7" s="19">
        <v>11580525</v>
      </c>
      <c r="Y7" s="19">
        <v>-668579</v>
      </c>
      <c r="Z7" s="20">
        <v>-5.77</v>
      </c>
      <c r="AA7" s="21">
        <v>64489864</v>
      </c>
    </row>
    <row r="8" spans="1:27" ht="13.5">
      <c r="A8" s="22" t="s">
        <v>35</v>
      </c>
      <c r="B8" s="16"/>
      <c r="C8" s="17"/>
      <c r="D8" s="17"/>
      <c r="E8" s="18">
        <v>69508939</v>
      </c>
      <c r="F8" s="19">
        <v>69508939</v>
      </c>
      <c r="G8" s="19">
        <v>18438583</v>
      </c>
      <c r="H8" s="19">
        <v>11446774</v>
      </c>
      <c r="I8" s="19">
        <v>6862770</v>
      </c>
      <c r="J8" s="19">
        <v>36748127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36748127</v>
      </c>
      <c r="X8" s="19">
        <v>17377233</v>
      </c>
      <c r="Y8" s="19">
        <v>19370894</v>
      </c>
      <c r="Z8" s="20">
        <v>111.47</v>
      </c>
      <c r="AA8" s="21">
        <v>69508939</v>
      </c>
    </row>
    <row r="9" spans="1:27" ht="13.5">
      <c r="A9" s="22" t="s">
        <v>36</v>
      </c>
      <c r="B9" s="16"/>
      <c r="C9" s="17"/>
      <c r="D9" s="17"/>
      <c r="E9" s="18">
        <v>130053000</v>
      </c>
      <c r="F9" s="19">
        <v>130053000</v>
      </c>
      <c r="G9" s="19">
        <v>52558000</v>
      </c>
      <c r="H9" s="19">
        <v>1810000</v>
      </c>
      <c r="I9" s="19"/>
      <c r="J9" s="19">
        <v>54368000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54368000</v>
      </c>
      <c r="X9" s="19">
        <v>32513250</v>
      </c>
      <c r="Y9" s="19">
        <v>21854750</v>
      </c>
      <c r="Z9" s="20">
        <v>67.22</v>
      </c>
      <c r="AA9" s="21">
        <v>130053000</v>
      </c>
    </row>
    <row r="10" spans="1:27" ht="13.5">
      <c r="A10" s="22" t="s">
        <v>37</v>
      </c>
      <c r="B10" s="16"/>
      <c r="C10" s="17"/>
      <c r="D10" s="17"/>
      <c r="E10" s="18">
        <v>35460000</v>
      </c>
      <c r="F10" s="19">
        <v>35460000</v>
      </c>
      <c r="G10" s="19"/>
      <c r="H10" s="19"/>
      <c r="I10" s="19">
        <v>5949000</v>
      </c>
      <c r="J10" s="19">
        <v>5949000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5949000</v>
      </c>
      <c r="X10" s="19">
        <v>8865000</v>
      </c>
      <c r="Y10" s="19">
        <v>-2916000</v>
      </c>
      <c r="Z10" s="20">
        <v>-32.89</v>
      </c>
      <c r="AA10" s="21">
        <v>35460000</v>
      </c>
    </row>
    <row r="11" spans="1:27" ht="13.5">
      <c r="A11" s="22" t="s">
        <v>38</v>
      </c>
      <c r="B11" s="16"/>
      <c r="C11" s="17"/>
      <c r="D11" s="17"/>
      <c r="E11" s="18">
        <v>1068408</v>
      </c>
      <c r="F11" s="19">
        <v>1068408</v>
      </c>
      <c r="G11" s="19">
        <v>23420</v>
      </c>
      <c r="H11" s="19">
        <v>8098</v>
      </c>
      <c r="I11" s="19">
        <v>2425</v>
      </c>
      <c r="J11" s="19">
        <v>33943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33943</v>
      </c>
      <c r="X11" s="19">
        <v>267102</v>
      </c>
      <c r="Y11" s="19">
        <v>-233159</v>
      </c>
      <c r="Z11" s="20">
        <v>-87.29</v>
      </c>
      <c r="AA11" s="21">
        <v>1068408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-223795721</v>
      </c>
      <c r="F14" s="19">
        <v>-223795721</v>
      </c>
      <c r="G14" s="19">
        <v>-54629667</v>
      </c>
      <c r="H14" s="19">
        <v>-19958443</v>
      </c>
      <c r="I14" s="19">
        <v>-21392458</v>
      </c>
      <c r="J14" s="19">
        <v>-95980568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-95980568</v>
      </c>
      <c r="X14" s="19">
        <v>-55948935</v>
      </c>
      <c r="Y14" s="19">
        <v>-40031633</v>
      </c>
      <c r="Z14" s="20">
        <v>71.55</v>
      </c>
      <c r="AA14" s="21">
        <v>-223795721</v>
      </c>
    </row>
    <row r="15" spans="1:27" ht="13.5">
      <c r="A15" s="22" t="s">
        <v>42</v>
      </c>
      <c r="B15" s="16"/>
      <c r="C15" s="17"/>
      <c r="D15" s="17"/>
      <c r="E15" s="18">
        <v>-1284985</v>
      </c>
      <c r="F15" s="19">
        <v>-1284985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-321246</v>
      </c>
      <c r="Y15" s="19">
        <v>321246</v>
      </c>
      <c r="Z15" s="20">
        <v>-100</v>
      </c>
      <c r="AA15" s="21">
        <v>-1284985</v>
      </c>
    </row>
    <row r="16" spans="1:27" ht="13.5">
      <c r="A16" s="22" t="s">
        <v>43</v>
      </c>
      <c r="B16" s="16"/>
      <c r="C16" s="17"/>
      <c r="D16" s="17"/>
      <c r="E16" s="18">
        <v>-11054000</v>
      </c>
      <c r="F16" s="19">
        <v>-11054000</v>
      </c>
      <c r="G16" s="19">
        <v>-546000</v>
      </c>
      <c r="H16" s="19">
        <v>-530205</v>
      </c>
      <c r="I16" s="19">
        <v>-576310</v>
      </c>
      <c r="J16" s="19">
        <v>-1652515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-1652515</v>
      </c>
      <c r="X16" s="19">
        <v>-2763501</v>
      </c>
      <c r="Y16" s="19">
        <v>1110986</v>
      </c>
      <c r="Z16" s="20">
        <v>-40.2</v>
      </c>
      <c r="AA16" s="21">
        <v>-11054000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83217261</v>
      </c>
      <c r="F17" s="27">
        <f t="shared" si="0"/>
        <v>83217261</v>
      </c>
      <c r="G17" s="27">
        <f t="shared" si="0"/>
        <v>22322683</v>
      </c>
      <c r="H17" s="27">
        <f t="shared" si="0"/>
        <v>-784566</v>
      </c>
      <c r="I17" s="27">
        <f t="shared" si="0"/>
        <v>-481565</v>
      </c>
      <c r="J17" s="27">
        <f t="shared" si="0"/>
        <v>21056552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21056552</v>
      </c>
      <c r="X17" s="27">
        <f t="shared" si="0"/>
        <v>16262367</v>
      </c>
      <c r="Y17" s="27">
        <f t="shared" si="0"/>
        <v>4794185</v>
      </c>
      <c r="Z17" s="28">
        <f>+IF(X17&lt;&gt;0,+(Y17/X17)*100,0)</f>
        <v>29.48024109897409</v>
      </c>
      <c r="AA17" s="29">
        <f>SUM(AA6:AA16)</f>
        <v>83217261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-33532950</v>
      </c>
      <c r="F26" s="19">
        <v>-33532950</v>
      </c>
      <c r="G26" s="19">
        <v>-10021656</v>
      </c>
      <c r="H26" s="19">
        <v>-2132649</v>
      </c>
      <c r="I26" s="19">
        <v>-1567032</v>
      </c>
      <c r="J26" s="19">
        <v>-13721337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-13721337</v>
      </c>
      <c r="X26" s="19">
        <v>-8383239</v>
      </c>
      <c r="Y26" s="19">
        <v>-5338098</v>
      </c>
      <c r="Z26" s="20">
        <v>63.68</v>
      </c>
      <c r="AA26" s="21">
        <v>-33532950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-33532950</v>
      </c>
      <c r="F27" s="27">
        <f t="shared" si="1"/>
        <v>-33532950</v>
      </c>
      <c r="G27" s="27">
        <f t="shared" si="1"/>
        <v>-10021656</v>
      </c>
      <c r="H27" s="27">
        <f t="shared" si="1"/>
        <v>-2132649</v>
      </c>
      <c r="I27" s="27">
        <f t="shared" si="1"/>
        <v>-1567032</v>
      </c>
      <c r="J27" s="27">
        <f t="shared" si="1"/>
        <v>-13721337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-13721337</v>
      </c>
      <c r="X27" s="27">
        <f t="shared" si="1"/>
        <v>-8383239</v>
      </c>
      <c r="Y27" s="27">
        <f t="shared" si="1"/>
        <v>-5338098</v>
      </c>
      <c r="Z27" s="28">
        <f>+IF(X27&lt;&gt;0,+(Y27/X27)*100,0)</f>
        <v>63.67584175996891</v>
      </c>
      <c r="AA27" s="29">
        <f>SUM(AA21:AA26)</f>
        <v>-33532950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-1284985</v>
      </c>
      <c r="F35" s="19">
        <v>-1284985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-321246</v>
      </c>
      <c r="Y35" s="19">
        <v>321246</v>
      </c>
      <c r="Z35" s="20">
        <v>-100</v>
      </c>
      <c r="AA35" s="21">
        <v>-1284985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-1284985</v>
      </c>
      <c r="F36" s="27">
        <f t="shared" si="2"/>
        <v>-1284985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-321246</v>
      </c>
      <c r="Y36" s="27">
        <f t="shared" si="2"/>
        <v>321246</v>
      </c>
      <c r="Z36" s="28">
        <f>+IF(X36&lt;&gt;0,+(Y36/X36)*100,0)</f>
        <v>-100</v>
      </c>
      <c r="AA36" s="29">
        <f>SUM(AA31:AA35)</f>
        <v>-1284985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48399326</v>
      </c>
      <c r="F38" s="33">
        <f t="shared" si="3"/>
        <v>48399326</v>
      </c>
      <c r="G38" s="33">
        <f t="shared" si="3"/>
        <v>12301027</v>
      </c>
      <c r="H38" s="33">
        <f t="shared" si="3"/>
        <v>-2917215</v>
      </c>
      <c r="I38" s="33">
        <f t="shared" si="3"/>
        <v>-2048597</v>
      </c>
      <c r="J38" s="33">
        <f t="shared" si="3"/>
        <v>7335215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7335215</v>
      </c>
      <c r="X38" s="33">
        <f t="shared" si="3"/>
        <v>7557882</v>
      </c>
      <c r="Y38" s="33">
        <f t="shared" si="3"/>
        <v>-222667</v>
      </c>
      <c r="Z38" s="34">
        <f>+IF(X38&lt;&gt;0,+(Y38/X38)*100,0)</f>
        <v>-2.946156079176679</v>
      </c>
      <c r="AA38" s="35">
        <f>+AA17+AA27+AA36</f>
        <v>48399326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6330775</v>
      </c>
      <c r="H39" s="33">
        <v>18631802</v>
      </c>
      <c r="I39" s="33">
        <v>15714587</v>
      </c>
      <c r="J39" s="33">
        <v>6330775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6330775</v>
      </c>
      <c r="X39" s="33"/>
      <c r="Y39" s="33">
        <v>6330775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48399326</v>
      </c>
      <c r="F40" s="45">
        <v>48399326</v>
      </c>
      <c r="G40" s="45">
        <v>18631802</v>
      </c>
      <c r="H40" s="45">
        <v>15714587</v>
      </c>
      <c r="I40" s="45">
        <v>13665990</v>
      </c>
      <c r="J40" s="45">
        <v>13665990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13665990</v>
      </c>
      <c r="X40" s="45">
        <v>7557882</v>
      </c>
      <c r="Y40" s="45">
        <v>6108108</v>
      </c>
      <c r="Z40" s="46">
        <v>80.82</v>
      </c>
      <c r="AA40" s="47">
        <v>48399326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211140</v>
      </c>
      <c r="F7" s="19">
        <v>211140</v>
      </c>
      <c r="G7" s="19">
        <v>152370</v>
      </c>
      <c r="H7" s="19">
        <v>111368</v>
      </c>
      <c r="I7" s="19">
        <v>123210</v>
      </c>
      <c r="J7" s="19">
        <v>386948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386948</v>
      </c>
      <c r="X7" s="19">
        <v>52785</v>
      </c>
      <c r="Y7" s="19">
        <v>334163</v>
      </c>
      <c r="Z7" s="20">
        <v>633.06</v>
      </c>
      <c r="AA7" s="21">
        <v>211140</v>
      </c>
    </row>
    <row r="8" spans="1:27" ht="13.5">
      <c r="A8" s="22" t="s">
        <v>35</v>
      </c>
      <c r="B8" s="16"/>
      <c r="C8" s="17"/>
      <c r="D8" s="17"/>
      <c r="E8" s="18">
        <v>3288590</v>
      </c>
      <c r="F8" s="19">
        <v>3288590</v>
      </c>
      <c r="G8" s="19">
        <v>2136470</v>
      </c>
      <c r="H8" s="19">
        <v>264045</v>
      </c>
      <c r="I8" s="19">
        <v>6095528</v>
      </c>
      <c r="J8" s="19">
        <v>8496043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8496043</v>
      </c>
      <c r="X8" s="19">
        <v>822147</v>
      </c>
      <c r="Y8" s="19">
        <v>7673896</v>
      </c>
      <c r="Z8" s="20">
        <v>933.4</v>
      </c>
      <c r="AA8" s="21">
        <v>3288590</v>
      </c>
    </row>
    <row r="9" spans="1:27" ht="13.5">
      <c r="A9" s="22" t="s">
        <v>36</v>
      </c>
      <c r="B9" s="16"/>
      <c r="C9" s="17"/>
      <c r="D9" s="17"/>
      <c r="E9" s="18">
        <v>554376000</v>
      </c>
      <c r="F9" s="19">
        <v>554376000</v>
      </c>
      <c r="G9" s="19">
        <v>205223000</v>
      </c>
      <c r="H9" s="19">
        <v>1860000</v>
      </c>
      <c r="I9" s="19"/>
      <c r="J9" s="19">
        <v>207083000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207083000</v>
      </c>
      <c r="X9" s="19">
        <v>218073850</v>
      </c>
      <c r="Y9" s="19">
        <v>-10990850</v>
      </c>
      <c r="Z9" s="20">
        <v>-5.04</v>
      </c>
      <c r="AA9" s="21">
        <v>554376000</v>
      </c>
    </row>
    <row r="10" spans="1:27" ht="13.5">
      <c r="A10" s="22" t="s">
        <v>37</v>
      </c>
      <c r="B10" s="16"/>
      <c r="C10" s="17"/>
      <c r="D10" s="17"/>
      <c r="E10" s="18">
        <v>296578000</v>
      </c>
      <c r="F10" s="19">
        <v>296578000</v>
      </c>
      <c r="G10" s="19"/>
      <c r="H10" s="19"/>
      <c r="I10" s="19">
        <v>4000000</v>
      </c>
      <c r="J10" s="19">
        <v>4000000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4000000</v>
      </c>
      <c r="X10" s="19">
        <v>122459800</v>
      </c>
      <c r="Y10" s="19">
        <v>-118459800</v>
      </c>
      <c r="Z10" s="20">
        <v>-96.73</v>
      </c>
      <c r="AA10" s="21">
        <v>296578000</v>
      </c>
    </row>
    <row r="11" spans="1:27" ht="13.5">
      <c r="A11" s="22" t="s">
        <v>38</v>
      </c>
      <c r="B11" s="16"/>
      <c r="C11" s="17"/>
      <c r="D11" s="17"/>
      <c r="E11" s="18"/>
      <c r="F11" s="19"/>
      <c r="G11" s="19">
        <v>55219</v>
      </c>
      <c r="H11" s="19">
        <v>490555</v>
      </c>
      <c r="I11" s="19">
        <v>548266</v>
      </c>
      <c r="J11" s="19">
        <v>1094040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1094040</v>
      </c>
      <c r="X11" s="19"/>
      <c r="Y11" s="19">
        <v>1094040</v>
      </c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-544609884</v>
      </c>
      <c r="F14" s="19">
        <v>-544609884</v>
      </c>
      <c r="G14" s="19">
        <v>-75449443</v>
      </c>
      <c r="H14" s="19">
        <v>-29817140</v>
      </c>
      <c r="I14" s="19">
        <v>-35862337</v>
      </c>
      <c r="J14" s="19">
        <v>-141128920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-141128920</v>
      </c>
      <c r="X14" s="19">
        <v>-179504662</v>
      </c>
      <c r="Y14" s="19">
        <v>38375742</v>
      </c>
      <c r="Z14" s="20">
        <v>-21.38</v>
      </c>
      <c r="AA14" s="21">
        <v>-544609884</v>
      </c>
    </row>
    <row r="15" spans="1:27" ht="13.5">
      <c r="A15" s="22" t="s">
        <v>42</v>
      </c>
      <c r="B15" s="16"/>
      <c r="C15" s="17"/>
      <c r="D15" s="17"/>
      <c r="E15" s="18">
        <v>-3150000</v>
      </c>
      <c r="F15" s="19">
        <v>-3150000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-787500</v>
      </c>
      <c r="Y15" s="19">
        <v>787500</v>
      </c>
      <c r="Z15" s="20">
        <v>-100</v>
      </c>
      <c r="AA15" s="21">
        <v>-3150000</v>
      </c>
    </row>
    <row r="16" spans="1:27" ht="13.5">
      <c r="A16" s="22" t="s">
        <v>43</v>
      </c>
      <c r="B16" s="16"/>
      <c r="C16" s="17"/>
      <c r="D16" s="17"/>
      <c r="E16" s="18">
        <v>-15561000</v>
      </c>
      <c r="F16" s="19">
        <v>-15561000</v>
      </c>
      <c r="G16" s="19">
        <v>-473448</v>
      </c>
      <c r="H16" s="19">
        <v>-30599</v>
      </c>
      <c r="I16" s="19">
        <v>-39374</v>
      </c>
      <c r="J16" s="19">
        <v>-543421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-543421</v>
      </c>
      <c r="X16" s="19">
        <v>-5765249</v>
      </c>
      <c r="Y16" s="19">
        <v>5221828</v>
      </c>
      <c r="Z16" s="20">
        <v>-90.57</v>
      </c>
      <c r="AA16" s="21">
        <v>-15561000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291132846</v>
      </c>
      <c r="F17" s="27">
        <f t="shared" si="0"/>
        <v>291132846</v>
      </c>
      <c r="G17" s="27">
        <f t="shared" si="0"/>
        <v>131644168</v>
      </c>
      <c r="H17" s="27">
        <f t="shared" si="0"/>
        <v>-27121771</v>
      </c>
      <c r="I17" s="27">
        <f t="shared" si="0"/>
        <v>-25134707</v>
      </c>
      <c r="J17" s="27">
        <f t="shared" si="0"/>
        <v>79387690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79387690</v>
      </c>
      <c r="X17" s="27">
        <f t="shared" si="0"/>
        <v>155351171</v>
      </c>
      <c r="Y17" s="27">
        <f t="shared" si="0"/>
        <v>-75963481</v>
      </c>
      <c r="Z17" s="28">
        <f>+IF(X17&lt;&gt;0,+(Y17/X17)*100,0)</f>
        <v>-48.89791336043422</v>
      </c>
      <c r="AA17" s="29">
        <f>SUM(AA6:AA16)</f>
        <v>291132846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-291132846</v>
      </c>
      <c r="F26" s="19">
        <v>-291132846</v>
      </c>
      <c r="G26" s="19">
        <v>-14621495</v>
      </c>
      <c r="H26" s="19">
        <v>-1000000</v>
      </c>
      <c r="I26" s="19">
        <v>-761708</v>
      </c>
      <c r="J26" s="19">
        <v>-16383203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-16383203</v>
      </c>
      <c r="X26" s="19">
        <v>-100082698</v>
      </c>
      <c r="Y26" s="19">
        <v>83699495</v>
      </c>
      <c r="Z26" s="20">
        <v>-83.63</v>
      </c>
      <c r="AA26" s="21">
        <v>-291132846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-291132846</v>
      </c>
      <c r="F27" s="27">
        <f t="shared" si="1"/>
        <v>-291132846</v>
      </c>
      <c r="G27" s="27">
        <f t="shared" si="1"/>
        <v>-14621495</v>
      </c>
      <c r="H27" s="27">
        <f t="shared" si="1"/>
        <v>-1000000</v>
      </c>
      <c r="I27" s="27">
        <f t="shared" si="1"/>
        <v>-761708</v>
      </c>
      <c r="J27" s="27">
        <f t="shared" si="1"/>
        <v>-16383203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-16383203</v>
      </c>
      <c r="X27" s="27">
        <f t="shared" si="1"/>
        <v>-100082698</v>
      </c>
      <c r="Y27" s="27">
        <f t="shared" si="1"/>
        <v>83699495</v>
      </c>
      <c r="Z27" s="28">
        <f>+IF(X27&lt;&gt;0,+(Y27/X27)*100,0)</f>
        <v>-83.6303343860694</v>
      </c>
      <c r="AA27" s="29">
        <f>SUM(AA21:AA26)</f>
        <v>-291132846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0</v>
      </c>
      <c r="F38" s="33">
        <f t="shared" si="3"/>
        <v>0</v>
      </c>
      <c r="G38" s="33">
        <f t="shared" si="3"/>
        <v>117022673</v>
      </c>
      <c r="H38" s="33">
        <f t="shared" si="3"/>
        <v>-28121771</v>
      </c>
      <c r="I38" s="33">
        <f t="shared" si="3"/>
        <v>-25896415</v>
      </c>
      <c r="J38" s="33">
        <f t="shared" si="3"/>
        <v>63004487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63004487</v>
      </c>
      <c r="X38" s="33">
        <f t="shared" si="3"/>
        <v>55268473</v>
      </c>
      <c r="Y38" s="33">
        <f t="shared" si="3"/>
        <v>7736014</v>
      </c>
      <c r="Z38" s="34">
        <f>+IF(X38&lt;&gt;0,+(Y38/X38)*100,0)</f>
        <v>13.997155304073628</v>
      </c>
      <c r="AA38" s="35">
        <f>+AA17+AA27+AA36</f>
        <v>0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3761038</v>
      </c>
      <c r="H39" s="33">
        <v>120783711</v>
      </c>
      <c r="I39" s="33">
        <v>92661940</v>
      </c>
      <c r="J39" s="33">
        <v>3761038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3761038</v>
      </c>
      <c r="X39" s="33"/>
      <c r="Y39" s="33">
        <v>3761038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/>
      <c r="F40" s="45"/>
      <c r="G40" s="45">
        <v>120783711</v>
      </c>
      <c r="H40" s="45">
        <v>92661940</v>
      </c>
      <c r="I40" s="45">
        <v>66765525</v>
      </c>
      <c r="J40" s="45">
        <v>66765525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66765525</v>
      </c>
      <c r="X40" s="45">
        <v>55268473</v>
      </c>
      <c r="Y40" s="45">
        <v>11497052</v>
      </c>
      <c r="Z40" s="46">
        <v>20.8</v>
      </c>
      <c r="AA40" s="47"/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23384698</v>
      </c>
      <c r="D6" s="17"/>
      <c r="E6" s="18">
        <v>41929031</v>
      </c>
      <c r="F6" s="19">
        <v>41929031</v>
      </c>
      <c r="G6" s="19">
        <v>1595816</v>
      </c>
      <c r="H6" s="19">
        <v>1422833</v>
      </c>
      <c r="I6" s="19">
        <v>2076867</v>
      </c>
      <c r="J6" s="19">
        <v>5095516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5095516</v>
      </c>
      <c r="X6" s="19">
        <v>7760245</v>
      </c>
      <c r="Y6" s="19">
        <v>-2664729</v>
      </c>
      <c r="Z6" s="20">
        <v>-34.34</v>
      </c>
      <c r="AA6" s="21">
        <v>41929031</v>
      </c>
    </row>
    <row r="7" spans="1:27" ht="13.5">
      <c r="A7" s="22" t="s">
        <v>34</v>
      </c>
      <c r="B7" s="16"/>
      <c r="C7" s="17">
        <v>159006574</v>
      </c>
      <c r="D7" s="17"/>
      <c r="E7" s="18">
        <v>190745139</v>
      </c>
      <c r="F7" s="19">
        <v>190745139</v>
      </c>
      <c r="G7" s="19">
        <v>10051821</v>
      </c>
      <c r="H7" s="19">
        <v>5162161</v>
      </c>
      <c r="I7" s="19">
        <v>7736942</v>
      </c>
      <c r="J7" s="19">
        <v>22950924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22950924</v>
      </c>
      <c r="X7" s="19">
        <v>48319464</v>
      </c>
      <c r="Y7" s="19">
        <v>-25368540</v>
      </c>
      <c r="Z7" s="20">
        <v>-52.5</v>
      </c>
      <c r="AA7" s="21">
        <v>190745139</v>
      </c>
    </row>
    <row r="8" spans="1:27" ht="13.5">
      <c r="A8" s="22" t="s">
        <v>35</v>
      </c>
      <c r="B8" s="16"/>
      <c r="C8" s="17">
        <v>55216329</v>
      </c>
      <c r="D8" s="17"/>
      <c r="E8" s="18">
        <v>11797502</v>
      </c>
      <c r="F8" s="19">
        <v>11797502</v>
      </c>
      <c r="G8" s="19">
        <v>944421</v>
      </c>
      <c r="H8" s="19">
        <v>634746</v>
      </c>
      <c r="I8" s="19">
        <v>815280</v>
      </c>
      <c r="J8" s="19">
        <v>2394447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2394447</v>
      </c>
      <c r="X8" s="19">
        <v>3088223</v>
      </c>
      <c r="Y8" s="19">
        <v>-693776</v>
      </c>
      <c r="Z8" s="20">
        <v>-22.47</v>
      </c>
      <c r="AA8" s="21">
        <v>11797502</v>
      </c>
    </row>
    <row r="9" spans="1:27" ht="13.5">
      <c r="A9" s="22" t="s">
        <v>36</v>
      </c>
      <c r="B9" s="16"/>
      <c r="C9" s="17">
        <v>62491776</v>
      </c>
      <c r="D9" s="17"/>
      <c r="E9" s="18">
        <v>67240000</v>
      </c>
      <c r="F9" s="19">
        <v>67240000</v>
      </c>
      <c r="G9" s="19">
        <v>17167000</v>
      </c>
      <c r="H9" s="19">
        <v>2096000</v>
      </c>
      <c r="I9" s="19">
        <v>90000</v>
      </c>
      <c r="J9" s="19">
        <v>19353000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19353000</v>
      </c>
      <c r="X9" s="19">
        <v>31484000</v>
      </c>
      <c r="Y9" s="19">
        <v>-12131000</v>
      </c>
      <c r="Z9" s="20">
        <v>-38.53</v>
      </c>
      <c r="AA9" s="21">
        <v>67240000</v>
      </c>
    </row>
    <row r="10" spans="1:27" ht="13.5">
      <c r="A10" s="22" t="s">
        <v>37</v>
      </c>
      <c r="B10" s="16"/>
      <c r="C10" s="17">
        <v>44234467</v>
      </c>
      <c r="D10" s="17"/>
      <c r="E10" s="18">
        <v>56288000</v>
      </c>
      <c r="F10" s="19">
        <v>56288000</v>
      </c>
      <c r="G10" s="19">
        <v>14813000</v>
      </c>
      <c r="H10" s="19">
        <v>5000000</v>
      </c>
      <c r="I10" s="19">
        <v>4000000</v>
      </c>
      <c r="J10" s="19">
        <v>23813000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23813000</v>
      </c>
      <c r="X10" s="19">
        <v>30250000</v>
      </c>
      <c r="Y10" s="19">
        <v>-6437000</v>
      </c>
      <c r="Z10" s="20">
        <v>-21.28</v>
      </c>
      <c r="AA10" s="21">
        <v>56288000</v>
      </c>
    </row>
    <row r="11" spans="1:27" ht="13.5">
      <c r="A11" s="22" t="s">
        <v>38</v>
      </c>
      <c r="B11" s="16"/>
      <c r="C11" s="17">
        <v>16956616</v>
      </c>
      <c r="D11" s="17"/>
      <c r="E11" s="18">
        <v>16508000</v>
      </c>
      <c r="F11" s="19">
        <v>16508000</v>
      </c>
      <c r="G11" s="19">
        <v>71787</v>
      </c>
      <c r="H11" s="19">
        <v>57771</v>
      </c>
      <c r="I11" s="19">
        <v>61826</v>
      </c>
      <c r="J11" s="19">
        <v>191384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191384</v>
      </c>
      <c r="X11" s="19">
        <v>4623848</v>
      </c>
      <c r="Y11" s="19">
        <v>-4432464</v>
      </c>
      <c r="Z11" s="20">
        <v>-95.86</v>
      </c>
      <c r="AA11" s="21">
        <v>16508000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-254431493</v>
      </c>
      <c r="D14" s="17"/>
      <c r="E14" s="18">
        <v>-348638945</v>
      </c>
      <c r="F14" s="19">
        <v>-348638945</v>
      </c>
      <c r="G14" s="19">
        <v>-25279683</v>
      </c>
      <c r="H14" s="19">
        <v>-25787089</v>
      </c>
      <c r="I14" s="19">
        <v>-27385448</v>
      </c>
      <c r="J14" s="19">
        <v>-78452220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-78452220</v>
      </c>
      <c r="X14" s="19">
        <v>-89461650</v>
      </c>
      <c r="Y14" s="19">
        <v>11009430</v>
      </c>
      <c r="Z14" s="20">
        <v>-12.31</v>
      </c>
      <c r="AA14" s="21">
        <v>-348638945</v>
      </c>
    </row>
    <row r="15" spans="1:27" ht="13.5">
      <c r="A15" s="22" t="s">
        <v>42</v>
      </c>
      <c r="B15" s="16"/>
      <c r="C15" s="17">
        <v>-32361796</v>
      </c>
      <c r="D15" s="17"/>
      <c r="E15" s="18">
        <v>-1700</v>
      </c>
      <c r="F15" s="19">
        <v>-1700</v>
      </c>
      <c r="G15" s="19">
        <v>-2232451</v>
      </c>
      <c r="H15" s="19">
        <v>-2591889</v>
      </c>
      <c r="I15" s="19">
        <v>-2599471</v>
      </c>
      <c r="J15" s="19">
        <v>-7423811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-7423811</v>
      </c>
      <c r="X15" s="19"/>
      <c r="Y15" s="19">
        <v>-7423811</v>
      </c>
      <c r="Z15" s="20"/>
      <c r="AA15" s="21">
        <v>-1700</v>
      </c>
    </row>
    <row r="16" spans="1:27" ht="13.5">
      <c r="A16" s="22" t="s">
        <v>43</v>
      </c>
      <c r="B16" s="16"/>
      <c r="C16" s="17">
        <v>-2222371</v>
      </c>
      <c r="D16" s="17"/>
      <c r="E16" s="18">
        <v>-1107000</v>
      </c>
      <c r="F16" s="19">
        <v>-1107000</v>
      </c>
      <c r="G16" s="19"/>
      <c r="H16" s="19">
        <v>-2631</v>
      </c>
      <c r="I16" s="19">
        <v>-3450</v>
      </c>
      <c r="J16" s="19">
        <v>-6081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-6081</v>
      </c>
      <c r="X16" s="19">
        <v>-312160</v>
      </c>
      <c r="Y16" s="19">
        <v>306079</v>
      </c>
      <c r="Z16" s="20">
        <v>-98.05</v>
      </c>
      <c r="AA16" s="21">
        <v>-1107000</v>
      </c>
    </row>
    <row r="17" spans="1:27" ht="13.5">
      <c r="A17" s="23" t="s">
        <v>44</v>
      </c>
      <c r="B17" s="24"/>
      <c r="C17" s="25">
        <f aca="true" t="shared" si="0" ref="C17:Y17">SUM(C6:C16)</f>
        <v>72274800</v>
      </c>
      <c r="D17" s="25">
        <f>SUM(D6:D16)</f>
        <v>0</v>
      </c>
      <c r="E17" s="26">
        <f t="shared" si="0"/>
        <v>34760027</v>
      </c>
      <c r="F17" s="27">
        <f t="shared" si="0"/>
        <v>34760027</v>
      </c>
      <c r="G17" s="27">
        <f t="shared" si="0"/>
        <v>17131711</v>
      </c>
      <c r="H17" s="27">
        <f t="shared" si="0"/>
        <v>-14008098</v>
      </c>
      <c r="I17" s="27">
        <f t="shared" si="0"/>
        <v>-15207454</v>
      </c>
      <c r="J17" s="27">
        <f t="shared" si="0"/>
        <v>-12083841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-12083841</v>
      </c>
      <c r="X17" s="27">
        <f t="shared" si="0"/>
        <v>35751970</v>
      </c>
      <c r="Y17" s="27">
        <f t="shared" si="0"/>
        <v>-47835811</v>
      </c>
      <c r="Z17" s="28">
        <f>+IF(X17&lt;&gt;0,+(Y17/X17)*100,0)</f>
        <v>-133.79909135077034</v>
      </c>
      <c r="AA17" s="29">
        <f>SUM(AA6:AA16)</f>
        <v>34760027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2008518</v>
      </c>
      <c r="D21" s="17"/>
      <c r="E21" s="18">
        <v>10000000</v>
      </c>
      <c r="F21" s="19">
        <v>10000000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2700000</v>
      </c>
      <c r="Y21" s="36">
        <v>-2700000</v>
      </c>
      <c r="Z21" s="37">
        <v>-100</v>
      </c>
      <c r="AA21" s="38">
        <v>10000000</v>
      </c>
    </row>
    <row r="22" spans="1:27" ht="13.5">
      <c r="A22" s="22" t="s">
        <v>47</v>
      </c>
      <c r="B22" s="16"/>
      <c r="C22" s="17"/>
      <c r="D22" s="17"/>
      <c r="E22" s="39">
        <v>15800000</v>
      </c>
      <c r="F22" s="36">
        <v>15800000</v>
      </c>
      <c r="G22" s="19">
        <v>-32446222</v>
      </c>
      <c r="H22" s="19">
        <v>21524586</v>
      </c>
      <c r="I22" s="19">
        <v>21985335</v>
      </c>
      <c r="J22" s="19">
        <v>11063699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11063699</v>
      </c>
      <c r="X22" s="19">
        <v>3667666</v>
      </c>
      <c r="Y22" s="19">
        <v>7396033</v>
      </c>
      <c r="Z22" s="20">
        <v>201.66</v>
      </c>
      <c r="AA22" s="21">
        <v>15800000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-55485474</v>
      </c>
      <c r="D26" s="17"/>
      <c r="E26" s="18">
        <v>-56288000</v>
      </c>
      <c r="F26" s="19">
        <v>-56288000</v>
      </c>
      <c r="G26" s="19">
        <v>-1666345</v>
      </c>
      <c r="H26" s="19">
        <v>-3856879</v>
      </c>
      <c r="I26" s="19">
        <v>-7702681</v>
      </c>
      <c r="J26" s="19">
        <v>-13225905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-13225905</v>
      </c>
      <c r="X26" s="19">
        <v>-35050000</v>
      </c>
      <c r="Y26" s="19">
        <v>21824095</v>
      </c>
      <c r="Z26" s="20">
        <v>-62.27</v>
      </c>
      <c r="AA26" s="21">
        <v>-56288000</v>
      </c>
    </row>
    <row r="27" spans="1:27" ht="13.5">
      <c r="A27" s="23" t="s">
        <v>51</v>
      </c>
      <c r="B27" s="24"/>
      <c r="C27" s="25">
        <f aca="true" t="shared" si="1" ref="C27:Y27">SUM(C21:C26)</f>
        <v>-53476956</v>
      </c>
      <c r="D27" s="25">
        <f>SUM(D21:D26)</f>
        <v>0</v>
      </c>
      <c r="E27" s="26">
        <f t="shared" si="1"/>
        <v>-30488000</v>
      </c>
      <c r="F27" s="27">
        <f t="shared" si="1"/>
        <v>-30488000</v>
      </c>
      <c r="G27" s="27">
        <f t="shared" si="1"/>
        <v>-34112567</v>
      </c>
      <c r="H27" s="27">
        <f t="shared" si="1"/>
        <v>17667707</v>
      </c>
      <c r="I27" s="27">
        <f t="shared" si="1"/>
        <v>14282654</v>
      </c>
      <c r="J27" s="27">
        <f t="shared" si="1"/>
        <v>-2162206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-2162206</v>
      </c>
      <c r="X27" s="27">
        <f t="shared" si="1"/>
        <v>-28682334</v>
      </c>
      <c r="Y27" s="27">
        <f t="shared" si="1"/>
        <v>26520128</v>
      </c>
      <c r="Z27" s="28">
        <f>+IF(X27&lt;&gt;0,+(Y27/X27)*100,0)</f>
        <v>-92.46154096106683</v>
      </c>
      <c r="AA27" s="29">
        <f>SUM(AA21:AA26)</f>
        <v>-30488000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-1500000</v>
      </c>
      <c r="D35" s="17"/>
      <c r="E35" s="18">
        <v>-3600000</v>
      </c>
      <c r="F35" s="19">
        <v>-3600000</v>
      </c>
      <c r="G35" s="19"/>
      <c r="H35" s="19"/>
      <c r="I35" s="19">
        <v>909572</v>
      </c>
      <c r="J35" s="19">
        <v>909572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909572</v>
      </c>
      <c r="X35" s="19"/>
      <c r="Y35" s="19">
        <v>909572</v>
      </c>
      <c r="Z35" s="20"/>
      <c r="AA35" s="21">
        <v>-3600000</v>
      </c>
    </row>
    <row r="36" spans="1:27" ht="13.5">
      <c r="A36" s="23" t="s">
        <v>57</v>
      </c>
      <c r="B36" s="24"/>
      <c r="C36" s="25">
        <f aca="true" t="shared" si="2" ref="C36:Y36">SUM(C31:C35)</f>
        <v>-1500000</v>
      </c>
      <c r="D36" s="25">
        <f>SUM(D31:D35)</f>
        <v>0</v>
      </c>
      <c r="E36" s="26">
        <f t="shared" si="2"/>
        <v>-3600000</v>
      </c>
      <c r="F36" s="27">
        <f t="shared" si="2"/>
        <v>-3600000</v>
      </c>
      <c r="G36" s="27">
        <f t="shared" si="2"/>
        <v>0</v>
      </c>
      <c r="H36" s="27">
        <f t="shared" si="2"/>
        <v>0</v>
      </c>
      <c r="I36" s="27">
        <f t="shared" si="2"/>
        <v>909572</v>
      </c>
      <c r="J36" s="27">
        <f t="shared" si="2"/>
        <v>909572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909572</v>
      </c>
      <c r="X36" s="27">
        <f t="shared" si="2"/>
        <v>0</v>
      </c>
      <c r="Y36" s="27">
        <f t="shared" si="2"/>
        <v>909572</v>
      </c>
      <c r="Z36" s="28">
        <f>+IF(X36&lt;&gt;0,+(Y36/X36)*100,0)</f>
        <v>0</v>
      </c>
      <c r="AA36" s="29">
        <f>SUM(AA31:AA35)</f>
        <v>-3600000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17297844</v>
      </c>
      <c r="D38" s="31">
        <f>+D17+D27+D36</f>
        <v>0</v>
      </c>
      <c r="E38" s="32">
        <f t="shared" si="3"/>
        <v>672027</v>
      </c>
      <c r="F38" s="33">
        <f t="shared" si="3"/>
        <v>672027</v>
      </c>
      <c r="G38" s="33">
        <f t="shared" si="3"/>
        <v>-16980856</v>
      </c>
      <c r="H38" s="33">
        <f t="shared" si="3"/>
        <v>3659609</v>
      </c>
      <c r="I38" s="33">
        <f t="shared" si="3"/>
        <v>-15228</v>
      </c>
      <c r="J38" s="33">
        <f t="shared" si="3"/>
        <v>-13336475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-13336475</v>
      </c>
      <c r="X38" s="33">
        <f t="shared" si="3"/>
        <v>7069636</v>
      </c>
      <c r="Y38" s="33">
        <f t="shared" si="3"/>
        <v>-20406111</v>
      </c>
      <c r="Z38" s="34">
        <f>+IF(X38&lt;&gt;0,+(Y38/X38)*100,0)</f>
        <v>-288.64443657353786</v>
      </c>
      <c r="AA38" s="35">
        <f>+AA17+AA27+AA36</f>
        <v>672027</v>
      </c>
    </row>
    <row r="39" spans="1:27" ht="13.5">
      <c r="A39" s="22" t="s">
        <v>59</v>
      </c>
      <c r="B39" s="16"/>
      <c r="C39" s="31">
        <v>1284901</v>
      </c>
      <c r="D39" s="31"/>
      <c r="E39" s="32">
        <v>1284901</v>
      </c>
      <c r="F39" s="33">
        <v>1284901</v>
      </c>
      <c r="G39" s="33">
        <v>18582745</v>
      </c>
      <c r="H39" s="33">
        <v>1601889</v>
      </c>
      <c r="I39" s="33">
        <v>5261498</v>
      </c>
      <c r="J39" s="33">
        <v>18582745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18582745</v>
      </c>
      <c r="X39" s="33">
        <v>1284901</v>
      </c>
      <c r="Y39" s="33">
        <v>17297844</v>
      </c>
      <c r="Z39" s="34">
        <v>1346.24</v>
      </c>
      <c r="AA39" s="35">
        <v>1284901</v>
      </c>
    </row>
    <row r="40" spans="1:27" ht="13.5">
      <c r="A40" s="41" t="s">
        <v>60</v>
      </c>
      <c r="B40" s="42"/>
      <c r="C40" s="43">
        <v>18582745</v>
      </c>
      <c r="D40" s="43"/>
      <c r="E40" s="44">
        <v>1956928</v>
      </c>
      <c r="F40" s="45">
        <v>1956928</v>
      </c>
      <c r="G40" s="45">
        <v>1601889</v>
      </c>
      <c r="H40" s="45">
        <v>5261498</v>
      </c>
      <c r="I40" s="45">
        <v>5246270</v>
      </c>
      <c r="J40" s="45">
        <v>5246270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5246270</v>
      </c>
      <c r="X40" s="45">
        <v>8354537</v>
      </c>
      <c r="Y40" s="45">
        <v>-3108267</v>
      </c>
      <c r="Z40" s="46">
        <v>-37.2</v>
      </c>
      <c r="AA40" s="47">
        <v>1956928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7555781</v>
      </c>
      <c r="F6" s="19">
        <v>7555781</v>
      </c>
      <c r="G6" s="19">
        <v>441892</v>
      </c>
      <c r="H6" s="19">
        <v>702178</v>
      </c>
      <c r="I6" s="19"/>
      <c r="J6" s="19">
        <v>1144070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1144070</v>
      </c>
      <c r="X6" s="19">
        <v>1016000</v>
      </c>
      <c r="Y6" s="19">
        <v>128070</v>
      </c>
      <c r="Z6" s="20">
        <v>12.61</v>
      </c>
      <c r="AA6" s="21">
        <v>7555781</v>
      </c>
    </row>
    <row r="7" spans="1:27" ht="13.5">
      <c r="A7" s="22" t="s">
        <v>34</v>
      </c>
      <c r="B7" s="16"/>
      <c r="C7" s="17"/>
      <c r="D7" s="17"/>
      <c r="E7" s="18">
        <v>29013285</v>
      </c>
      <c r="F7" s="19">
        <v>29013285</v>
      </c>
      <c r="G7" s="19">
        <v>2217426</v>
      </c>
      <c r="H7" s="19">
        <v>3072952</v>
      </c>
      <c r="I7" s="19"/>
      <c r="J7" s="19">
        <v>5290378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5290378</v>
      </c>
      <c r="X7" s="19">
        <v>6977000</v>
      </c>
      <c r="Y7" s="19">
        <v>-1686622</v>
      </c>
      <c r="Z7" s="20">
        <v>-24.17</v>
      </c>
      <c r="AA7" s="21">
        <v>29013285</v>
      </c>
    </row>
    <row r="8" spans="1:27" ht="13.5">
      <c r="A8" s="22" t="s">
        <v>35</v>
      </c>
      <c r="B8" s="16"/>
      <c r="C8" s="17"/>
      <c r="D8" s="17"/>
      <c r="E8" s="18">
        <v>6089463</v>
      </c>
      <c r="F8" s="19">
        <v>6089463</v>
      </c>
      <c r="G8" s="19">
        <v>2244130</v>
      </c>
      <c r="H8" s="19">
        <v>350435</v>
      </c>
      <c r="I8" s="19"/>
      <c r="J8" s="19">
        <v>2594565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2594565</v>
      </c>
      <c r="X8" s="19">
        <v>931000</v>
      </c>
      <c r="Y8" s="19">
        <v>1663565</v>
      </c>
      <c r="Z8" s="20">
        <v>178.69</v>
      </c>
      <c r="AA8" s="21">
        <v>6089463</v>
      </c>
    </row>
    <row r="9" spans="1:27" ht="13.5">
      <c r="A9" s="22" t="s">
        <v>36</v>
      </c>
      <c r="B9" s="16"/>
      <c r="C9" s="17"/>
      <c r="D9" s="17"/>
      <c r="E9" s="18">
        <v>61800000</v>
      </c>
      <c r="F9" s="19">
        <v>61800000</v>
      </c>
      <c r="G9" s="19">
        <v>18818000</v>
      </c>
      <c r="H9" s="19">
        <v>2830000</v>
      </c>
      <c r="I9" s="19"/>
      <c r="J9" s="19">
        <v>21648000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21648000</v>
      </c>
      <c r="X9" s="19">
        <v>25240000</v>
      </c>
      <c r="Y9" s="19">
        <v>-3592000</v>
      </c>
      <c r="Z9" s="20">
        <v>-14.23</v>
      </c>
      <c r="AA9" s="21">
        <v>61800000</v>
      </c>
    </row>
    <row r="10" spans="1:27" ht="13.5">
      <c r="A10" s="22" t="s">
        <v>37</v>
      </c>
      <c r="B10" s="16"/>
      <c r="C10" s="17"/>
      <c r="D10" s="17"/>
      <c r="E10" s="18">
        <v>20279000</v>
      </c>
      <c r="F10" s="19">
        <v>20279000</v>
      </c>
      <c r="G10" s="19">
        <v>6291000</v>
      </c>
      <c r="H10" s="19"/>
      <c r="I10" s="19"/>
      <c r="J10" s="19">
        <v>6291000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6291000</v>
      </c>
      <c r="X10" s="19">
        <v>5294750</v>
      </c>
      <c r="Y10" s="19">
        <v>996250</v>
      </c>
      <c r="Z10" s="20">
        <v>18.82</v>
      </c>
      <c r="AA10" s="21">
        <v>20279000</v>
      </c>
    </row>
    <row r="11" spans="1:27" ht="13.5">
      <c r="A11" s="22" t="s">
        <v>38</v>
      </c>
      <c r="B11" s="16"/>
      <c r="C11" s="17"/>
      <c r="D11" s="17"/>
      <c r="E11" s="18">
        <v>3736</v>
      </c>
      <c r="F11" s="19">
        <v>3736</v>
      </c>
      <c r="G11" s="19">
        <v>11663</v>
      </c>
      <c r="H11" s="19">
        <v>11080</v>
      </c>
      <c r="I11" s="19"/>
      <c r="J11" s="19">
        <v>22743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22743</v>
      </c>
      <c r="X11" s="19">
        <v>1200</v>
      </c>
      <c r="Y11" s="19">
        <v>21543</v>
      </c>
      <c r="Z11" s="20">
        <v>1795.25</v>
      </c>
      <c r="AA11" s="21">
        <v>3736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-103127240</v>
      </c>
      <c r="F14" s="19">
        <v>-103127240</v>
      </c>
      <c r="G14" s="19">
        <v>-14701332</v>
      </c>
      <c r="H14" s="19">
        <v>-8311993</v>
      </c>
      <c r="I14" s="19"/>
      <c r="J14" s="19">
        <v>-23013325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-23013325</v>
      </c>
      <c r="X14" s="19">
        <v>-25130875</v>
      </c>
      <c r="Y14" s="19">
        <v>2117550</v>
      </c>
      <c r="Z14" s="20">
        <v>-8.43</v>
      </c>
      <c r="AA14" s="21">
        <v>-103127240</v>
      </c>
    </row>
    <row r="15" spans="1:27" ht="13.5">
      <c r="A15" s="22" t="s">
        <v>42</v>
      </c>
      <c r="B15" s="16"/>
      <c r="C15" s="17"/>
      <c r="D15" s="17"/>
      <c r="E15" s="18">
        <v>-1820556</v>
      </c>
      <c r="F15" s="19">
        <v>-1820556</v>
      </c>
      <c r="G15" s="19">
        <v>-26720</v>
      </c>
      <c r="H15" s="19">
        <v>-48728</v>
      </c>
      <c r="I15" s="19"/>
      <c r="J15" s="19">
        <v>-75448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-75448</v>
      </c>
      <c r="X15" s="19">
        <v>-491000</v>
      </c>
      <c r="Y15" s="19">
        <v>415552</v>
      </c>
      <c r="Z15" s="20">
        <v>-84.63</v>
      </c>
      <c r="AA15" s="21">
        <v>-1820556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19793469</v>
      </c>
      <c r="F17" s="27">
        <f t="shared" si="0"/>
        <v>19793469</v>
      </c>
      <c r="G17" s="27">
        <f t="shared" si="0"/>
        <v>15296059</v>
      </c>
      <c r="H17" s="27">
        <f t="shared" si="0"/>
        <v>-1394076</v>
      </c>
      <c r="I17" s="27">
        <f t="shared" si="0"/>
        <v>0</v>
      </c>
      <c r="J17" s="27">
        <f t="shared" si="0"/>
        <v>13901983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13901983</v>
      </c>
      <c r="X17" s="27">
        <f t="shared" si="0"/>
        <v>13838075</v>
      </c>
      <c r="Y17" s="27">
        <f t="shared" si="0"/>
        <v>63908</v>
      </c>
      <c r="Z17" s="28">
        <f>+IF(X17&lt;&gt;0,+(Y17/X17)*100,0)</f>
        <v>0.4618272411444511</v>
      </c>
      <c r="AA17" s="29">
        <f>SUM(AA6:AA16)</f>
        <v>19793469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-20279000</v>
      </c>
      <c r="F26" s="19">
        <v>-20279000</v>
      </c>
      <c r="G26" s="19">
        <v>-6744883</v>
      </c>
      <c r="H26" s="19">
        <v>-2293354</v>
      </c>
      <c r="I26" s="19"/>
      <c r="J26" s="19">
        <v>-9038237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-9038237</v>
      </c>
      <c r="X26" s="19">
        <v>-5294750</v>
      </c>
      <c r="Y26" s="19">
        <v>-3743487</v>
      </c>
      <c r="Z26" s="20">
        <v>70.7</v>
      </c>
      <c r="AA26" s="21">
        <v>-20279000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-20279000</v>
      </c>
      <c r="F27" s="27">
        <f t="shared" si="1"/>
        <v>-20279000</v>
      </c>
      <c r="G27" s="27">
        <f t="shared" si="1"/>
        <v>-6744883</v>
      </c>
      <c r="H27" s="27">
        <f t="shared" si="1"/>
        <v>-2293354</v>
      </c>
      <c r="I27" s="27">
        <f t="shared" si="1"/>
        <v>0</v>
      </c>
      <c r="J27" s="27">
        <f t="shared" si="1"/>
        <v>-9038237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-9038237</v>
      </c>
      <c r="X27" s="27">
        <f t="shared" si="1"/>
        <v>-5294750</v>
      </c>
      <c r="Y27" s="27">
        <f t="shared" si="1"/>
        <v>-3743487</v>
      </c>
      <c r="Z27" s="28">
        <f>+IF(X27&lt;&gt;0,+(Y27/X27)*100,0)</f>
        <v>70.70186505500732</v>
      </c>
      <c r="AA27" s="29">
        <f>SUM(AA21:AA26)</f>
        <v>-20279000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-485531</v>
      </c>
      <c r="F38" s="33">
        <f t="shared" si="3"/>
        <v>-485531</v>
      </c>
      <c r="G38" s="33">
        <f t="shared" si="3"/>
        <v>8551176</v>
      </c>
      <c r="H38" s="33">
        <f t="shared" si="3"/>
        <v>-3687430</v>
      </c>
      <c r="I38" s="33">
        <f t="shared" si="3"/>
        <v>0</v>
      </c>
      <c r="J38" s="33">
        <f t="shared" si="3"/>
        <v>4863746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4863746</v>
      </c>
      <c r="X38" s="33">
        <f t="shared" si="3"/>
        <v>8543325</v>
      </c>
      <c r="Y38" s="33">
        <f t="shared" si="3"/>
        <v>-3679579</v>
      </c>
      <c r="Z38" s="34">
        <f>+IF(X38&lt;&gt;0,+(Y38/X38)*100,0)</f>
        <v>-43.06963623647702</v>
      </c>
      <c r="AA38" s="35">
        <f>+AA17+AA27+AA36</f>
        <v>-485531</v>
      </c>
    </row>
    <row r="39" spans="1:27" ht="13.5">
      <c r="A39" s="22" t="s">
        <v>59</v>
      </c>
      <c r="B39" s="16"/>
      <c r="C39" s="31"/>
      <c r="D39" s="31"/>
      <c r="E39" s="32">
        <v>1200000</v>
      </c>
      <c r="F39" s="33">
        <v>1200000</v>
      </c>
      <c r="G39" s="33">
        <v>885596</v>
      </c>
      <c r="H39" s="33">
        <v>9436772</v>
      </c>
      <c r="I39" s="33"/>
      <c r="J39" s="33">
        <v>885596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885596</v>
      </c>
      <c r="X39" s="33">
        <v>1200000</v>
      </c>
      <c r="Y39" s="33">
        <v>-314404</v>
      </c>
      <c r="Z39" s="34">
        <v>-26.2</v>
      </c>
      <c r="AA39" s="35">
        <v>1200000</v>
      </c>
    </row>
    <row r="40" spans="1:27" ht="13.5">
      <c r="A40" s="41" t="s">
        <v>60</v>
      </c>
      <c r="B40" s="42"/>
      <c r="C40" s="43"/>
      <c r="D40" s="43"/>
      <c r="E40" s="44">
        <v>714469</v>
      </c>
      <c r="F40" s="45">
        <v>714469</v>
      </c>
      <c r="G40" s="45">
        <v>9436772</v>
      </c>
      <c r="H40" s="45">
        <v>5749342</v>
      </c>
      <c r="I40" s="45"/>
      <c r="J40" s="45">
        <v>5749342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5749342</v>
      </c>
      <c r="X40" s="45">
        <v>9743325</v>
      </c>
      <c r="Y40" s="45">
        <v>-3993983</v>
      </c>
      <c r="Z40" s="46">
        <v>-40.99</v>
      </c>
      <c r="AA40" s="47">
        <v>714469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11369295</v>
      </c>
      <c r="D6" s="17"/>
      <c r="E6" s="18">
        <v>15050000</v>
      </c>
      <c r="F6" s="19">
        <v>15050000</v>
      </c>
      <c r="G6" s="19">
        <v>230299</v>
      </c>
      <c r="H6" s="19">
        <v>18051555</v>
      </c>
      <c r="I6" s="19">
        <v>488695</v>
      </c>
      <c r="J6" s="19">
        <v>18770549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18770549</v>
      </c>
      <c r="X6" s="19">
        <v>3762501</v>
      </c>
      <c r="Y6" s="19">
        <v>15008048</v>
      </c>
      <c r="Z6" s="20">
        <v>398.88</v>
      </c>
      <c r="AA6" s="21">
        <v>15050000</v>
      </c>
    </row>
    <row r="7" spans="1:27" ht="13.5">
      <c r="A7" s="22" t="s">
        <v>34</v>
      </c>
      <c r="B7" s="16"/>
      <c r="C7" s="17">
        <v>8256899</v>
      </c>
      <c r="D7" s="17"/>
      <c r="E7" s="18">
        <v>7152800</v>
      </c>
      <c r="F7" s="19">
        <v>7152800</v>
      </c>
      <c r="G7" s="19">
        <v>669741</v>
      </c>
      <c r="H7" s="19">
        <v>800238</v>
      </c>
      <c r="I7" s="19">
        <v>766058</v>
      </c>
      <c r="J7" s="19">
        <v>2236037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2236037</v>
      </c>
      <c r="X7" s="19">
        <v>1788249</v>
      </c>
      <c r="Y7" s="19">
        <v>447788</v>
      </c>
      <c r="Z7" s="20">
        <v>25.04</v>
      </c>
      <c r="AA7" s="21">
        <v>7152800</v>
      </c>
    </row>
    <row r="8" spans="1:27" ht="13.5">
      <c r="A8" s="22" t="s">
        <v>35</v>
      </c>
      <c r="B8" s="16"/>
      <c r="C8" s="17">
        <v>3777152</v>
      </c>
      <c r="D8" s="17"/>
      <c r="E8" s="18">
        <v>2305100</v>
      </c>
      <c r="F8" s="19">
        <v>2305100</v>
      </c>
      <c r="G8" s="19">
        <v>69813</v>
      </c>
      <c r="H8" s="19">
        <v>198032</v>
      </c>
      <c r="I8" s="19">
        <v>225569</v>
      </c>
      <c r="J8" s="19">
        <v>493414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493414</v>
      </c>
      <c r="X8" s="19">
        <v>576249</v>
      </c>
      <c r="Y8" s="19">
        <v>-82835</v>
      </c>
      <c r="Z8" s="20">
        <v>-14.37</v>
      </c>
      <c r="AA8" s="21">
        <v>2305100</v>
      </c>
    </row>
    <row r="9" spans="1:27" ht="13.5">
      <c r="A9" s="22" t="s">
        <v>36</v>
      </c>
      <c r="B9" s="16"/>
      <c r="C9" s="17">
        <v>211587776</v>
      </c>
      <c r="D9" s="17"/>
      <c r="E9" s="18">
        <v>170808000</v>
      </c>
      <c r="F9" s="19">
        <v>170808000</v>
      </c>
      <c r="G9" s="19">
        <v>68564000</v>
      </c>
      <c r="H9" s="19">
        <v>2010000</v>
      </c>
      <c r="I9" s="19"/>
      <c r="J9" s="19">
        <v>70574000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70574000</v>
      </c>
      <c r="X9" s="19">
        <v>69901120</v>
      </c>
      <c r="Y9" s="19">
        <v>672880</v>
      </c>
      <c r="Z9" s="20">
        <v>0.96</v>
      </c>
      <c r="AA9" s="21">
        <v>170808000</v>
      </c>
    </row>
    <row r="10" spans="1:27" ht="13.5">
      <c r="A10" s="22" t="s">
        <v>37</v>
      </c>
      <c r="B10" s="16"/>
      <c r="C10" s="17"/>
      <c r="D10" s="17"/>
      <c r="E10" s="18">
        <v>43764200</v>
      </c>
      <c r="F10" s="19">
        <v>43764200</v>
      </c>
      <c r="G10" s="19">
        <v>13011000</v>
      </c>
      <c r="H10" s="19"/>
      <c r="I10" s="19"/>
      <c r="J10" s="19">
        <v>13011000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13011000</v>
      </c>
      <c r="X10" s="19">
        <v>17865600</v>
      </c>
      <c r="Y10" s="19">
        <v>-4854600</v>
      </c>
      <c r="Z10" s="20">
        <v>-27.17</v>
      </c>
      <c r="AA10" s="21">
        <v>43764200</v>
      </c>
    </row>
    <row r="11" spans="1:27" ht="13.5">
      <c r="A11" s="22" t="s">
        <v>38</v>
      </c>
      <c r="B11" s="16"/>
      <c r="C11" s="17">
        <v>10863603</v>
      </c>
      <c r="D11" s="17"/>
      <c r="E11" s="18">
        <v>5866700</v>
      </c>
      <c r="F11" s="19">
        <v>5866700</v>
      </c>
      <c r="G11" s="19">
        <v>224751</v>
      </c>
      <c r="H11" s="19">
        <v>670352</v>
      </c>
      <c r="I11" s="19">
        <v>1393378</v>
      </c>
      <c r="J11" s="19">
        <v>2288481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2288481</v>
      </c>
      <c r="X11" s="19">
        <v>1466748</v>
      </c>
      <c r="Y11" s="19">
        <v>821733</v>
      </c>
      <c r="Z11" s="20">
        <v>56.02</v>
      </c>
      <c r="AA11" s="21">
        <v>5866700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-146366299</v>
      </c>
      <c r="D14" s="17"/>
      <c r="E14" s="18">
        <v>-154310000</v>
      </c>
      <c r="F14" s="19">
        <v>-154310000</v>
      </c>
      <c r="G14" s="19">
        <v>-12456243</v>
      </c>
      <c r="H14" s="19">
        <v>-46881700</v>
      </c>
      <c r="I14" s="19">
        <v>-19972119</v>
      </c>
      <c r="J14" s="19">
        <v>-79310062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-79310062</v>
      </c>
      <c r="X14" s="19">
        <v>-33646749</v>
      </c>
      <c r="Y14" s="19">
        <v>-45663313</v>
      </c>
      <c r="Z14" s="20">
        <v>135.71</v>
      </c>
      <c r="AA14" s="21">
        <v>-154310000</v>
      </c>
    </row>
    <row r="15" spans="1:27" ht="13.5">
      <c r="A15" s="22" t="s">
        <v>42</v>
      </c>
      <c r="B15" s="16"/>
      <c r="C15" s="17">
        <v>-1191754</v>
      </c>
      <c r="D15" s="17"/>
      <c r="E15" s="18">
        <v>-161000</v>
      </c>
      <c r="F15" s="19">
        <v>-161000</v>
      </c>
      <c r="G15" s="19">
        <v>-13941</v>
      </c>
      <c r="H15" s="19"/>
      <c r="I15" s="19">
        <v>-473</v>
      </c>
      <c r="J15" s="19">
        <v>-14414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-14414</v>
      </c>
      <c r="X15" s="19">
        <v>-40251</v>
      </c>
      <c r="Y15" s="19">
        <v>25837</v>
      </c>
      <c r="Z15" s="20">
        <v>-64.19</v>
      </c>
      <c r="AA15" s="21">
        <v>-161000</v>
      </c>
    </row>
    <row r="16" spans="1:27" ht="13.5">
      <c r="A16" s="22" t="s">
        <v>43</v>
      </c>
      <c r="B16" s="16"/>
      <c r="C16" s="17">
        <v>-39120580</v>
      </c>
      <c r="D16" s="17"/>
      <c r="E16" s="18">
        <v>-9261000</v>
      </c>
      <c r="F16" s="19">
        <v>-9261000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-751749</v>
      </c>
      <c r="Y16" s="19">
        <v>751749</v>
      </c>
      <c r="Z16" s="20">
        <v>-100</v>
      </c>
      <c r="AA16" s="21">
        <v>-9261000</v>
      </c>
    </row>
    <row r="17" spans="1:27" ht="13.5">
      <c r="A17" s="23" t="s">
        <v>44</v>
      </c>
      <c r="B17" s="24"/>
      <c r="C17" s="25">
        <f aca="true" t="shared" si="0" ref="C17:Y17">SUM(C6:C16)</f>
        <v>59176092</v>
      </c>
      <c r="D17" s="25">
        <f>SUM(D6:D16)</f>
        <v>0</v>
      </c>
      <c r="E17" s="26">
        <f t="shared" si="0"/>
        <v>81214800</v>
      </c>
      <c r="F17" s="27">
        <f t="shared" si="0"/>
        <v>81214800</v>
      </c>
      <c r="G17" s="27">
        <f t="shared" si="0"/>
        <v>70299420</v>
      </c>
      <c r="H17" s="27">
        <f t="shared" si="0"/>
        <v>-25151523</v>
      </c>
      <c r="I17" s="27">
        <f t="shared" si="0"/>
        <v>-17098892</v>
      </c>
      <c r="J17" s="27">
        <f t="shared" si="0"/>
        <v>28049005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28049005</v>
      </c>
      <c r="X17" s="27">
        <f t="shared" si="0"/>
        <v>60921718</v>
      </c>
      <c r="Y17" s="27">
        <f t="shared" si="0"/>
        <v>-32872713</v>
      </c>
      <c r="Z17" s="28">
        <f>+IF(X17&lt;&gt;0,+(Y17/X17)*100,0)</f>
        <v>-53.95893956897277</v>
      </c>
      <c r="AA17" s="29">
        <f>SUM(AA6:AA16)</f>
        <v>81214800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-45891084</v>
      </c>
      <c r="D26" s="17"/>
      <c r="E26" s="18">
        <v>-63279000</v>
      </c>
      <c r="F26" s="19">
        <v>-63279000</v>
      </c>
      <c r="G26" s="19">
        <v>-6389528</v>
      </c>
      <c r="H26" s="19">
        <v>-370993</v>
      </c>
      <c r="I26" s="19">
        <v>-8589125</v>
      </c>
      <c r="J26" s="19">
        <v>-15349646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-15349646</v>
      </c>
      <c r="X26" s="19">
        <v>-6327900</v>
      </c>
      <c r="Y26" s="19">
        <v>-9021746</v>
      </c>
      <c r="Z26" s="20">
        <v>142.57</v>
      </c>
      <c r="AA26" s="21">
        <v>-63279000</v>
      </c>
    </row>
    <row r="27" spans="1:27" ht="13.5">
      <c r="A27" s="23" t="s">
        <v>51</v>
      </c>
      <c r="B27" s="24"/>
      <c r="C27" s="25">
        <f aca="true" t="shared" si="1" ref="C27:Y27">SUM(C21:C26)</f>
        <v>-45891084</v>
      </c>
      <c r="D27" s="25">
        <f>SUM(D21:D26)</f>
        <v>0</v>
      </c>
      <c r="E27" s="26">
        <f t="shared" si="1"/>
        <v>-63279000</v>
      </c>
      <c r="F27" s="27">
        <f t="shared" si="1"/>
        <v>-63279000</v>
      </c>
      <c r="G27" s="27">
        <f t="shared" si="1"/>
        <v>-6389528</v>
      </c>
      <c r="H27" s="27">
        <f t="shared" si="1"/>
        <v>-370993</v>
      </c>
      <c r="I27" s="27">
        <f t="shared" si="1"/>
        <v>-8589125</v>
      </c>
      <c r="J27" s="27">
        <f t="shared" si="1"/>
        <v>-15349646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-15349646</v>
      </c>
      <c r="X27" s="27">
        <f t="shared" si="1"/>
        <v>-6327900</v>
      </c>
      <c r="Y27" s="27">
        <f t="shared" si="1"/>
        <v>-9021746</v>
      </c>
      <c r="Z27" s="28">
        <f>+IF(X27&lt;&gt;0,+(Y27/X27)*100,0)</f>
        <v>142.57093190473933</v>
      </c>
      <c r="AA27" s="29">
        <f>SUM(AA21:AA26)</f>
        <v>-63279000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13285008</v>
      </c>
      <c r="D38" s="31">
        <f>+D17+D27+D36</f>
        <v>0</v>
      </c>
      <c r="E38" s="32">
        <f t="shared" si="3"/>
        <v>17935800</v>
      </c>
      <c r="F38" s="33">
        <f t="shared" si="3"/>
        <v>17935800</v>
      </c>
      <c r="G38" s="33">
        <f t="shared" si="3"/>
        <v>63909892</v>
      </c>
      <c r="H38" s="33">
        <f t="shared" si="3"/>
        <v>-25522516</v>
      </c>
      <c r="I38" s="33">
        <f t="shared" si="3"/>
        <v>-25688017</v>
      </c>
      <c r="J38" s="33">
        <f t="shared" si="3"/>
        <v>12699359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12699359</v>
      </c>
      <c r="X38" s="33">
        <f t="shared" si="3"/>
        <v>54593818</v>
      </c>
      <c r="Y38" s="33">
        <f t="shared" si="3"/>
        <v>-41894459</v>
      </c>
      <c r="Z38" s="34">
        <f>+IF(X38&lt;&gt;0,+(Y38/X38)*100,0)</f>
        <v>-76.73846698173776</v>
      </c>
      <c r="AA38" s="35">
        <f>+AA17+AA27+AA36</f>
        <v>17935800</v>
      </c>
    </row>
    <row r="39" spans="1:27" ht="13.5">
      <c r="A39" s="22" t="s">
        <v>59</v>
      </c>
      <c r="B39" s="16"/>
      <c r="C39" s="31">
        <v>102752899</v>
      </c>
      <c r="D39" s="31"/>
      <c r="E39" s="32">
        <v>19546939</v>
      </c>
      <c r="F39" s="33">
        <v>19546939</v>
      </c>
      <c r="G39" s="33">
        <v>9015258</v>
      </c>
      <c r="H39" s="33">
        <v>72925150</v>
      </c>
      <c r="I39" s="33">
        <v>47402634</v>
      </c>
      <c r="J39" s="33">
        <v>9015258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9015258</v>
      </c>
      <c r="X39" s="33">
        <v>19546939</v>
      </c>
      <c r="Y39" s="33">
        <v>-10531681</v>
      </c>
      <c r="Z39" s="34">
        <v>-53.88</v>
      </c>
      <c r="AA39" s="35">
        <v>19546939</v>
      </c>
    </row>
    <row r="40" spans="1:27" ht="13.5">
      <c r="A40" s="41" t="s">
        <v>60</v>
      </c>
      <c r="B40" s="42"/>
      <c r="C40" s="43">
        <v>116037907</v>
      </c>
      <c r="D40" s="43"/>
      <c r="E40" s="44">
        <v>37482739</v>
      </c>
      <c r="F40" s="45">
        <v>37482739</v>
      </c>
      <c r="G40" s="45">
        <v>72925150</v>
      </c>
      <c r="H40" s="45">
        <v>47402634</v>
      </c>
      <c r="I40" s="45">
        <v>21714617</v>
      </c>
      <c r="J40" s="45">
        <v>21714617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21714617</v>
      </c>
      <c r="X40" s="45">
        <v>74140757</v>
      </c>
      <c r="Y40" s="45">
        <v>-52426140</v>
      </c>
      <c r="Z40" s="46">
        <v>-70.71</v>
      </c>
      <c r="AA40" s="47">
        <v>37482739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10494000</v>
      </c>
      <c r="F6" s="19">
        <v>10494000</v>
      </c>
      <c r="G6" s="19">
        <v>1565660</v>
      </c>
      <c r="H6" s="19">
        <v>798155</v>
      </c>
      <c r="I6" s="19">
        <v>1591515</v>
      </c>
      <c r="J6" s="19">
        <v>3955330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3955330</v>
      </c>
      <c r="X6" s="19">
        <v>2623500</v>
      </c>
      <c r="Y6" s="19">
        <v>1331830</v>
      </c>
      <c r="Z6" s="20">
        <v>50.77</v>
      </c>
      <c r="AA6" s="21">
        <v>10494000</v>
      </c>
    </row>
    <row r="7" spans="1:27" ht="13.5">
      <c r="A7" s="22" t="s">
        <v>34</v>
      </c>
      <c r="B7" s="16"/>
      <c r="C7" s="17">
        <v>158654134</v>
      </c>
      <c r="D7" s="17"/>
      <c r="E7" s="18">
        <v>77278140</v>
      </c>
      <c r="F7" s="19">
        <v>77278140</v>
      </c>
      <c r="G7" s="19">
        <v>5215536</v>
      </c>
      <c r="H7" s="19">
        <v>6980788</v>
      </c>
      <c r="I7" s="19">
        <v>5250103</v>
      </c>
      <c r="J7" s="19">
        <v>17446427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17446427</v>
      </c>
      <c r="X7" s="19">
        <v>19319535</v>
      </c>
      <c r="Y7" s="19">
        <v>-1873108</v>
      </c>
      <c r="Z7" s="20">
        <v>-9.7</v>
      </c>
      <c r="AA7" s="21">
        <v>77278140</v>
      </c>
    </row>
    <row r="8" spans="1:27" ht="13.5">
      <c r="A8" s="22" t="s">
        <v>35</v>
      </c>
      <c r="B8" s="16"/>
      <c r="C8" s="17"/>
      <c r="D8" s="17"/>
      <c r="E8" s="18">
        <v>14800456</v>
      </c>
      <c r="F8" s="19">
        <v>14800456</v>
      </c>
      <c r="G8" s="19">
        <v>421145</v>
      </c>
      <c r="H8" s="19">
        <v>212038</v>
      </c>
      <c r="I8" s="19">
        <v>408675</v>
      </c>
      <c r="J8" s="19">
        <v>1041858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1041858</v>
      </c>
      <c r="X8" s="19">
        <v>3603114</v>
      </c>
      <c r="Y8" s="19">
        <v>-2561256</v>
      </c>
      <c r="Z8" s="20">
        <v>-71.08</v>
      </c>
      <c r="AA8" s="21">
        <v>14800456</v>
      </c>
    </row>
    <row r="9" spans="1:27" ht="13.5">
      <c r="A9" s="22" t="s">
        <v>36</v>
      </c>
      <c r="B9" s="16"/>
      <c r="C9" s="17">
        <v>56964000</v>
      </c>
      <c r="D9" s="17"/>
      <c r="E9" s="18">
        <v>42470000</v>
      </c>
      <c r="F9" s="19">
        <v>42470000</v>
      </c>
      <c r="G9" s="19">
        <v>16358000</v>
      </c>
      <c r="H9" s="19">
        <v>250000</v>
      </c>
      <c r="I9" s="19">
        <v>1810000</v>
      </c>
      <c r="J9" s="19">
        <v>18418000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18418000</v>
      </c>
      <c r="X9" s="19">
        <v>21106400</v>
      </c>
      <c r="Y9" s="19">
        <v>-2688400</v>
      </c>
      <c r="Z9" s="20">
        <v>-12.74</v>
      </c>
      <c r="AA9" s="21">
        <v>42470000</v>
      </c>
    </row>
    <row r="10" spans="1:27" ht="13.5">
      <c r="A10" s="22" t="s">
        <v>37</v>
      </c>
      <c r="B10" s="16"/>
      <c r="C10" s="17"/>
      <c r="D10" s="17"/>
      <c r="E10" s="18">
        <v>40617000</v>
      </c>
      <c r="F10" s="19">
        <v>40617000</v>
      </c>
      <c r="G10" s="19">
        <v>10867000</v>
      </c>
      <c r="H10" s="19">
        <v>3000000</v>
      </c>
      <c r="I10" s="19">
        <v>3000000</v>
      </c>
      <c r="J10" s="19">
        <v>16867000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16867000</v>
      </c>
      <c r="X10" s="19">
        <v>29537910</v>
      </c>
      <c r="Y10" s="19">
        <v>-12670910</v>
      </c>
      <c r="Z10" s="20">
        <v>-42.9</v>
      </c>
      <c r="AA10" s="21">
        <v>40617000</v>
      </c>
    </row>
    <row r="11" spans="1:27" ht="13.5">
      <c r="A11" s="22" t="s">
        <v>38</v>
      </c>
      <c r="B11" s="16"/>
      <c r="C11" s="17">
        <v>299414</v>
      </c>
      <c r="D11" s="17"/>
      <c r="E11" s="18">
        <v>27665292</v>
      </c>
      <c r="F11" s="19">
        <v>27665292</v>
      </c>
      <c r="G11" s="19">
        <v>216001</v>
      </c>
      <c r="H11" s="19">
        <v>130472</v>
      </c>
      <c r="I11" s="19">
        <v>269261</v>
      </c>
      <c r="J11" s="19">
        <v>615734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615734</v>
      </c>
      <c r="X11" s="19">
        <v>6916323</v>
      </c>
      <c r="Y11" s="19">
        <v>-6300589</v>
      </c>
      <c r="Z11" s="20">
        <v>-91.1</v>
      </c>
      <c r="AA11" s="21">
        <v>27665292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-186965770</v>
      </c>
      <c r="D14" s="17"/>
      <c r="E14" s="18">
        <v>-216216205</v>
      </c>
      <c r="F14" s="19">
        <v>-216216205</v>
      </c>
      <c r="G14" s="19">
        <v>-24058864</v>
      </c>
      <c r="H14" s="19">
        <v>-9507200</v>
      </c>
      <c r="I14" s="19">
        <v>-9698944</v>
      </c>
      <c r="J14" s="19">
        <v>-43265008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-43265008</v>
      </c>
      <c r="X14" s="19">
        <v>-58221761</v>
      </c>
      <c r="Y14" s="19">
        <v>14956753</v>
      </c>
      <c r="Z14" s="20">
        <v>-25.69</v>
      </c>
      <c r="AA14" s="21">
        <v>-216216205</v>
      </c>
    </row>
    <row r="15" spans="1:27" ht="13.5">
      <c r="A15" s="22" t="s">
        <v>42</v>
      </c>
      <c r="B15" s="16"/>
      <c r="C15" s="17">
        <v>-8926686</v>
      </c>
      <c r="D15" s="17"/>
      <c r="E15" s="18">
        <v>-1611192</v>
      </c>
      <c r="F15" s="19">
        <v>-1611192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-402798</v>
      </c>
      <c r="Y15" s="19">
        <v>402798</v>
      </c>
      <c r="Z15" s="20">
        <v>-100</v>
      </c>
      <c r="AA15" s="21">
        <v>-1611192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20025092</v>
      </c>
      <c r="D17" s="25">
        <f>SUM(D6:D16)</f>
        <v>0</v>
      </c>
      <c r="E17" s="26">
        <f t="shared" si="0"/>
        <v>-4502509</v>
      </c>
      <c r="F17" s="27">
        <f t="shared" si="0"/>
        <v>-4502509</v>
      </c>
      <c r="G17" s="27">
        <f t="shared" si="0"/>
        <v>10584478</v>
      </c>
      <c r="H17" s="27">
        <f t="shared" si="0"/>
        <v>1864253</v>
      </c>
      <c r="I17" s="27">
        <f t="shared" si="0"/>
        <v>2630610</v>
      </c>
      <c r="J17" s="27">
        <f t="shared" si="0"/>
        <v>15079341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15079341</v>
      </c>
      <c r="X17" s="27">
        <f t="shared" si="0"/>
        <v>24482223</v>
      </c>
      <c r="Y17" s="27">
        <f t="shared" si="0"/>
        <v>-9402882</v>
      </c>
      <c r="Z17" s="28">
        <f>+IF(X17&lt;&gt;0,+(Y17/X17)*100,0)</f>
        <v>-38.40697799378757</v>
      </c>
      <c r="AA17" s="29">
        <f>SUM(AA6:AA16)</f>
        <v>-4502509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49200000</v>
      </c>
      <c r="F22" s="36">
        <v>49200000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12300000</v>
      </c>
      <c r="Y22" s="19">
        <v>-12300000</v>
      </c>
      <c r="Z22" s="20">
        <v>-100</v>
      </c>
      <c r="AA22" s="21">
        <v>49200000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-19913803</v>
      </c>
      <c r="D26" s="17"/>
      <c r="E26" s="18">
        <v>-42917904</v>
      </c>
      <c r="F26" s="19">
        <v>-42917904</v>
      </c>
      <c r="G26" s="19">
        <v>-3037729</v>
      </c>
      <c r="H26" s="19">
        <v>-6639164</v>
      </c>
      <c r="I26" s="19"/>
      <c r="J26" s="19">
        <v>-9676893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-9676893</v>
      </c>
      <c r="X26" s="19">
        <v>-22728432</v>
      </c>
      <c r="Y26" s="19">
        <v>13051539</v>
      </c>
      <c r="Z26" s="20">
        <v>-57.42</v>
      </c>
      <c r="AA26" s="21">
        <v>-42917904</v>
      </c>
    </row>
    <row r="27" spans="1:27" ht="13.5">
      <c r="A27" s="23" t="s">
        <v>51</v>
      </c>
      <c r="B27" s="24"/>
      <c r="C27" s="25">
        <f aca="true" t="shared" si="1" ref="C27:Y27">SUM(C21:C26)</f>
        <v>-19913803</v>
      </c>
      <c r="D27" s="25">
        <f>SUM(D21:D26)</f>
        <v>0</v>
      </c>
      <c r="E27" s="26">
        <f t="shared" si="1"/>
        <v>6282096</v>
      </c>
      <c r="F27" s="27">
        <f t="shared" si="1"/>
        <v>6282096</v>
      </c>
      <c r="G27" s="27">
        <f t="shared" si="1"/>
        <v>-3037729</v>
      </c>
      <c r="H27" s="27">
        <f t="shared" si="1"/>
        <v>-6639164</v>
      </c>
      <c r="I27" s="27">
        <f t="shared" si="1"/>
        <v>0</v>
      </c>
      <c r="J27" s="27">
        <f t="shared" si="1"/>
        <v>-9676893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-9676893</v>
      </c>
      <c r="X27" s="27">
        <f t="shared" si="1"/>
        <v>-10428432</v>
      </c>
      <c r="Y27" s="27">
        <f t="shared" si="1"/>
        <v>751539</v>
      </c>
      <c r="Z27" s="28">
        <f>+IF(X27&lt;&gt;0,+(Y27/X27)*100,0)</f>
        <v>-7.206634707883218</v>
      </c>
      <c r="AA27" s="29">
        <f>SUM(AA21:AA26)</f>
        <v>6282096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120000</v>
      </c>
      <c r="F33" s="19">
        <v>120000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30000</v>
      </c>
      <c r="Y33" s="19">
        <v>-30000</v>
      </c>
      <c r="Z33" s="20">
        <v>-100</v>
      </c>
      <c r="AA33" s="21">
        <v>120000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120000</v>
      </c>
      <c r="F36" s="27">
        <f t="shared" si="2"/>
        <v>120000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30000</v>
      </c>
      <c r="Y36" s="27">
        <f t="shared" si="2"/>
        <v>-30000</v>
      </c>
      <c r="Z36" s="28">
        <f>+IF(X36&lt;&gt;0,+(Y36/X36)*100,0)</f>
        <v>-100</v>
      </c>
      <c r="AA36" s="29">
        <f>SUM(AA31:AA35)</f>
        <v>120000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111289</v>
      </c>
      <c r="D38" s="31">
        <f>+D17+D27+D36</f>
        <v>0</v>
      </c>
      <c r="E38" s="32">
        <f t="shared" si="3"/>
        <v>1899587</v>
      </c>
      <c r="F38" s="33">
        <f t="shared" si="3"/>
        <v>1899587</v>
      </c>
      <c r="G38" s="33">
        <f t="shared" si="3"/>
        <v>7546749</v>
      </c>
      <c r="H38" s="33">
        <f t="shared" si="3"/>
        <v>-4774911</v>
      </c>
      <c r="I38" s="33">
        <f t="shared" si="3"/>
        <v>2630610</v>
      </c>
      <c r="J38" s="33">
        <f t="shared" si="3"/>
        <v>5402448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5402448</v>
      </c>
      <c r="X38" s="33">
        <f t="shared" si="3"/>
        <v>14083791</v>
      </c>
      <c r="Y38" s="33">
        <f t="shared" si="3"/>
        <v>-8681343</v>
      </c>
      <c r="Z38" s="34">
        <f>+IF(X38&lt;&gt;0,+(Y38/X38)*100,0)</f>
        <v>-61.64066904997383</v>
      </c>
      <c r="AA38" s="35">
        <f>+AA17+AA27+AA36</f>
        <v>1899587</v>
      </c>
    </row>
    <row r="39" spans="1:27" ht="13.5">
      <c r="A39" s="22" t="s">
        <v>59</v>
      </c>
      <c r="B39" s="16"/>
      <c r="C39" s="31">
        <v>-389303</v>
      </c>
      <c r="D39" s="31"/>
      <c r="E39" s="32">
        <v>300000</v>
      </c>
      <c r="F39" s="33">
        <v>300000</v>
      </c>
      <c r="G39" s="33">
        <v>-110085</v>
      </c>
      <c r="H39" s="33">
        <v>7436664</v>
      </c>
      <c r="I39" s="33">
        <v>2661753</v>
      </c>
      <c r="J39" s="33">
        <v>-110085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-110085</v>
      </c>
      <c r="X39" s="33">
        <v>300000</v>
      </c>
      <c r="Y39" s="33">
        <v>-410085</v>
      </c>
      <c r="Z39" s="34">
        <v>-136.7</v>
      </c>
      <c r="AA39" s="35">
        <v>300000</v>
      </c>
    </row>
    <row r="40" spans="1:27" ht="13.5">
      <c r="A40" s="41" t="s">
        <v>60</v>
      </c>
      <c r="B40" s="42"/>
      <c r="C40" s="43">
        <v>-278014</v>
      </c>
      <c r="D40" s="43"/>
      <c r="E40" s="44">
        <v>2199587</v>
      </c>
      <c r="F40" s="45">
        <v>2199587</v>
      </c>
      <c r="G40" s="45">
        <v>7436664</v>
      </c>
      <c r="H40" s="45">
        <v>2661753</v>
      </c>
      <c r="I40" s="45">
        <v>5292363</v>
      </c>
      <c r="J40" s="45">
        <v>5292363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5292363</v>
      </c>
      <c r="X40" s="45">
        <v>14383791</v>
      </c>
      <c r="Y40" s="45">
        <v>-9091428</v>
      </c>
      <c r="Z40" s="46">
        <v>-63.21</v>
      </c>
      <c r="AA40" s="47">
        <v>2199587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16599362</v>
      </c>
      <c r="F6" s="19">
        <v>16599362</v>
      </c>
      <c r="G6" s="19">
        <v>10132179</v>
      </c>
      <c r="H6" s="19">
        <v>2501739</v>
      </c>
      <c r="I6" s="19">
        <v>46718</v>
      </c>
      <c r="J6" s="19">
        <v>12680636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12680636</v>
      </c>
      <c r="X6" s="19">
        <v>4887377</v>
      </c>
      <c r="Y6" s="19">
        <v>7793259</v>
      </c>
      <c r="Z6" s="20">
        <v>159.46</v>
      </c>
      <c r="AA6" s="21">
        <v>16599362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9458997</v>
      </c>
      <c r="F8" s="19">
        <v>9458997</v>
      </c>
      <c r="G8" s="19">
        <v>130778</v>
      </c>
      <c r="H8" s="19">
        <v>106771</v>
      </c>
      <c r="I8" s="19">
        <v>3265722</v>
      </c>
      <c r="J8" s="19">
        <v>3503271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3503271</v>
      </c>
      <c r="X8" s="19">
        <v>1569918</v>
      </c>
      <c r="Y8" s="19">
        <v>1933353</v>
      </c>
      <c r="Z8" s="20">
        <v>123.15</v>
      </c>
      <c r="AA8" s="21">
        <v>9458997</v>
      </c>
    </row>
    <row r="9" spans="1:27" ht="13.5">
      <c r="A9" s="22" t="s">
        <v>36</v>
      </c>
      <c r="B9" s="16"/>
      <c r="C9" s="17"/>
      <c r="D9" s="17"/>
      <c r="E9" s="18">
        <v>105837001</v>
      </c>
      <c r="F9" s="19">
        <v>105837001</v>
      </c>
      <c r="G9" s="19">
        <v>41519000</v>
      </c>
      <c r="H9" s="19">
        <v>3005000</v>
      </c>
      <c r="I9" s="19">
        <v>580000</v>
      </c>
      <c r="J9" s="19">
        <v>45104000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45104000</v>
      </c>
      <c r="X9" s="19">
        <v>38705667</v>
      </c>
      <c r="Y9" s="19">
        <v>6398333</v>
      </c>
      <c r="Z9" s="20">
        <v>16.53</v>
      </c>
      <c r="AA9" s="21">
        <v>105837001</v>
      </c>
    </row>
    <row r="10" spans="1:27" ht="13.5">
      <c r="A10" s="22" t="s">
        <v>37</v>
      </c>
      <c r="B10" s="16"/>
      <c r="C10" s="17"/>
      <c r="D10" s="17"/>
      <c r="E10" s="18">
        <v>27262001</v>
      </c>
      <c r="F10" s="19">
        <v>27262001</v>
      </c>
      <c r="G10" s="19">
        <v>14148000</v>
      </c>
      <c r="H10" s="19"/>
      <c r="I10" s="19"/>
      <c r="J10" s="19">
        <v>14148000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14148000</v>
      </c>
      <c r="X10" s="19">
        <v>8039333</v>
      </c>
      <c r="Y10" s="19">
        <v>6108667</v>
      </c>
      <c r="Z10" s="20">
        <v>75.98</v>
      </c>
      <c r="AA10" s="21">
        <v>27262001</v>
      </c>
    </row>
    <row r="11" spans="1:27" ht="13.5">
      <c r="A11" s="22" t="s">
        <v>38</v>
      </c>
      <c r="B11" s="16"/>
      <c r="C11" s="17"/>
      <c r="D11" s="17"/>
      <c r="E11" s="18">
        <v>1345000</v>
      </c>
      <c r="F11" s="19">
        <v>1345000</v>
      </c>
      <c r="G11" s="19">
        <v>85702</v>
      </c>
      <c r="H11" s="19">
        <v>146447</v>
      </c>
      <c r="I11" s="19">
        <v>181587</v>
      </c>
      <c r="J11" s="19">
        <v>413736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413736</v>
      </c>
      <c r="X11" s="19">
        <v>435000</v>
      </c>
      <c r="Y11" s="19">
        <v>-21264</v>
      </c>
      <c r="Z11" s="20">
        <v>-4.89</v>
      </c>
      <c r="AA11" s="21">
        <v>1345000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-131013000</v>
      </c>
      <c r="F14" s="19">
        <v>-131013000</v>
      </c>
      <c r="G14" s="19">
        <v>-9940923</v>
      </c>
      <c r="H14" s="19">
        <v>-16468301</v>
      </c>
      <c r="I14" s="19">
        <v>-10141998</v>
      </c>
      <c r="J14" s="19">
        <v>-36551222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-36551222</v>
      </c>
      <c r="X14" s="19">
        <v>-35056850</v>
      </c>
      <c r="Y14" s="19">
        <v>-1494372</v>
      </c>
      <c r="Z14" s="20">
        <v>4.26</v>
      </c>
      <c r="AA14" s="21">
        <v>-131013000</v>
      </c>
    </row>
    <row r="15" spans="1:27" ht="13.5">
      <c r="A15" s="22" t="s">
        <v>42</v>
      </c>
      <c r="B15" s="16"/>
      <c r="C15" s="17"/>
      <c r="D15" s="17"/>
      <c r="E15" s="18">
        <v>-290000</v>
      </c>
      <c r="F15" s="19">
        <v>-290000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-58000</v>
      </c>
      <c r="Y15" s="19">
        <v>58000</v>
      </c>
      <c r="Z15" s="20">
        <v>-100</v>
      </c>
      <c r="AA15" s="21">
        <v>-290000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29199361</v>
      </c>
      <c r="F17" s="27">
        <f t="shared" si="0"/>
        <v>29199361</v>
      </c>
      <c r="G17" s="27">
        <f t="shared" si="0"/>
        <v>56074736</v>
      </c>
      <c r="H17" s="27">
        <f t="shared" si="0"/>
        <v>-10708344</v>
      </c>
      <c r="I17" s="27">
        <f t="shared" si="0"/>
        <v>-6067971</v>
      </c>
      <c r="J17" s="27">
        <f t="shared" si="0"/>
        <v>39298421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39298421</v>
      </c>
      <c r="X17" s="27">
        <f t="shared" si="0"/>
        <v>18522445</v>
      </c>
      <c r="Y17" s="27">
        <f t="shared" si="0"/>
        <v>20775976</v>
      </c>
      <c r="Z17" s="28">
        <f>+IF(X17&lt;&gt;0,+(Y17/X17)*100,0)</f>
        <v>112.16648773960458</v>
      </c>
      <c r="AA17" s="29">
        <f>SUM(AA6:AA16)</f>
        <v>29199361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-47897000</v>
      </c>
      <c r="F26" s="19">
        <v>-47897000</v>
      </c>
      <c r="G26" s="19">
        <v>-6079622</v>
      </c>
      <c r="H26" s="19"/>
      <c r="I26" s="19">
        <v>-1792691</v>
      </c>
      <c r="J26" s="19">
        <v>-7872313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-7872313</v>
      </c>
      <c r="X26" s="19">
        <v>-14532688</v>
      </c>
      <c r="Y26" s="19">
        <v>6660375</v>
      </c>
      <c r="Z26" s="20">
        <v>-45.83</v>
      </c>
      <c r="AA26" s="21">
        <v>-47897000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-47897000</v>
      </c>
      <c r="F27" s="27">
        <f t="shared" si="1"/>
        <v>-47897000</v>
      </c>
      <c r="G27" s="27">
        <f t="shared" si="1"/>
        <v>-6079622</v>
      </c>
      <c r="H27" s="27">
        <f t="shared" si="1"/>
        <v>0</v>
      </c>
      <c r="I27" s="27">
        <f t="shared" si="1"/>
        <v>-1792691</v>
      </c>
      <c r="J27" s="27">
        <f t="shared" si="1"/>
        <v>-7872313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-7872313</v>
      </c>
      <c r="X27" s="27">
        <f t="shared" si="1"/>
        <v>-14532688</v>
      </c>
      <c r="Y27" s="27">
        <f t="shared" si="1"/>
        <v>6660375</v>
      </c>
      <c r="Z27" s="28">
        <f>+IF(X27&lt;&gt;0,+(Y27/X27)*100,0)</f>
        <v>-45.83030338227863</v>
      </c>
      <c r="AA27" s="29">
        <f>SUM(AA21:AA26)</f>
        <v>-47897000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-18697639</v>
      </c>
      <c r="F38" s="33">
        <f t="shared" si="3"/>
        <v>-18697639</v>
      </c>
      <c r="G38" s="33">
        <f t="shared" si="3"/>
        <v>49995114</v>
      </c>
      <c r="H38" s="33">
        <f t="shared" si="3"/>
        <v>-10708344</v>
      </c>
      <c r="I38" s="33">
        <f t="shared" si="3"/>
        <v>-7860662</v>
      </c>
      <c r="J38" s="33">
        <f t="shared" si="3"/>
        <v>31426108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31426108</v>
      </c>
      <c r="X38" s="33">
        <f t="shared" si="3"/>
        <v>3989757</v>
      </c>
      <c r="Y38" s="33">
        <f t="shared" si="3"/>
        <v>27436351</v>
      </c>
      <c r="Z38" s="34">
        <f>+IF(X38&lt;&gt;0,+(Y38/X38)*100,0)</f>
        <v>687.6697252489312</v>
      </c>
      <c r="AA38" s="35">
        <f>+AA17+AA27+AA36</f>
        <v>-18697639</v>
      </c>
    </row>
    <row r="39" spans="1:27" ht="13.5">
      <c r="A39" s="22" t="s">
        <v>59</v>
      </c>
      <c r="B39" s="16"/>
      <c r="C39" s="31"/>
      <c r="D39" s="31"/>
      <c r="E39" s="32">
        <v>23133381</v>
      </c>
      <c r="F39" s="33">
        <v>23133381</v>
      </c>
      <c r="G39" s="33">
        <v>23133381</v>
      </c>
      <c r="H39" s="33">
        <v>73128495</v>
      </c>
      <c r="I39" s="33">
        <v>62420151</v>
      </c>
      <c r="J39" s="33">
        <v>23133381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23133381</v>
      </c>
      <c r="X39" s="33">
        <v>23133381</v>
      </c>
      <c r="Y39" s="33"/>
      <c r="Z39" s="34"/>
      <c r="AA39" s="35">
        <v>23133381</v>
      </c>
    </row>
    <row r="40" spans="1:27" ht="13.5">
      <c r="A40" s="41" t="s">
        <v>60</v>
      </c>
      <c r="B40" s="42"/>
      <c r="C40" s="43"/>
      <c r="D40" s="43"/>
      <c r="E40" s="44">
        <v>4435742</v>
      </c>
      <c r="F40" s="45">
        <v>4435742</v>
      </c>
      <c r="G40" s="45">
        <v>73128495</v>
      </c>
      <c r="H40" s="45">
        <v>62420151</v>
      </c>
      <c r="I40" s="45">
        <v>54559489</v>
      </c>
      <c r="J40" s="45">
        <v>54559489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54559489</v>
      </c>
      <c r="X40" s="45">
        <v>27123138</v>
      </c>
      <c r="Y40" s="45">
        <v>27436351</v>
      </c>
      <c r="Z40" s="46">
        <v>101.15</v>
      </c>
      <c r="AA40" s="47">
        <v>4435742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1040985</v>
      </c>
      <c r="D8" s="17"/>
      <c r="E8" s="18">
        <v>1030004</v>
      </c>
      <c r="F8" s="19">
        <v>1030004</v>
      </c>
      <c r="G8" s="19">
        <v>21518258</v>
      </c>
      <c r="H8" s="19">
        <v>38973763</v>
      </c>
      <c r="I8" s="19">
        <v>25714744</v>
      </c>
      <c r="J8" s="19">
        <v>86206765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86206765</v>
      </c>
      <c r="X8" s="19">
        <v>210001</v>
      </c>
      <c r="Y8" s="19">
        <v>85996764</v>
      </c>
      <c r="Z8" s="20">
        <v>40950.64</v>
      </c>
      <c r="AA8" s="21">
        <v>1030004</v>
      </c>
    </row>
    <row r="9" spans="1:27" ht="13.5">
      <c r="A9" s="22" t="s">
        <v>36</v>
      </c>
      <c r="B9" s="16"/>
      <c r="C9" s="17">
        <v>295414465</v>
      </c>
      <c r="D9" s="17"/>
      <c r="E9" s="18">
        <v>294836000</v>
      </c>
      <c r="F9" s="19">
        <v>294836000</v>
      </c>
      <c r="G9" s="19">
        <v>117620000</v>
      </c>
      <c r="H9" s="19">
        <v>1250000</v>
      </c>
      <c r="I9" s="19">
        <v>407531</v>
      </c>
      <c r="J9" s="19">
        <v>119277531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119277531</v>
      </c>
      <c r="X9" s="19">
        <v>130180000</v>
      </c>
      <c r="Y9" s="19">
        <v>-10902469</v>
      </c>
      <c r="Z9" s="20">
        <v>-8.37</v>
      </c>
      <c r="AA9" s="21">
        <v>294836000</v>
      </c>
    </row>
    <row r="10" spans="1:27" ht="13.5">
      <c r="A10" s="22" t="s">
        <v>37</v>
      </c>
      <c r="B10" s="16"/>
      <c r="C10" s="17">
        <v>220821693</v>
      </c>
      <c r="D10" s="17"/>
      <c r="E10" s="18">
        <v>319020000</v>
      </c>
      <c r="F10" s="19">
        <v>319020000</v>
      </c>
      <c r="G10" s="19">
        <v>96670000</v>
      </c>
      <c r="H10" s="19"/>
      <c r="I10" s="19">
        <v>12905783</v>
      </c>
      <c r="J10" s="19">
        <v>109575783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109575783</v>
      </c>
      <c r="X10" s="19"/>
      <c r="Y10" s="19">
        <v>109575783</v>
      </c>
      <c r="Z10" s="20"/>
      <c r="AA10" s="21">
        <v>319020000</v>
      </c>
    </row>
    <row r="11" spans="1:27" ht="13.5">
      <c r="A11" s="22" t="s">
        <v>38</v>
      </c>
      <c r="B11" s="16"/>
      <c r="C11" s="17">
        <v>6642773</v>
      </c>
      <c r="D11" s="17"/>
      <c r="E11" s="18">
        <v>6174678</v>
      </c>
      <c r="F11" s="19">
        <v>6174678</v>
      </c>
      <c r="G11" s="19">
        <v>474489</v>
      </c>
      <c r="H11" s="19">
        <v>1226461</v>
      </c>
      <c r="I11" s="19">
        <v>976026</v>
      </c>
      <c r="J11" s="19">
        <v>2676976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2676976</v>
      </c>
      <c r="X11" s="19">
        <v>1160001</v>
      </c>
      <c r="Y11" s="19">
        <v>1516975</v>
      </c>
      <c r="Z11" s="20">
        <v>130.77</v>
      </c>
      <c r="AA11" s="21">
        <v>6174678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-262323823</v>
      </c>
      <c r="D14" s="17"/>
      <c r="E14" s="18">
        <v>-286275341</v>
      </c>
      <c r="F14" s="19">
        <v>-286275341</v>
      </c>
      <c r="G14" s="19">
        <v>-220465530</v>
      </c>
      <c r="H14" s="19">
        <v>-24067654</v>
      </c>
      <c r="I14" s="19">
        <v>-88966308</v>
      </c>
      <c r="J14" s="19">
        <v>-333499492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-333499492</v>
      </c>
      <c r="X14" s="19">
        <v>-53743911</v>
      </c>
      <c r="Y14" s="19">
        <v>-279755581</v>
      </c>
      <c r="Z14" s="20">
        <v>520.53</v>
      </c>
      <c r="AA14" s="21">
        <v>-286275341</v>
      </c>
    </row>
    <row r="15" spans="1:27" ht="13.5">
      <c r="A15" s="22" t="s">
        <v>42</v>
      </c>
      <c r="B15" s="16"/>
      <c r="C15" s="17">
        <v>-2862000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-53163086</v>
      </c>
      <c r="D16" s="17"/>
      <c r="E16" s="18">
        <v>-20240004</v>
      </c>
      <c r="F16" s="19">
        <v>-20240004</v>
      </c>
      <c r="G16" s="19"/>
      <c r="H16" s="19">
        <v>-2033421</v>
      </c>
      <c r="I16" s="19">
        <v>-30185</v>
      </c>
      <c r="J16" s="19">
        <v>-2063606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-2063606</v>
      </c>
      <c r="X16" s="19">
        <v>-5060001</v>
      </c>
      <c r="Y16" s="19">
        <v>2996395</v>
      </c>
      <c r="Z16" s="20">
        <v>-59.22</v>
      </c>
      <c r="AA16" s="21">
        <v>-20240004</v>
      </c>
    </row>
    <row r="17" spans="1:27" ht="13.5">
      <c r="A17" s="23" t="s">
        <v>44</v>
      </c>
      <c r="B17" s="24"/>
      <c r="C17" s="25">
        <f aca="true" t="shared" si="0" ref="C17:Y17">SUM(C6:C16)</f>
        <v>205571007</v>
      </c>
      <c r="D17" s="25">
        <f>SUM(D6:D16)</f>
        <v>0</v>
      </c>
      <c r="E17" s="26">
        <f t="shared" si="0"/>
        <v>314545337</v>
      </c>
      <c r="F17" s="27">
        <f t="shared" si="0"/>
        <v>314545337</v>
      </c>
      <c r="G17" s="27">
        <f t="shared" si="0"/>
        <v>15817217</v>
      </c>
      <c r="H17" s="27">
        <f t="shared" si="0"/>
        <v>15349149</v>
      </c>
      <c r="I17" s="27">
        <f t="shared" si="0"/>
        <v>-48992409</v>
      </c>
      <c r="J17" s="27">
        <f t="shared" si="0"/>
        <v>-17826043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-17826043</v>
      </c>
      <c r="X17" s="27">
        <f t="shared" si="0"/>
        <v>72746090</v>
      </c>
      <c r="Y17" s="27">
        <f t="shared" si="0"/>
        <v>-90572133</v>
      </c>
      <c r="Z17" s="28">
        <f>+IF(X17&lt;&gt;0,+(Y17/X17)*100,0)</f>
        <v>-124.504468899978</v>
      </c>
      <c r="AA17" s="29">
        <f>SUM(AA6:AA16)</f>
        <v>314545337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-220821693</v>
      </c>
      <c r="D26" s="17"/>
      <c r="E26" s="18">
        <v>-319020000</v>
      </c>
      <c r="F26" s="19">
        <v>-319020000</v>
      </c>
      <c r="G26" s="19">
        <v>-19928914</v>
      </c>
      <c r="H26" s="19">
        <v>-13362757</v>
      </c>
      <c r="I26" s="19">
        <v>-12905783</v>
      </c>
      <c r="J26" s="19">
        <v>-46197454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-46197454</v>
      </c>
      <c r="X26" s="19">
        <v>-160000000</v>
      </c>
      <c r="Y26" s="19">
        <v>113802546</v>
      </c>
      <c r="Z26" s="20">
        <v>-71.13</v>
      </c>
      <c r="AA26" s="21">
        <v>-319020000</v>
      </c>
    </row>
    <row r="27" spans="1:27" ht="13.5">
      <c r="A27" s="23" t="s">
        <v>51</v>
      </c>
      <c r="B27" s="24"/>
      <c r="C27" s="25">
        <f aca="true" t="shared" si="1" ref="C27:Y27">SUM(C21:C26)</f>
        <v>-220821693</v>
      </c>
      <c r="D27" s="25">
        <f>SUM(D21:D26)</f>
        <v>0</v>
      </c>
      <c r="E27" s="26">
        <f t="shared" si="1"/>
        <v>-319020000</v>
      </c>
      <c r="F27" s="27">
        <f t="shared" si="1"/>
        <v>-319020000</v>
      </c>
      <c r="G27" s="27">
        <f t="shared" si="1"/>
        <v>-19928914</v>
      </c>
      <c r="H27" s="27">
        <f t="shared" si="1"/>
        <v>-13362757</v>
      </c>
      <c r="I27" s="27">
        <f t="shared" si="1"/>
        <v>-12905783</v>
      </c>
      <c r="J27" s="27">
        <f t="shared" si="1"/>
        <v>-46197454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-46197454</v>
      </c>
      <c r="X27" s="27">
        <f t="shared" si="1"/>
        <v>-160000000</v>
      </c>
      <c r="Y27" s="27">
        <f t="shared" si="1"/>
        <v>113802546</v>
      </c>
      <c r="Z27" s="28">
        <f>+IF(X27&lt;&gt;0,+(Y27/X27)*100,0)</f>
        <v>-71.12659125</v>
      </c>
      <c r="AA27" s="29">
        <f>SUM(AA21:AA26)</f>
        <v>-319020000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7200000</v>
      </c>
      <c r="D35" s="17"/>
      <c r="E35" s="18">
        <v>-10800000</v>
      </c>
      <c r="F35" s="19">
        <v>-10800000</v>
      </c>
      <c r="G35" s="19">
        <v>-7200000</v>
      </c>
      <c r="H35" s="19">
        <v>-900000</v>
      </c>
      <c r="I35" s="19">
        <v>-900000</v>
      </c>
      <c r="J35" s="19">
        <v>-9000000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-9000000</v>
      </c>
      <c r="X35" s="19"/>
      <c r="Y35" s="19">
        <v>-9000000</v>
      </c>
      <c r="Z35" s="20"/>
      <c r="AA35" s="21">
        <v>-10800000</v>
      </c>
    </row>
    <row r="36" spans="1:27" ht="13.5">
      <c r="A36" s="23" t="s">
        <v>57</v>
      </c>
      <c r="B36" s="24"/>
      <c r="C36" s="25">
        <f aca="true" t="shared" si="2" ref="C36:Y36">SUM(C31:C35)</f>
        <v>7200000</v>
      </c>
      <c r="D36" s="25">
        <f>SUM(D31:D35)</f>
        <v>0</v>
      </c>
      <c r="E36" s="26">
        <f t="shared" si="2"/>
        <v>-10800000</v>
      </c>
      <c r="F36" s="27">
        <f t="shared" si="2"/>
        <v>-10800000</v>
      </c>
      <c r="G36" s="27">
        <f t="shared" si="2"/>
        <v>-7200000</v>
      </c>
      <c r="H36" s="27">
        <f t="shared" si="2"/>
        <v>-900000</v>
      </c>
      <c r="I36" s="27">
        <f t="shared" si="2"/>
        <v>-900000</v>
      </c>
      <c r="J36" s="27">
        <f t="shared" si="2"/>
        <v>-9000000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-9000000</v>
      </c>
      <c r="X36" s="27">
        <f t="shared" si="2"/>
        <v>0</v>
      </c>
      <c r="Y36" s="27">
        <f t="shared" si="2"/>
        <v>-9000000</v>
      </c>
      <c r="Z36" s="28">
        <f>+IF(X36&lt;&gt;0,+(Y36/X36)*100,0)</f>
        <v>0</v>
      </c>
      <c r="AA36" s="29">
        <f>SUM(AA31:AA35)</f>
        <v>-10800000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-8050686</v>
      </c>
      <c r="D38" s="31">
        <f>+D17+D27+D36</f>
        <v>0</v>
      </c>
      <c r="E38" s="32">
        <f t="shared" si="3"/>
        <v>-15274663</v>
      </c>
      <c r="F38" s="33">
        <f t="shared" si="3"/>
        <v>-15274663</v>
      </c>
      <c r="G38" s="33">
        <f t="shared" si="3"/>
        <v>-11311697</v>
      </c>
      <c r="H38" s="33">
        <f t="shared" si="3"/>
        <v>1086392</v>
      </c>
      <c r="I38" s="33">
        <f t="shared" si="3"/>
        <v>-62798192</v>
      </c>
      <c r="J38" s="33">
        <f t="shared" si="3"/>
        <v>-73023497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-73023497</v>
      </c>
      <c r="X38" s="33">
        <f t="shared" si="3"/>
        <v>-87253910</v>
      </c>
      <c r="Y38" s="33">
        <f t="shared" si="3"/>
        <v>14230413</v>
      </c>
      <c r="Z38" s="34">
        <f>+IF(X38&lt;&gt;0,+(Y38/X38)*100,0)</f>
        <v>-16.309198063444953</v>
      </c>
      <c r="AA38" s="35">
        <f>+AA17+AA27+AA36</f>
        <v>-15274663</v>
      </c>
    </row>
    <row r="39" spans="1:27" ht="13.5">
      <c r="A39" s="22" t="s">
        <v>59</v>
      </c>
      <c r="B39" s="16"/>
      <c r="C39" s="31">
        <v>53720686</v>
      </c>
      <c r="D39" s="31"/>
      <c r="E39" s="32">
        <v>57992029</v>
      </c>
      <c r="F39" s="33">
        <v>57992029</v>
      </c>
      <c r="G39" s="33">
        <v>11703068</v>
      </c>
      <c r="H39" s="33">
        <v>391371</v>
      </c>
      <c r="I39" s="33">
        <v>1477763</v>
      </c>
      <c r="J39" s="33">
        <v>11703068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11703068</v>
      </c>
      <c r="X39" s="33">
        <v>57992029</v>
      </c>
      <c r="Y39" s="33">
        <v>-46288961</v>
      </c>
      <c r="Z39" s="34">
        <v>-79.82</v>
      </c>
      <c r="AA39" s="35">
        <v>57992029</v>
      </c>
    </row>
    <row r="40" spans="1:27" ht="13.5">
      <c r="A40" s="41" t="s">
        <v>60</v>
      </c>
      <c r="B40" s="42"/>
      <c r="C40" s="43">
        <v>45670000</v>
      </c>
      <c r="D40" s="43"/>
      <c r="E40" s="44">
        <v>42717366</v>
      </c>
      <c r="F40" s="45">
        <v>42717366</v>
      </c>
      <c r="G40" s="45">
        <v>391371</v>
      </c>
      <c r="H40" s="45">
        <v>1477763</v>
      </c>
      <c r="I40" s="45">
        <v>-61320429</v>
      </c>
      <c r="J40" s="45">
        <v>-61320429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-61320429</v>
      </c>
      <c r="X40" s="45">
        <v>-29261881</v>
      </c>
      <c r="Y40" s="45">
        <v>-32058548</v>
      </c>
      <c r="Z40" s="46">
        <v>109.56</v>
      </c>
      <c r="AA40" s="47">
        <v>42717366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33459134</v>
      </c>
      <c r="F6" s="19">
        <v>33459134</v>
      </c>
      <c r="G6" s="19"/>
      <c r="H6" s="19">
        <v>212883</v>
      </c>
      <c r="I6" s="19"/>
      <c r="J6" s="19">
        <v>212883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212883</v>
      </c>
      <c r="X6" s="19">
        <v>324000</v>
      </c>
      <c r="Y6" s="19">
        <v>-111117</v>
      </c>
      <c r="Z6" s="20">
        <v>-34.3</v>
      </c>
      <c r="AA6" s="21">
        <v>33459134</v>
      </c>
    </row>
    <row r="7" spans="1:27" ht="13.5">
      <c r="A7" s="22" t="s">
        <v>34</v>
      </c>
      <c r="B7" s="16"/>
      <c r="C7" s="17"/>
      <c r="D7" s="17"/>
      <c r="E7" s="18">
        <v>2046924</v>
      </c>
      <c r="F7" s="19">
        <v>2046924</v>
      </c>
      <c r="G7" s="19">
        <v>104500</v>
      </c>
      <c r="H7" s="19">
        <v>184332</v>
      </c>
      <c r="I7" s="19">
        <v>26515079</v>
      </c>
      <c r="J7" s="19">
        <v>26803911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26803911</v>
      </c>
      <c r="X7" s="19">
        <v>511731</v>
      </c>
      <c r="Y7" s="19">
        <v>26292180</v>
      </c>
      <c r="Z7" s="20">
        <v>5137.89</v>
      </c>
      <c r="AA7" s="21">
        <v>2046924</v>
      </c>
    </row>
    <row r="8" spans="1:27" ht="13.5">
      <c r="A8" s="22" t="s">
        <v>35</v>
      </c>
      <c r="B8" s="16"/>
      <c r="C8" s="17"/>
      <c r="D8" s="17"/>
      <c r="E8" s="18">
        <v>40106940</v>
      </c>
      <c r="F8" s="19">
        <v>40106940</v>
      </c>
      <c r="G8" s="19">
        <v>10473</v>
      </c>
      <c r="H8" s="19">
        <v>5060</v>
      </c>
      <c r="I8" s="19">
        <v>3695</v>
      </c>
      <c r="J8" s="19">
        <v>19228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19228</v>
      </c>
      <c r="X8" s="19">
        <v>10116243</v>
      </c>
      <c r="Y8" s="19">
        <v>-10097015</v>
      </c>
      <c r="Z8" s="20">
        <v>-99.81</v>
      </c>
      <c r="AA8" s="21">
        <v>40106940</v>
      </c>
    </row>
    <row r="9" spans="1:27" ht="13.5">
      <c r="A9" s="22" t="s">
        <v>36</v>
      </c>
      <c r="B9" s="16"/>
      <c r="C9" s="17"/>
      <c r="D9" s="17"/>
      <c r="E9" s="18">
        <v>282564700</v>
      </c>
      <c r="F9" s="19">
        <v>282564700</v>
      </c>
      <c r="G9" s="19">
        <v>109960000</v>
      </c>
      <c r="H9" s="19">
        <v>1810000</v>
      </c>
      <c r="I9" s="19"/>
      <c r="J9" s="19">
        <v>111770000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111770000</v>
      </c>
      <c r="X9" s="19">
        <v>114879280</v>
      </c>
      <c r="Y9" s="19">
        <v>-3109280</v>
      </c>
      <c r="Z9" s="20">
        <v>-2.71</v>
      </c>
      <c r="AA9" s="21">
        <v>282564700</v>
      </c>
    </row>
    <row r="10" spans="1:27" ht="13.5">
      <c r="A10" s="22" t="s">
        <v>37</v>
      </c>
      <c r="B10" s="16"/>
      <c r="C10" s="17"/>
      <c r="D10" s="17"/>
      <c r="E10" s="18">
        <v>150733000</v>
      </c>
      <c r="F10" s="19">
        <v>150733000</v>
      </c>
      <c r="G10" s="19">
        <v>23852000</v>
      </c>
      <c r="H10" s="19">
        <v>1057000</v>
      </c>
      <c r="I10" s="19">
        <v>13528000</v>
      </c>
      <c r="J10" s="19">
        <v>38437000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38437000</v>
      </c>
      <c r="X10" s="19">
        <v>60293200</v>
      </c>
      <c r="Y10" s="19">
        <v>-21856200</v>
      </c>
      <c r="Z10" s="20">
        <v>-36.25</v>
      </c>
      <c r="AA10" s="21">
        <v>150733000</v>
      </c>
    </row>
    <row r="11" spans="1:27" ht="13.5">
      <c r="A11" s="22" t="s">
        <v>38</v>
      </c>
      <c r="B11" s="16"/>
      <c r="C11" s="17"/>
      <c r="D11" s="17"/>
      <c r="E11" s="18">
        <v>4169052</v>
      </c>
      <c r="F11" s="19">
        <v>4169052</v>
      </c>
      <c r="G11" s="19">
        <v>166985</v>
      </c>
      <c r="H11" s="19">
        <v>749014</v>
      </c>
      <c r="I11" s="19">
        <v>7286</v>
      </c>
      <c r="J11" s="19">
        <v>923285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923285</v>
      </c>
      <c r="X11" s="19">
        <v>1042263</v>
      </c>
      <c r="Y11" s="19">
        <v>-118978</v>
      </c>
      <c r="Z11" s="20">
        <v>-11.42</v>
      </c>
      <c r="AA11" s="21">
        <v>4169052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-300409967</v>
      </c>
      <c r="F14" s="19">
        <v>-300409967</v>
      </c>
      <c r="G14" s="19">
        <v>-28263938</v>
      </c>
      <c r="H14" s="19">
        <v>-33773819</v>
      </c>
      <c r="I14" s="19">
        <v>-30403260</v>
      </c>
      <c r="J14" s="19">
        <v>-92441017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-92441017</v>
      </c>
      <c r="X14" s="19">
        <v>-76602244</v>
      </c>
      <c r="Y14" s="19">
        <v>-15838773</v>
      </c>
      <c r="Z14" s="20">
        <v>20.68</v>
      </c>
      <c r="AA14" s="21">
        <v>-300409967</v>
      </c>
    </row>
    <row r="15" spans="1:27" ht="13.5">
      <c r="A15" s="22" t="s">
        <v>42</v>
      </c>
      <c r="B15" s="16"/>
      <c r="C15" s="17"/>
      <c r="D15" s="17"/>
      <c r="E15" s="18">
        <v>-6877224</v>
      </c>
      <c r="F15" s="19">
        <v>-6877224</v>
      </c>
      <c r="G15" s="19">
        <v>-16069</v>
      </c>
      <c r="H15" s="19">
        <v>-16474</v>
      </c>
      <c r="I15" s="19">
        <v>-13908</v>
      </c>
      <c r="J15" s="19">
        <v>-46451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-46451</v>
      </c>
      <c r="X15" s="19">
        <v>-603306</v>
      </c>
      <c r="Y15" s="19">
        <v>556855</v>
      </c>
      <c r="Z15" s="20">
        <v>-92.3</v>
      </c>
      <c r="AA15" s="21">
        <v>-6877224</v>
      </c>
    </row>
    <row r="16" spans="1:27" ht="13.5">
      <c r="A16" s="22" t="s">
        <v>43</v>
      </c>
      <c r="B16" s="16"/>
      <c r="C16" s="17"/>
      <c r="D16" s="17"/>
      <c r="E16" s="18">
        <v>-19194662</v>
      </c>
      <c r="F16" s="19">
        <v>-19194662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-3774666</v>
      </c>
      <c r="Y16" s="19">
        <v>3774666</v>
      </c>
      <c r="Z16" s="20">
        <v>-100</v>
      </c>
      <c r="AA16" s="21">
        <v>-19194662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186597897</v>
      </c>
      <c r="F17" s="27">
        <f t="shared" si="0"/>
        <v>186597897</v>
      </c>
      <c r="G17" s="27">
        <f t="shared" si="0"/>
        <v>105813951</v>
      </c>
      <c r="H17" s="27">
        <f t="shared" si="0"/>
        <v>-29772004</v>
      </c>
      <c r="I17" s="27">
        <f t="shared" si="0"/>
        <v>9636892</v>
      </c>
      <c r="J17" s="27">
        <f t="shared" si="0"/>
        <v>85678839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85678839</v>
      </c>
      <c r="X17" s="27">
        <f t="shared" si="0"/>
        <v>106186501</v>
      </c>
      <c r="Y17" s="27">
        <f t="shared" si="0"/>
        <v>-20507662</v>
      </c>
      <c r="Z17" s="28">
        <f>+IF(X17&lt;&gt;0,+(Y17/X17)*100,0)</f>
        <v>-19.312871039982756</v>
      </c>
      <c r="AA17" s="29">
        <f>SUM(AA6:AA16)</f>
        <v>186597897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50000000</v>
      </c>
      <c r="F24" s="19">
        <v>50000000</v>
      </c>
      <c r="G24" s="19">
        <v>-75000000</v>
      </c>
      <c r="H24" s="19">
        <v>40900000</v>
      </c>
      <c r="I24" s="19">
        <v>850000</v>
      </c>
      <c r="J24" s="19">
        <v>-33250000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-33250000</v>
      </c>
      <c r="X24" s="19">
        <v>50000000</v>
      </c>
      <c r="Y24" s="19">
        <v>-83250000</v>
      </c>
      <c r="Z24" s="20">
        <v>-166.5</v>
      </c>
      <c r="AA24" s="21">
        <v>50000000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-159759164</v>
      </c>
      <c r="F26" s="19">
        <v>-159759164</v>
      </c>
      <c r="G26" s="19">
        <v>-26760126</v>
      </c>
      <c r="H26" s="19">
        <v>-9206883</v>
      </c>
      <c r="I26" s="19">
        <v>-21174663</v>
      </c>
      <c r="J26" s="19">
        <v>-57141672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-57141672</v>
      </c>
      <c r="X26" s="19">
        <v>-6679491</v>
      </c>
      <c r="Y26" s="19">
        <v>-50462181</v>
      </c>
      <c r="Z26" s="20">
        <v>755.48</v>
      </c>
      <c r="AA26" s="21">
        <v>-159759164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-109759164</v>
      </c>
      <c r="F27" s="27">
        <f t="shared" si="1"/>
        <v>-109759164</v>
      </c>
      <c r="G27" s="27">
        <f t="shared" si="1"/>
        <v>-101760126</v>
      </c>
      <c r="H27" s="27">
        <f t="shared" si="1"/>
        <v>31693117</v>
      </c>
      <c r="I27" s="27">
        <f t="shared" si="1"/>
        <v>-20324663</v>
      </c>
      <c r="J27" s="27">
        <f t="shared" si="1"/>
        <v>-90391672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-90391672</v>
      </c>
      <c r="X27" s="27">
        <f t="shared" si="1"/>
        <v>43320509</v>
      </c>
      <c r="Y27" s="27">
        <f t="shared" si="1"/>
        <v>-133712181</v>
      </c>
      <c r="Z27" s="28">
        <f>+IF(X27&lt;&gt;0,+(Y27/X27)*100,0)</f>
        <v>-308.6579176620478</v>
      </c>
      <c r="AA27" s="29">
        <f>SUM(AA21:AA26)</f>
        <v>-109759164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-74424999</v>
      </c>
      <c r="F35" s="19">
        <v>-74424999</v>
      </c>
      <c r="G35" s="19">
        <v>-24871211</v>
      </c>
      <c r="H35" s="19"/>
      <c r="I35" s="19"/>
      <c r="J35" s="19">
        <v>-24871211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-24871211</v>
      </c>
      <c r="X35" s="19">
        <v>-24808333</v>
      </c>
      <c r="Y35" s="19">
        <v>-62878</v>
      </c>
      <c r="Z35" s="20">
        <v>0.25</v>
      </c>
      <c r="AA35" s="21">
        <v>-74424999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-74424999</v>
      </c>
      <c r="F36" s="27">
        <f t="shared" si="2"/>
        <v>-74424999</v>
      </c>
      <c r="G36" s="27">
        <f t="shared" si="2"/>
        <v>-24871211</v>
      </c>
      <c r="H36" s="27">
        <f t="shared" si="2"/>
        <v>0</v>
      </c>
      <c r="I36" s="27">
        <f t="shared" si="2"/>
        <v>0</v>
      </c>
      <c r="J36" s="27">
        <f t="shared" si="2"/>
        <v>-24871211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-24871211</v>
      </c>
      <c r="X36" s="27">
        <f t="shared" si="2"/>
        <v>-24808333</v>
      </c>
      <c r="Y36" s="27">
        <f t="shared" si="2"/>
        <v>-62878</v>
      </c>
      <c r="Z36" s="28">
        <f>+IF(X36&lt;&gt;0,+(Y36/X36)*100,0)</f>
        <v>0.25345515960302534</v>
      </c>
      <c r="AA36" s="29">
        <f>SUM(AA31:AA35)</f>
        <v>-74424999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2413734</v>
      </c>
      <c r="F38" s="33">
        <f t="shared" si="3"/>
        <v>2413734</v>
      </c>
      <c r="G38" s="33">
        <f t="shared" si="3"/>
        <v>-20817386</v>
      </c>
      <c r="H38" s="33">
        <f t="shared" si="3"/>
        <v>1921113</v>
      </c>
      <c r="I38" s="33">
        <f t="shared" si="3"/>
        <v>-10687771</v>
      </c>
      <c r="J38" s="33">
        <f t="shared" si="3"/>
        <v>-29584044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-29584044</v>
      </c>
      <c r="X38" s="33">
        <f t="shared" si="3"/>
        <v>124698677</v>
      </c>
      <c r="Y38" s="33">
        <f t="shared" si="3"/>
        <v>-154282721</v>
      </c>
      <c r="Z38" s="34">
        <f>+IF(X38&lt;&gt;0,+(Y38/X38)*100,0)</f>
        <v>-123.72442491911923</v>
      </c>
      <c r="AA38" s="35">
        <f>+AA17+AA27+AA36</f>
        <v>2413734</v>
      </c>
    </row>
    <row r="39" spans="1:27" ht="13.5">
      <c r="A39" s="22" t="s">
        <v>59</v>
      </c>
      <c r="B39" s="16"/>
      <c r="C39" s="31"/>
      <c r="D39" s="31"/>
      <c r="E39" s="32">
        <v>80999301</v>
      </c>
      <c r="F39" s="33">
        <v>80999301</v>
      </c>
      <c r="G39" s="33">
        <v>30288980</v>
      </c>
      <c r="H39" s="33">
        <v>9471594</v>
      </c>
      <c r="I39" s="33">
        <v>11392707</v>
      </c>
      <c r="J39" s="33">
        <v>30288980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30288980</v>
      </c>
      <c r="X39" s="33">
        <v>80999301</v>
      </c>
      <c r="Y39" s="33">
        <v>-50710321</v>
      </c>
      <c r="Z39" s="34">
        <v>-62.61</v>
      </c>
      <c r="AA39" s="35">
        <v>80999301</v>
      </c>
    </row>
    <row r="40" spans="1:27" ht="13.5">
      <c r="A40" s="41" t="s">
        <v>60</v>
      </c>
      <c r="B40" s="42"/>
      <c r="C40" s="43"/>
      <c r="D40" s="43"/>
      <c r="E40" s="44">
        <v>83413035</v>
      </c>
      <c r="F40" s="45">
        <v>83413035</v>
      </c>
      <c r="G40" s="45">
        <v>9471594</v>
      </c>
      <c r="H40" s="45">
        <v>11392707</v>
      </c>
      <c r="I40" s="45">
        <v>704936</v>
      </c>
      <c r="J40" s="45">
        <v>704936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704936</v>
      </c>
      <c r="X40" s="45">
        <v>205697978</v>
      </c>
      <c r="Y40" s="45">
        <v>-204993042</v>
      </c>
      <c r="Z40" s="46">
        <v>-99.66</v>
      </c>
      <c r="AA40" s="47">
        <v>83413035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253778400</v>
      </c>
      <c r="F6" s="19">
        <v>253778400</v>
      </c>
      <c r="G6" s="19">
        <v>16418598</v>
      </c>
      <c r="H6" s="19">
        <v>19395132</v>
      </c>
      <c r="I6" s="19">
        <v>17875077</v>
      </c>
      <c r="J6" s="19">
        <v>53688807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53688807</v>
      </c>
      <c r="X6" s="19">
        <v>104609843</v>
      </c>
      <c r="Y6" s="19">
        <v>-50921036</v>
      </c>
      <c r="Z6" s="20">
        <v>-48.68</v>
      </c>
      <c r="AA6" s="21">
        <v>253778400</v>
      </c>
    </row>
    <row r="7" spans="1:27" ht="13.5">
      <c r="A7" s="22" t="s">
        <v>34</v>
      </c>
      <c r="B7" s="16"/>
      <c r="C7" s="17"/>
      <c r="D7" s="17"/>
      <c r="E7" s="18">
        <v>1479214850</v>
      </c>
      <c r="F7" s="19">
        <v>1479214850</v>
      </c>
      <c r="G7" s="19">
        <v>77382049</v>
      </c>
      <c r="H7" s="19">
        <v>94583818</v>
      </c>
      <c r="I7" s="19">
        <v>93379289</v>
      </c>
      <c r="J7" s="19">
        <v>265345156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265345156</v>
      </c>
      <c r="X7" s="19">
        <v>376392469</v>
      </c>
      <c r="Y7" s="19">
        <v>-111047313</v>
      </c>
      <c r="Z7" s="20">
        <v>-29.5</v>
      </c>
      <c r="AA7" s="21">
        <v>1479214850</v>
      </c>
    </row>
    <row r="8" spans="1:27" ht="13.5">
      <c r="A8" s="22" t="s">
        <v>35</v>
      </c>
      <c r="B8" s="16"/>
      <c r="C8" s="17"/>
      <c r="D8" s="17"/>
      <c r="E8" s="18">
        <v>111977800</v>
      </c>
      <c r="F8" s="19">
        <v>111977800</v>
      </c>
      <c r="G8" s="19">
        <v>19148760</v>
      </c>
      <c r="H8" s="19">
        <v>20018571</v>
      </c>
      <c r="I8" s="19">
        <v>21516312</v>
      </c>
      <c r="J8" s="19">
        <v>60683643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60683643</v>
      </c>
      <c r="X8" s="19">
        <v>41130000</v>
      </c>
      <c r="Y8" s="19">
        <v>19553643</v>
      </c>
      <c r="Z8" s="20">
        <v>47.54</v>
      </c>
      <c r="AA8" s="21">
        <v>111977800</v>
      </c>
    </row>
    <row r="9" spans="1:27" ht="13.5">
      <c r="A9" s="22" t="s">
        <v>36</v>
      </c>
      <c r="B9" s="16"/>
      <c r="C9" s="17"/>
      <c r="D9" s="17"/>
      <c r="E9" s="18">
        <v>351271000</v>
      </c>
      <c r="F9" s="19">
        <v>351271000</v>
      </c>
      <c r="G9" s="19">
        <v>142856000</v>
      </c>
      <c r="H9" s="19">
        <v>2224000</v>
      </c>
      <c r="I9" s="19">
        <v>400000</v>
      </c>
      <c r="J9" s="19">
        <v>145480000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145480000</v>
      </c>
      <c r="X9" s="19">
        <v>162000000</v>
      </c>
      <c r="Y9" s="19">
        <v>-16520000</v>
      </c>
      <c r="Z9" s="20">
        <v>-10.2</v>
      </c>
      <c r="AA9" s="21">
        <v>351271000</v>
      </c>
    </row>
    <row r="10" spans="1:27" ht="13.5">
      <c r="A10" s="22" t="s">
        <v>37</v>
      </c>
      <c r="B10" s="16"/>
      <c r="C10" s="17"/>
      <c r="D10" s="17"/>
      <c r="E10" s="18">
        <v>134616000</v>
      </c>
      <c r="F10" s="19">
        <v>134616000</v>
      </c>
      <c r="G10" s="19">
        <v>4808000</v>
      </c>
      <c r="H10" s="19">
        <v>18074000</v>
      </c>
      <c r="I10" s="19"/>
      <c r="J10" s="19">
        <v>22882000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22882000</v>
      </c>
      <c r="X10" s="19">
        <v>40959000</v>
      </c>
      <c r="Y10" s="19">
        <v>-18077000</v>
      </c>
      <c r="Z10" s="20">
        <v>-44.13</v>
      </c>
      <c r="AA10" s="21">
        <v>134616000</v>
      </c>
    </row>
    <row r="11" spans="1:27" ht="13.5">
      <c r="A11" s="22" t="s">
        <v>38</v>
      </c>
      <c r="B11" s="16"/>
      <c r="C11" s="17"/>
      <c r="D11" s="17"/>
      <c r="E11" s="18">
        <v>2108000</v>
      </c>
      <c r="F11" s="19">
        <v>2108000</v>
      </c>
      <c r="G11" s="19">
        <v>35945</v>
      </c>
      <c r="H11" s="19">
        <v>454</v>
      </c>
      <c r="I11" s="19">
        <v>10836</v>
      </c>
      <c r="J11" s="19">
        <v>47235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47235</v>
      </c>
      <c r="X11" s="19">
        <v>27401000</v>
      </c>
      <c r="Y11" s="19">
        <v>-27353765</v>
      </c>
      <c r="Z11" s="20">
        <v>-99.83</v>
      </c>
      <c r="AA11" s="21">
        <v>2108000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-2139197011</v>
      </c>
      <c r="F14" s="19">
        <v>-2139197011</v>
      </c>
      <c r="G14" s="19">
        <v>-161420641</v>
      </c>
      <c r="H14" s="19">
        <v>-168469496</v>
      </c>
      <c r="I14" s="19">
        <v>-160336260</v>
      </c>
      <c r="J14" s="19">
        <v>-490226397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-490226397</v>
      </c>
      <c r="X14" s="19">
        <v>-554824216</v>
      </c>
      <c r="Y14" s="19">
        <v>64597819</v>
      </c>
      <c r="Z14" s="20">
        <v>-11.64</v>
      </c>
      <c r="AA14" s="21">
        <v>-2139197011</v>
      </c>
    </row>
    <row r="15" spans="1:27" ht="13.5">
      <c r="A15" s="22" t="s">
        <v>42</v>
      </c>
      <c r="B15" s="16"/>
      <c r="C15" s="17"/>
      <c r="D15" s="17"/>
      <c r="E15" s="18">
        <v>-14181004</v>
      </c>
      <c r="F15" s="19">
        <v>-14181004</v>
      </c>
      <c r="G15" s="19">
        <v>-247947</v>
      </c>
      <c r="H15" s="19">
        <v>-246774</v>
      </c>
      <c r="I15" s="19">
        <v>-1978601</v>
      </c>
      <c r="J15" s="19">
        <v>-2473322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-2473322</v>
      </c>
      <c r="X15" s="19">
        <v>-3387935</v>
      </c>
      <c r="Y15" s="19">
        <v>914613</v>
      </c>
      <c r="Z15" s="20">
        <v>-27</v>
      </c>
      <c r="AA15" s="21">
        <v>-14181004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179588035</v>
      </c>
      <c r="F17" s="27">
        <f t="shared" si="0"/>
        <v>179588035</v>
      </c>
      <c r="G17" s="27">
        <f t="shared" si="0"/>
        <v>98980764</v>
      </c>
      <c r="H17" s="27">
        <f t="shared" si="0"/>
        <v>-14420295</v>
      </c>
      <c r="I17" s="27">
        <f t="shared" si="0"/>
        <v>-29133347</v>
      </c>
      <c r="J17" s="27">
        <f t="shared" si="0"/>
        <v>55427122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55427122</v>
      </c>
      <c r="X17" s="27">
        <f t="shared" si="0"/>
        <v>194280161</v>
      </c>
      <c r="Y17" s="27">
        <f t="shared" si="0"/>
        <v>-138853039</v>
      </c>
      <c r="Z17" s="28">
        <f>+IF(X17&lt;&gt;0,+(Y17/X17)*100,0)</f>
        <v>-71.47051880402755</v>
      </c>
      <c r="AA17" s="29">
        <f>SUM(AA6:AA16)</f>
        <v>179588035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27996</v>
      </c>
      <c r="F22" s="36">
        <v>27996</v>
      </c>
      <c r="G22" s="19"/>
      <c r="H22" s="19">
        <v>-513081</v>
      </c>
      <c r="I22" s="19"/>
      <c r="J22" s="19">
        <v>-513081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-513081</v>
      </c>
      <c r="X22" s="19">
        <v>6999</v>
      </c>
      <c r="Y22" s="19">
        <v>-520080</v>
      </c>
      <c r="Z22" s="20">
        <v>-7430.78</v>
      </c>
      <c r="AA22" s="21">
        <v>27996</v>
      </c>
    </row>
    <row r="23" spans="1:27" ht="13.5">
      <c r="A23" s="22" t="s">
        <v>48</v>
      </c>
      <c r="B23" s="16"/>
      <c r="C23" s="40"/>
      <c r="D23" s="40"/>
      <c r="E23" s="18">
        <v>-500004</v>
      </c>
      <c r="F23" s="19">
        <v>-500004</v>
      </c>
      <c r="G23" s="36">
        <v>-1382276</v>
      </c>
      <c r="H23" s="36"/>
      <c r="I23" s="36"/>
      <c r="J23" s="19">
        <v>-1382276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-1382276</v>
      </c>
      <c r="X23" s="19">
        <v>-125001</v>
      </c>
      <c r="Y23" s="36">
        <v>-1257275</v>
      </c>
      <c r="Z23" s="37">
        <v>1005.81</v>
      </c>
      <c r="AA23" s="38">
        <v>-500004</v>
      </c>
    </row>
    <row r="24" spans="1:27" ht="13.5">
      <c r="A24" s="22" t="s">
        <v>49</v>
      </c>
      <c r="B24" s="16"/>
      <c r="C24" s="17"/>
      <c r="D24" s="17"/>
      <c r="E24" s="18">
        <v>-500004</v>
      </c>
      <c r="F24" s="19">
        <v>-500004</v>
      </c>
      <c r="G24" s="19">
        <v>2044</v>
      </c>
      <c r="H24" s="19">
        <v>2056</v>
      </c>
      <c r="I24" s="19">
        <v>2063</v>
      </c>
      <c r="J24" s="19">
        <v>6163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6163</v>
      </c>
      <c r="X24" s="19">
        <v>-125001</v>
      </c>
      <c r="Y24" s="19">
        <v>131164</v>
      </c>
      <c r="Z24" s="20">
        <v>-104.93</v>
      </c>
      <c r="AA24" s="21">
        <v>-500004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-144615900</v>
      </c>
      <c r="F26" s="19">
        <v>-144615900</v>
      </c>
      <c r="G26" s="19"/>
      <c r="H26" s="19">
        <v>-5476913</v>
      </c>
      <c r="I26" s="19">
        <v>-6958560</v>
      </c>
      <c r="J26" s="19">
        <v>-12435473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-12435473</v>
      </c>
      <c r="X26" s="19">
        <v>-39177124</v>
      </c>
      <c r="Y26" s="19">
        <v>26741651</v>
      </c>
      <c r="Z26" s="20">
        <v>-68.26</v>
      </c>
      <c r="AA26" s="21">
        <v>-144615900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-145587912</v>
      </c>
      <c r="F27" s="27">
        <f t="shared" si="1"/>
        <v>-145587912</v>
      </c>
      <c r="G27" s="27">
        <f t="shared" si="1"/>
        <v>-1380232</v>
      </c>
      <c r="H27" s="27">
        <f t="shared" si="1"/>
        <v>-5987938</v>
      </c>
      <c r="I27" s="27">
        <f t="shared" si="1"/>
        <v>-6956497</v>
      </c>
      <c r="J27" s="27">
        <f t="shared" si="1"/>
        <v>-14324667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-14324667</v>
      </c>
      <c r="X27" s="27">
        <f t="shared" si="1"/>
        <v>-39420127</v>
      </c>
      <c r="Y27" s="27">
        <f t="shared" si="1"/>
        <v>25095460</v>
      </c>
      <c r="Z27" s="28">
        <f>+IF(X27&lt;&gt;0,+(Y27/X27)*100,0)</f>
        <v>-63.661540207620334</v>
      </c>
      <c r="AA27" s="29">
        <f>SUM(AA21:AA26)</f>
        <v>-145587912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-143465</v>
      </c>
      <c r="H32" s="19">
        <v>-144638</v>
      </c>
      <c r="I32" s="19">
        <v>-2859760</v>
      </c>
      <c r="J32" s="19">
        <v>-3147863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-3147863</v>
      </c>
      <c r="X32" s="19"/>
      <c r="Y32" s="19">
        <v>-3147863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2000004</v>
      </c>
      <c r="F33" s="19">
        <v>2000004</v>
      </c>
      <c r="G33" s="19">
        <v>122625</v>
      </c>
      <c r="H33" s="36">
        <v>34579</v>
      </c>
      <c r="I33" s="36">
        <v>52038</v>
      </c>
      <c r="J33" s="36">
        <v>209242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209242</v>
      </c>
      <c r="X33" s="36">
        <v>500001</v>
      </c>
      <c r="Y33" s="19">
        <v>-290759</v>
      </c>
      <c r="Z33" s="20">
        <v>-58.15</v>
      </c>
      <c r="AA33" s="21">
        <v>2000004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-16000000</v>
      </c>
      <c r="F35" s="19">
        <v>-16000000</v>
      </c>
      <c r="G35" s="19">
        <v>-391412</v>
      </c>
      <c r="H35" s="19">
        <v>-391412</v>
      </c>
      <c r="I35" s="19">
        <v>-5233814</v>
      </c>
      <c r="J35" s="19">
        <v>-6016638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-6016638</v>
      </c>
      <c r="X35" s="19">
        <v>-5284000</v>
      </c>
      <c r="Y35" s="19">
        <v>-732638</v>
      </c>
      <c r="Z35" s="20">
        <v>13.87</v>
      </c>
      <c r="AA35" s="21">
        <v>-16000000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-13999996</v>
      </c>
      <c r="F36" s="27">
        <f t="shared" si="2"/>
        <v>-13999996</v>
      </c>
      <c r="G36" s="27">
        <f t="shared" si="2"/>
        <v>-412252</v>
      </c>
      <c r="H36" s="27">
        <f t="shared" si="2"/>
        <v>-501471</v>
      </c>
      <c r="I36" s="27">
        <f t="shared" si="2"/>
        <v>-8041536</v>
      </c>
      <c r="J36" s="27">
        <f t="shared" si="2"/>
        <v>-8955259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-8955259</v>
      </c>
      <c r="X36" s="27">
        <f t="shared" si="2"/>
        <v>-4783999</v>
      </c>
      <c r="Y36" s="27">
        <f t="shared" si="2"/>
        <v>-4171260</v>
      </c>
      <c r="Z36" s="28">
        <f>+IF(X36&lt;&gt;0,+(Y36/X36)*100,0)</f>
        <v>87.19190785784026</v>
      </c>
      <c r="AA36" s="29">
        <f>SUM(AA31:AA35)</f>
        <v>-13999996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20000127</v>
      </c>
      <c r="F38" s="33">
        <f t="shared" si="3"/>
        <v>20000127</v>
      </c>
      <c r="G38" s="33">
        <f t="shared" si="3"/>
        <v>97188280</v>
      </c>
      <c r="H38" s="33">
        <f t="shared" si="3"/>
        <v>-20909704</v>
      </c>
      <c r="I38" s="33">
        <f t="shared" si="3"/>
        <v>-44131380</v>
      </c>
      <c r="J38" s="33">
        <f t="shared" si="3"/>
        <v>32147196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32147196</v>
      </c>
      <c r="X38" s="33">
        <f t="shared" si="3"/>
        <v>150076035</v>
      </c>
      <c r="Y38" s="33">
        <f t="shared" si="3"/>
        <v>-117928839</v>
      </c>
      <c r="Z38" s="34">
        <f>+IF(X38&lt;&gt;0,+(Y38/X38)*100,0)</f>
        <v>-78.5793941051281</v>
      </c>
      <c r="AA38" s="35">
        <f>+AA17+AA27+AA36</f>
        <v>20000127</v>
      </c>
    </row>
    <row r="39" spans="1:27" ht="13.5">
      <c r="A39" s="22" t="s">
        <v>59</v>
      </c>
      <c r="B39" s="16"/>
      <c r="C39" s="31"/>
      <c r="D39" s="31"/>
      <c r="E39" s="32">
        <v>60000000</v>
      </c>
      <c r="F39" s="33">
        <v>60000000</v>
      </c>
      <c r="G39" s="33">
        <v>31075842</v>
      </c>
      <c r="H39" s="33">
        <v>128264122</v>
      </c>
      <c r="I39" s="33">
        <v>107354418</v>
      </c>
      <c r="J39" s="33">
        <v>31075842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31075842</v>
      </c>
      <c r="X39" s="33">
        <v>60000000</v>
      </c>
      <c r="Y39" s="33">
        <v>-28924158</v>
      </c>
      <c r="Z39" s="34">
        <v>-48.21</v>
      </c>
      <c r="AA39" s="35">
        <v>60000000</v>
      </c>
    </row>
    <row r="40" spans="1:27" ht="13.5">
      <c r="A40" s="41" t="s">
        <v>60</v>
      </c>
      <c r="B40" s="42"/>
      <c r="C40" s="43"/>
      <c r="D40" s="43"/>
      <c r="E40" s="44">
        <v>80000129</v>
      </c>
      <c r="F40" s="45">
        <v>80000129</v>
      </c>
      <c r="G40" s="45">
        <v>128264122</v>
      </c>
      <c r="H40" s="45">
        <v>107354418</v>
      </c>
      <c r="I40" s="45">
        <v>63223038</v>
      </c>
      <c r="J40" s="45">
        <v>63223038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63223038</v>
      </c>
      <c r="X40" s="45">
        <v>210076037</v>
      </c>
      <c r="Y40" s="45">
        <v>-146852999</v>
      </c>
      <c r="Z40" s="46">
        <v>-69.9</v>
      </c>
      <c r="AA40" s="47">
        <v>80000129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14371775</v>
      </c>
      <c r="F6" s="19">
        <v>14371775</v>
      </c>
      <c r="G6" s="19">
        <v>3190722</v>
      </c>
      <c r="H6" s="19">
        <v>1414399</v>
      </c>
      <c r="I6" s="19">
        <v>1243304</v>
      </c>
      <c r="J6" s="19">
        <v>5848425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5848425</v>
      </c>
      <c r="X6" s="19">
        <v>3592941</v>
      </c>
      <c r="Y6" s="19">
        <v>2255484</v>
      </c>
      <c r="Z6" s="20">
        <v>62.78</v>
      </c>
      <c r="AA6" s="21">
        <v>14371775</v>
      </c>
    </row>
    <row r="7" spans="1:27" ht="13.5">
      <c r="A7" s="22" t="s">
        <v>34</v>
      </c>
      <c r="B7" s="16"/>
      <c r="C7" s="17"/>
      <c r="D7" s="17"/>
      <c r="E7" s="18">
        <v>62227842</v>
      </c>
      <c r="F7" s="19">
        <v>62227842</v>
      </c>
      <c r="G7" s="19">
        <v>3943786</v>
      </c>
      <c r="H7" s="19">
        <v>5243929</v>
      </c>
      <c r="I7" s="19">
        <v>4428225</v>
      </c>
      <c r="J7" s="19">
        <v>13615940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13615940</v>
      </c>
      <c r="X7" s="19">
        <v>16383273</v>
      </c>
      <c r="Y7" s="19">
        <v>-2767333</v>
      </c>
      <c r="Z7" s="20">
        <v>-16.89</v>
      </c>
      <c r="AA7" s="21">
        <v>62227842</v>
      </c>
    </row>
    <row r="8" spans="1:27" ht="13.5">
      <c r="A8" s="22" t="s">
        <v>35</v>
      </c>
      <c r="B8" s="16"/>
      <c r="C8" s="17"/>
      <c r="D8" s="17"/>
      <c r="E8" s="18">
        <v>17533362</v>
      </c>
      <c r="F8" s="19">
        <v>17533362</v>
      </c>
      <c r="G8" s="19">
        <v>45640924</v>
      </c>
      <c r="H8" s="19">
        <v>25595477</v>
      </c>
      <c r="I8" s="19">
        <v>29893324</v>
      </c>
      <c r="J8" s="19">
        <v>101129725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101129725</v>
      </c>
      <c r="X8" s="19">
        <v>4855218</v>
      </c>
      <c r="Y8" s="19">
        <v>96274507</v>
      </c>
      <c r="Z8" s="20">
        <v>1982.91</v>
      </c>
      <c r="AA8" s="21">
        <v>17533362</v>
      </c>
    </row>
    <row r="9" spans="1:27" ht="13.5">
      <c r="A9" s="22" t="s">
        <v>36</v>
      </c>
      <c r="B9" s="16"/>
      <c r="C9" s="17"/>
      <c r="D9" s="17"/>
      <c r="E9" s="18">
        <v>97894000</v>
      </c>
      <c r="F9" s="19">
        <v>97894000</v>
      </c>
      <c r="G9" s="19">
        <v>39176000</v>
      </c>
      <c r="H9" s="19">
        <v>1059182</v>
      </c>
      <c r="I9" s="19"/>
      <c r="J9" s="19">
        <v>40235182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40235182</v>
      </c>
      <c r="X9" s="19">
        <v>32447886</v>
      </c>
      <c r="Y9" s="19">
        <v>7787296</v>
      </c>
      <c r="Z9" s="20">
        <v>24</v>
      </c>
      <c r="AA9" s="21">
        <v>97894000</v>
      </c>
    </row>
    <row r="10" spans="1:27" ht="13.5">
      <c r="A10" s="22" t="s">
        <v>37</v>
      </c>
      <c r="B10" s="16"/>
      <c r="C10" s="17"/>
      <c r="D10" s="17"/>
      <c r="E10" s="18">
        <v>29725340</v>
      </c>
      <c r="F10" s="19">
        <v>29725340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7212918</v>
      </c>
      <c r="Y10" s="19">
        <v>-7212918</v>
      </c>
      <c r="Z10" s="20">
        <v>-100</v>
      </c>
      <c r="AA10" s="21">
        <v>29725340</v>
      </c>
    </row>
    <row r="11" spans="1:27" ht="13.5">
      <c r="A11" s="22" t="s">
        <v>38</v>
      </c>
      <c r="B11" s="16"/>
      <c r="C11" s="17"/>
      <c r="D11" s="17"/>
      <c r="E11" s="18">
        <v>21132390</v>
      </c>
      <c r="F11" s="19">
        <v>21132390</v>
      </c>
      <c r="G11" s="19">
        <v>598504</v>
      </c>
      <c r="H11" s="19">
        <v>171377</v>
      </c>
      <c r="I11" s="19">
        <v>150036</v>
      </c>
      <c r="J11" s="19">
        <v>919917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919917</v>
      </c>
      <c r="X11" s="19">
        <v>5283096</v>
      </c>
      <c r="Y11" s="19">
        <v>-4363179</v>
      </c>
      <c r="Z11" s="20">
        <v>-82.59</v>
      </c>
      <c r="AA11" s="21">
        <v>21132390</v>
      </c>
    </row>
    <row r="12" spans="1:27" ht="13.5">
      <c r="A12" s="22" t="s">
        <v>39</v>
      </c>
      <c r="B12" s="16"/>
      <c r="C12" s="17"/>
      <c r="D12" s="17"/>
      <c r="E12" s="18">
        <v>2019</v>
      </c>
      <c r="F12" s="19">
        <v>2019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>
        <v>2019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-271004138</v>
      </c>
      <c r="F14" s="19">
        <v>-271004138</v>
      </c>
      <c r="G14" s="19">
        <v>-87677766</v>
      </c>
      <c r="H14" s="19">
        <v>-27564861</v>
      </c>
      <c r="I14" s="19">
        <v>-32911982</v>
      </c>
      <c r="J14" s="19">
        <v>-148154609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-148154609</v>
      </c>
      <c r="X14" s="19">
        <v>-54251739</v>
      </c>
      <c r="Y14" s="19">
        <v>-93902870</v>
      </c>
      <c r="Z14" s="20">
        <v>173.09</v>
      </c>
      <c r="AA14" s="21">
        <v>-271004138</v>
      </c>
    </row>
    <row r="15" spans="1:27" ht="13.5">
      <c r="A15" s="22" t="s">
        <v>42</v>
      </c>
      <c r="B15" s="16"/>
      <c r="C15" s="17"/>
      <c r="D15" s="17"/>
      <c r="E15" s="18">
        <v>-2150027</v>
      </c>
      <c r="F15" s="19">
        <v>-2150027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-537504</v>
      </c>
      <c r="Y15" s="19">
        <v>537504</v>
      </c>
      <c r="Z15" s="20">
        <v>-100</v>
      </c>
      <c r="AA15" s="21">
        <v>-2150027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-30267437</v>
      </c>
      <c r="F17" s="27">
        <f t="shared" si="0"/>
        <v>-30267437</v>
      </c>
      <c r="G17" s="27">
        <f t="shared" si="0"/>
        <v>4872170</v>
      </c>
      <c r="H17" s="27">
        <f t="shared" si="0"/>
        <v>5919503</v>
      </c>
      <c r="I17" s="27">
        <f t="shared" si="0"/>
        <v>2802907</v>
      </c>
      <c r="J17" s="27">
        <f t="shared" si="0"/>
        <v>13594580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13594580</v>
      </c>
      <c r="X17" s="27">
        <f t="shared" si="0"/>
        <v>14986089</v>
      </c>
      <c r="Y17" s="27">
        <f t="shared" si="0"/>
        <v>-1391509</v>
      </c>
      <c r="Z17" s="28">
        <f>+IF(X17&lt;&gt;0,+(Y17/X17)*100,0)</f>
        <v>-9.285337889024948</v>
      </c>
      <c r="AA17" s="29">
        <f>SUM(AA6:AA16)</f>
        <v>-30267437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50000</v>
      </c>
      <c r="F22" s="36">
        <v>50000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12498</v>
      </c>
      <c r="Y22" s="19">
        <v>-12498</v>
      </c>
      <c r="Z22" s="20">
        <v>-100</v>
      </c>
      <c r="AA22" s="21">
        <v>50000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-29725340</v>
      </c>
      <c r="F26" s="19">
        <v>-29725340</v>
      </c>
      <c r="G26" s="19">
        <v>-2726421</v>
      </c>
      <c r="H26" s="19">
        <v>-5995112</v>
      </c>
      <c r="I26" s="19">
        <v>-5230750</v>
      </c>
      <c r="J26" s="19">
        <v>-13952283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-13952283</v>
      </c>
      <c r="X26" s="19">
        <v>-8095635</v>
      </c>
      <c r="Y26" s="19">
        <v>-5856648</v>
      </c>
      <c r="Z26" s="20">
        <v>72.34</v>
      </c>
      <c r="AA26" s="21">
        <v>-29725340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-29675340</v>
      </c>
      <c r="F27" s="27">
        <f t="shared" si="1"/>
        <v>-29675340</v>
      </c>
      <c r="G27" s="27">
        <f t="shared" si="1"/>
        <v>-2726421</v>
      </c>
      <c r="H27" s="27">
        <f t="shared" si="1"/>
        <v>-5995112</v>
      </c>
      <c r="I27" s="27">
        <f t="shared" si="1"/>
        <v>-5230750</v>
      </c>
      <c r="J27" s="27">
        <f t="shared" si="1"/>
        <v>-13952283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-13952283</v>
      </c>
      <c r="X27" s="27">
        <f t="shared" si="1"/>
        <v>-8083137</v>
      </c>
      <c r="Y27" s="27">
        <f t="shared" si="1"/>
        <v>-5869146</v>
      </c>
      <c r="Z27" s="28">
        <f>+IF(X27&lt;&gt;0,+(Y27/X27)*100,0)</f>
        <v>72.60975534622264</v>
      </c>
      <c r="AA27" s="29">
        <f>SUM(AA21:AA26)</f>
        <v>-29675340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-2849973</v>
      </c>
      <c r="F35" s="19">
        <v>-2849973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-522609</v>
      </c>
      <c r="Y35" s="19">
        <v>522609</v>
      </c>
      <c r="Z35" s="20">
        <v>-100</v>
      </c>
      <c r="AA35" s="21">
        <v>-2849973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-2849973</v>
      </c>
      <c r="F36" s="27">
        <f t="shared" si="2"/>
        <v>-2849973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-522609</v>
      </c>
      <c r="Y36" s="27">
        <f t="shared" si="2"/>
        <v>522609</v>
      </c>
      <c r="Z36" s="28">
        <f>+IF(X36&lt;&gt;0,+(Y36/X36)*100,0)</f>
        <v>-100</v>
      </c>
      <c r="AA36" s="29">
        <f>SUM(AA31:AA35)</f>
        <v>-2849973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-62792750</v>
      </c>
      <c r="F38" s="33">
        <f t="shared" si="3"/>
        <v>-62792750</v>
      </c>
      <c r="G38" s="33">
        <f t="shared" si="3"/>
        <v>2145749</v>
      </c>
      <c r="H38" s="33">
        <f t="shared" si="3"/>
        <v>-75609</v>
      </c>
      <c r="I38" s="33">
        <f t="shared" si="3"/>
        <v>-2427843</v>
      </c>
      <c r="J38" s="33">
        <f t="shared" si="3"/>
        <v>-357703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-357703</v>
      </c>
      <c r="X38" s="33">
        <f t="shared" si="3"/>
        <v>6380343</v>
      </c>
      <c r="Y38" s="33">
        <f t="shared" si="3"/>
        <v>-6738046</v>
      </c>
      <c r="Z38" s="34">
        <f>+IF(X38&lt;&gt;0,+(Y38/X38)*100,0)</f>
        <v>-105.6063286879718</v>
      </c>
      <c r="AA38" s="35">
        <f>+AA17+AA27+AA36</f>
        <v>-62792750</v>
      </c>
    </row>
    <row r="39" spans="1:27" ht="13.5">
      <c r="A39" s="22" t="s">
        <v>59</v>
      </c>
      <c r="B39" s="16"/>
      <c r="C39" s="31"/>
      <c r="D39" s="31"/>
      <c r="E39" s="32">
        <v>-9341000</v>
      </c>
      <c r="F39" s="33">
        <v>-9341000</v>
      </c>
      <c r="G39" s="33">
        <v>655122</v>
      </c>
      <c r="H39" s="33">
        <v>2800871</v>
      </c>
      <c r="I39" s="33">
        <v>2725262</v>
      </c>
      <c r="J39" s="33">
        <v>655122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655122</v>
      </c>
      <c r="X39" s="33">
        <v>-9341000</v>
      </c>
      <c r="Y39" s="33">
        <v>9996122</v>
      </c>
      <c r="Z39" s="34">
        <v>-107.01</v>
      </c>
      <c r="AA39" s="35">
        <v>-9341000</v>
      </c>
    </row>
    <row r="40" spans="1:27" ht="13.5">
      <c r="A40" s="41" t="s">
        <v>60</v>
      </c>
      <c r="B40" s="42"/>
      <c r="C40" s="43"/>
      <c r="D40" s="43"/>
      <c r="E40" s="44">
        <v>-72133750</v>
      </c>
      <c r="F40" s="45">
        <v>-72133750</v>
      </c>
      <c r="G40" s="45">
        <v>2800871</v>
      </c>
      <c r="H40" s="45">
        <v>2725262</v>
      </c>
      <c r="I40" s="45">
        <v>297419</v>
      </c>
      <c r="J40" s="45">
        <v>297419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297419</v>
      </c>
      <c r="X40" s="45">
        <v>-2960657</v>
      </c>
      <c r="Y40" s="45">
        <v>3258076</v>
      </c>
      <c r="Z40" s="46">
        <v>-110.05</v>
      </c>
      <c r="AA40" s="47">
        <v>-72133750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</row>
    <row r="9" spans="1:27" ht="13.5">
      <c r="A9" s="22" t="s">
        <v>36</v>
      </c>
      <c r="B9" s="16"/>
      <c r="C9" s="17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  <c r="AA9" s="21"/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  <c r="X17" s="27">
        <f t="shared" si="0"/>
        <v>0</v>
      </c>
      <c r="Y17" s="27">
        <f t="shared" si="0"/>
        <v>0</v>
      </c>
      <c r="Z17" s="28">
        <f>+IF(X17&lt;&gt;0,+(Y17/X17)*100,0)</f>
        <v>0</v>
      </c>
      <c r="AA17" s="29">
        <f>SUM(AA6:AA16)</f>
        <v>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0</v>
      </c>
      <c r="F38" s="33">
        <f t="shared" si="3"/>
        <v>0</v>
      </c>
      <c r="G38" s="33">
        <f t="shared" si="3"/>
        <v>0</v>
      </c>
      <c r="H38" s="33">
        <f t="shared" si="3"/>
        <v>0</v>
      </c>
      <c r="I38" s="33">
        <f t="shared" si="3"/>
        <v>0</v>
      </c>
      <c r="J38" s="33">
        <f t="shared" si="3"/>
        <v>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0</v>
      </c>
      <c r="X38" s="33">
        <f t="shared" si="3"/>
        <v>0</v>
      </c>
      <c r="Y38" s="33">
        <f t="shared" si="3"/>
        <v>0</v>
      </c>
      <c r="Z38" s="34">
        <f>+IF(X38&lt;&gt;0,+(Y38/X38)*100,0)</f>
        <v>0</v>
      </c>
      <c r="AA38" s="35">
        <f>+AA17+AA27+AA36</f>
        <v>0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/>
      <c r="D40" s="43"/>
      <c r="E40" s="44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6"/>
      <c r="AA40" s="47"/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37000</v>
      </c>
      <c r="F8" s="19">
        <v>37000</v>
      </c>
      <c r="G8" s="19">
        <v>2632</v>
      </c>
      <c r="H8" s="19"/>
      <c r="I8" s="19"/>
      <c r="J8" s="19">
        <v>2632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2632</v>
      </c>
      <c r="X8" s="19">
        <v>15000</v>
      </c>
      <c r="Y8" s="19">
        <v>-12368</v>
      </c>
      <c r="Z8" s="20">
        <v>-82.45</v>
      </c>
      <c r="AA8" s="21">
        <v>37000</v>
      </c>
    </row>
    <row r="9" spans="1:27" ht="13.5">
      <c r="A9" s="22" t="s">
        <v>36</v>
      </c>
      <c r="B9" s="16"/>
      <c r="C9" s="17"/>
      <c r="D9" s="17"/>
      <c r="E9" s="18">
        <v>172198600</v>
      </c>
      <c r="F9" s="19">
        <v>172198600</v>
      </c>
      <c r="G9" s="19">
        <v>70550000</v>
      </c>
      <c r="H9" s="19"/>
      <c r="I9" s="19"/>
      <c r="J9" s="19">
        <v>70550000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70550000</v>
      </c>
      <c r="X9" s="19">
        <v>67323000</v>
      </c>
      <c r="Y9" s="19">
        <v>3227000</v>
      </c>
      <c r="Z9" s="20">
        <v>4.79</v>
      </c>
      <c r="AA9" s="21">
        <v>172198600</v>
      </c>
    </row>
    <row r="10" spans="1:27" ht="13.5">
      <c r="A10" s="22" t="s">
        <v>37</v>
      </c>
      <c r="B10" s="16"/>
      <c r="C10" s="17"/>
      <c r="D10" s="17"/>
      <c r="E10" s="18">
        <v>2242000</v>
      </c>
      <c r="F10" s="19">
        <v>2242000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2242000</v>
      </c>
      <c r="Y10" s="19">
        <v>-2242000</v>
      </c>
      <c r="Z10" s="20">
        <v>-100</v>
      </c>
      <c r="AA10" s="21">
        <v>2242000</v>
      </c>
    </row>
    <row r="11" spans="1:27" ht="13.5">
      <c r="A11" s="22" t="s">
        <v>38</v>
      </c>
      <c r="B11" s="16"/>
      <c r="C11" s="17"/>
      <c r="D11" s="17"/>
      <c r="E11" s="18">
        <v>1160000</v>
      </c>
      <c r="F11" s="19">
        <v>1160000</v>
      </c>
      <c r="G11" s="19">
        <v>56449</v>
      </c>
      <c r="H11" s="19">
        <v>96000</v>
      </c>
      <c r="I11" s="19"/>
      <c r="J11" s="19">
        <v>152449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152449</v>
      </c>
      <c r="X11" s="19">
        <v>288000</v>
      </c>
      <c r="Y11" s="19">
        <v>-135551</v>
      </c>
      <c r="Z11" s="20">
        <v>-47.07</v>
      </c>
      <c r="AA11" s="21">
        <v>1160000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-119794777</v>
      </c>
      <c r="F14" s="19">
        <v>-119794777</v>
      </c>
      <c r="G14" s="19">
        <v>-8959829</v>
      </c>
      <c r="H14" s="19">
        <v>-10149600</v>
      </c>
      <c r="I14" s="19"/>
      <c r="J14" s="19">
        <v>-19109429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-19109429</v>
      </c>
      <c r="X14" s="19">
        <v>-30448800</v>
      </c>
      <c r="Y14" s="19">
        <v>11339371</v>
      </c>
      <c r="Z14" s="20">
        <v>-37.24</v>
      </c>
      <c r="AA14" s="21">
        <v>-119794777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-49363818</v>
      </c>
      <c r="F16" s="19">
        <v>-49363818</v>
      </c>
      <c r="G16" s="19">
        <v>-1413894</v>
      </c>
      <c r="H16" s="19">
        <v>-4120300</v>
      </c>
      <c r="I16" s="19"/>
      <c r="J16" s="19">
        <v>-5534194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-5534194</v>
      </c>
      <c r="X16" s="19">
        <v>-12360900</v>
      </c>
      <c r="Y16" s="19">
        <v>6826706</v>
      </c>
      <c r="Z16" s="20">
        <v>-55.23</v>
      </c>
      <c r="AA16" s="21">
        <v>-49363818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6479005</v>
      </c>
      <c r="F17" s="27">
        <f t="shared" si="0"/>
        <v>6479005</v>
      </c>
      <c r="G17" s="27">
        <f t="shared" si="0"/>
        <v>60235358</v>
      </c>
      <c r="H17" s="27">
        <f t="shared" si="0"/>
        <v>-14173900</v>
      </c>
      <c r="I17" s="27">
        <f t="shared" si="0"/>
        <v>0</v>
      </c>
      <c r="J17" s="27">
        <f t="shared" si="0"/>
        <v>46061458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46061458</v>
      </c>
      <c r="X17" s="27">
        <f t="shared" si="0"/>
        <v>27058300</v>
      </c>
      <c r="Y17" s="27">
        <f t="shared" si="0"/>
        <v>19003158</v>
      </c>
      <c r="Z17" s="28">
        <f>+IF(X17&lt;&gt;0,+(Y17/X17)*100,0)</f>
        <v>70.23042097988417</v>
      </c>
      <c r="AA17" s="29">
        <f>SUM(AA6:AA16)</f>
        <v>6479005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-3925000</v>
      </c>
      <c r="F26" s="19">
        <v>-3925000</v>
      </c>
      <c r="G26" s="19"/>
      <c r="H26" s="19">
        <v>-96000</v>
      </c>
      <c r="I26" s="19"/>
      <c r="J26" s="19">
        <v>-96000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-96000</v>
      </c>
      <c r="X26" s="19">
        <v>-96000</v>
      </c>
      <c r="Y26" s="19"/>
      <c r="Z26" s="20"/>
      <c r="AA26" s="21">
        <v>-3925000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-3925000</v>
      </c>
      <c r="F27" s="27">
        <f t="shared" si="1"/>
        <v>-3925000</v>
      </c>
      <c r="G27" s="27">
        <f t="shared" si="1"/>
        <v>0</v>
      </c>
      <c r="H27" s="27">
        <f t="shared" si="1"/>
        <v>-96000</v>
      </c>
      <c r="I27" s="27">
        <f t="shared" si="1"/>
        <v>0</v>
      </c>
      <c r="J27" s="27">
        <f t="shared" si="1"/>
        <v>-96000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-96000</v>
      </c>
      <c r="X27" s="27">
        <f t="shared" si="1"/>
        <v>-96000</v>
      </c>
      <c r="Y27" s="27">
        <f t="shared" si="1"/>
        <v>0</v>
      </c>
      <c r="Z27" s="28">
        <f>+IF(X27&lt;&gt;0,+(Y27/X27)*100,0)</f>
        <v>0</v>
      </c>
      <c r="AA27" s="29">
        <f>SUM(AA21:AA26)</f>
        <v>-3925000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2554005</v>
      </c>
      <c r="F38" s="33">
        <f t="shared" si="3"/>
        <v>2554005</v>
      </c>
      <c r="G38" s="33">
        <f t="shared" si="3"/>
        <v>60235358</v>
      </c>
      <c r="H38" s="33">
        <f t="shared" si="3"/>
        <v>-14269900</v>
      </c>
      <c r="I38" s="33">
        <f t="shared" si="3"/>
        <v>0</v>
      </c>
      <c r="J38" s="33">
        <f t="shared" si="3"/>
        <v>45965458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45965458</v>
      </c>
      <c r="X38" s="33">
        <f t="shared" si="3"/>
        <v>26962300</v>
      </c>
      <c r="Y38" s="33">
        <f t="shared" si="3"/>
        <v>19003158</v>
      </c>
      <c r="Z38" s="34">
        <f>+IF(X38&lt;&gt;0,+(Y38/X38)*100,0)</f>
        <v>70.48047829747462</v>
      </c>
      <c r="AA38" s="35">
        <f>+AA17+AA27+AA36</f>
        <v>2554005</v>
      </c>
    </row>
    <row r="39" spans="1:27" ht="13.5">
      <c r="A39" s="22" t="s">
        <v>59</v>
      </c>
      <c r="B39" s="16"/>
      <c r="C39" s="31"/>
      <c r="D39" s="31"/>
      <c r="E39" s="32">
        <v>8500000</v>
      </c>
      <c r="F39" s="33">
        <v>8500000</v>
      </c>
      <c r="G39" s="33"/>
      <c r="H39" s="33">
        <v>60235358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8500000</v>
      </c>
      <c r="Y39" s="33">
        <v>-8500000</v>
      </c>
      <c r="Z39" s="34">
        <v>-100</v>
      </c>
      <c r="AA39" s="35">
        <v>8500000</v>
      </c>
    </row>
    <row r="40" spans="1:27" ht="13.5">
      <c r="A40" s="41" t="s">
        <v>60</v>
      </c>
      <c r="B40" s="42"/>
      <c r="C40" s="43"/>
      <c r="D40" s="43"/>
      <c r="E40" s="44">
        <v>11054005</v>
      </c>
      <c r="F40" s="45">
        <v>11054005</v>
      </c>
      <c r="G40" s="45">
        <v>60235358</v>
      </c>
      <c r="H40" s="45">
        <v>45965458</v>
      </c>
      <c r="I40" s="45"/>
      <c r="J40" s="45">
        <v>45965458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45965458</v>
      </c>
      <c r="X40" s="45">
        <v>35462300</v>
      </c>
      <c r="Y40" s="45">
        <v>10503158</v>
      </c>
      <c r="Z40" s="46">
        <v>29.62</v>
      </c>
      <c r="AA40" s="47">
        <v>11054005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287790103</v>
      </c>
      <c r="D6" s="17"/>
      <c r="E6" s="18">
        <v>233598768</v>
      </c>
      <c r="F6" s="19">
        <v>233598768</v>
      </c>
      <c r="G6" s="19">
        <v>12496027</v>
      </c>
      <c r="H6" s="19">
        <v>11933188</v>
      </c>
      <c r="I6" s="19">
        <v>12445818</v>
      </c>
      <c r="J6" s="19">
        <v>36875033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36875033</v>
      </c>
      <c r="X6" s="19">
        <v>58399692</v>
      </c>
      <c r="Y6" s="19">
        <v>-21524659</v>
      </c>
      <c r="Z6" s="20">
        <v>-36.86</v>
      </c>
      <c r="AA6" s="21">
        <v>233598768</v>
      </c>
    </row>
    <row r="7" spans="1:27" ht="13.5">
      <c r="A7" s="22" t="s">
        <v>34</v>
      </c>
      <c r="B7" s="16"/>
      <c r="C7" s="17">
        <v>403672677</v>
      </c>
      <c r="D7" s="17"/>
      <c r="E7" s="18">
        <v>537522348</v>
      </c>
      <c r="F7" s="19">
        <v>537522348</v>
      </c>
      <c r="G7" s="19">
        <v>53871816</v>
      </c>
      <c r="H7" s="19">
        <v>43790413</v>
      </c>
      <c r="I7" s="19">
        <v>45246217</v>
      </c>
      <c r="J7" s="19">
        <v>142908446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142908446</v>
      </c>
      <c r="X7" s="19">
        <v>134380587</v>
      </c>
      <c r="Y7" s="19">
        <v>8527859</v>
      </c>
      <c r="Z7" s="20">
        <v>6.35</v>
      </c>
      <c r="AA7" s="21">
        <v>537522348</v>
      </c>
    </row>
    <row r="8" spans="1:27" ht="13.5">
      <c r="A8" s="22" t="s">
        <v>35</v>
      </c>
      <c r="B8" s="16"/>
      <c r="C8" s="17">
        <v>12892625</v>
      </c>
      <c r="D8" s="17"/>
      <c r="E8" s="18">
        <v>28671000</v>
      </c>
      <c r="F8" s="19">
        <v>28671000</v>
      </c>
      <c r="G8" s="19">
        <v>24201023</v>
      </c>
      <c r="H8" s="19">
        <v>1451712</v>
      </c>
      <c r="I8" s="19">
        <v>49741467</v>
      </c>
      <c r="J8" s="19">
        <v>75394202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75394202</v>
      </c>
      <c r="X8" s="19">
        <v>7167750</v>
      </c>
      <c r="Y8" s="19">
        <v>68226452</v>
      </c>
      <c r="Z8" s="20">
        <v>951.85</v>
      </c>
      <c r="AA8" s="21">
        <v>28671000</v>
      </c>
    </row>
    <row r="9" spans="1:27" ht="13.5">
      <c r="A9" s="22" t="s">
        <v>36</v>
      </c>
      <c r="B9" s="16"/>
      <c r="C9" s="17"/>
      <c r="D9" s="17"/>
      <c r="E9" s="18">
        <v>515319000</v>
      </c>
      <c r="F9" s="19">
        <v>515319000</v>
      </c>
      <c r="G9" s="19">
        <v>210895000</v>
      </c>
      <c r="H9" s="19">
        <v>2011000</v>
      </c>
      <c r="I9" s="19"/>
      <c r="J9" s="19">
        <v>212906000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212906000</v>
      </c>
      <c r="X9" s="19">
        <v>257659500</v>
      </c>
      <c r="Y9" s="19">
        <v>-44753500</v>
      </c>
      <c r="Z9" s="20">
        <v>-17.37</v>
      </c>
      <c r="AA9" s="21">
        <v>515319000</v>
      </c>
    </row>
    <row r="10" spans="1:27" ht="13.5">
      <c r="A10" s="22" t="s">
        <v>37</v>
      </c>
      <c r="B10" s="16"/>
      <c r="C10" s="17">
        <v>736237000</v>
      </c>
      <c r="D10" s="17"/>
      <c r="E10" s="18">
        <v>255210999</v>
      </c>
      <c r="F10" s="19">
        <v>255210999</v>
      </c>
      <c r="G10" s="19">
        <v>88250000</v>
      </c>
      <c r="H10" s="19"/>
      <c r="I10" s="19"/>
      <c r="J10" s="19">
        <v>88250000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88250000</v>
      </c>
      <c r="X10" s="19">
        <v>85070333</v>
      </c>
      <c r="Y10" s="19">
        <v>3179667</v>
      </c>
      <c r="Z10" s="20">
        <v>3.74</v>
      </c>
      <c r="AA10" s="21">
        <v>255210999</v>
      </c>
    </row>
    <row r="11" spans="1:27" ht="13.5">
      <c r="A11" s="22" t="s">
        <v>38</v>
      </c>
      <c r="B11" s="16"/>
      <c r="C11" s="17">
        <v>7701973</v>
      </c>
      <c r="D11" s="17"/>
      <c r="E11" s="18">
        <v>77599992</v>
      </c>
      <c r="F11" s="19">
        <v>77599992</v>
      </c>
      <c r="G11" s="19">
        <v>1271546</v>
      </c>
      <c r="H11" s="19">
        <v>414904</v>
      </c>
      <c r="I11" s="19">
        <v>1077289</v>
      </c>
      <c r="J11" s="19">
        <v>2763739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2763739</v>
      </c>
      <c r="X11" s="19">
        <v>19399998</v>
      </c>
      <c r="Y11" s="19">
        <v>-16636259</v>
      </c>
      <c r="Z11" s="20">
        <v>-85.75</v>
      </c>
      <c r="AA11" s="21">
        <v>77599992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-1247271401</v>
      </c>
      <c r="D14" s="17"/>
      <c r="E14" s="18">
        <v>-1309481016</v>
      </c>
      <c r="F14" s="19">
        <v>-1309481016</v>
      </c>
      <c r="G14" s="19">
        <v>-278703159</v>
      </c>
      <c r="H14" s="19">
        <v>-90004571</v>
      </c>
      <c r="I14" s="19">
        <v>-143618765</v>
      </c>
      <c r="J14" s="19">
        <v>-512326495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-512326495</v>
      </c>
      <c r="X14" s="19">
        <v>-327370254</v>
      </c>
      <c r="Y14" s="19">
        <v>-184956241</v>
      </c>
      <c r="Z14" s="20">
        <v>56.5</v>
      </c>
      <c r="AA14" s="21">
        <v>-1309481016</v>
      </c>
    </row>
    <row r="15" spans="1:27" ht="13.5">
      <c r="A15" s="22" t="s">
        <v>42</v>
      </c>
      <c r="B15" s="16"/>
      <c r="C15" s="17">
        <v>-8</v>
      </c>
      <c r="D15" s="17"/>
      <c r="E15" s="18">
        <v>-9999996</v>
      </c>
      <c r="F15" s="19">
        <v>-9999996</v>
      </c>
      <c r="G15" s="19">
        <v>-9263602</v>
      </c>
      <c r="H15" s="19"/>
      <c r="I15" s="19">
        <v>-18228378</v>
      </c>
      <c r="J15" s="19">
        <v>-27491980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-27491980</v>
      </c>
      <c r="X15" s="19">
        <v>-2499999</v>
      </c>
      <c r="Y15" s="19">
        <v>-24991981</v>
      </c>
      <c r="Z15" s="20">
        <v>999.68</v>
      </c>
      <c r="AA15" s="21">
        <v>-9999996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-84989</v>
      </c>
      <c r="H16" s="19">
        <v>-695666</v>
      </c>
      <c r="I16" s="19">
        <v>-698963</v>
      </c>
      <c r="J16" s="19">
        <v>-1479618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-1479618</v>
      </c>
      <c r="X16" s="19"/>
      <c r="Y16" s="19">
        <v>-1479618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201022969</v>
      </c>
      <c r="D17" s="25">
        <f>SUM(D6:D16)</f>
        <v>0</v>
      </c>
      <c r="E17" s="26">
        <f t="shared" si="0"/>
        <v>328441095</v>
      </c>
      <c r="F17" s="27">
        <f t="shared" si="0"/>
        <v>328441095</v>
      </c>
      <c r="G17" s="27">
        <f t="shared" si="0"/>
        <v>102933662</v>
      </c>
      <c r="H17" s="27">
        <f t="shared" si="0"/>
        <v>-31099020</v>
      </c>
      <c r="I17" s="27">
        <f t="shared" si="0"/>
        <v>-54035315</v>
      </c>
      <c r="J17" s="27">
        <f t="shared" si="0"/>
        <v>17799327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17799327</v>
      </c>
      <c r="X17" s="27">
        <f t="shared" si="0"/>
        <v>232207607</v>
      </c>
      <c r="Y17" s="27">
        <f t="shared" si="0"/>
        <v>-214408280</v>
      </c>
      <c r="Z17" s="28">
        <f>+IF(X17&lt;&gt;0,+(Y17/X17)*100,0)</f>
        <v>-92.33473561441076</v>
      </c>
      <c r="AA17" s="29">
        <f>SUM(AA6:AA16)</f>
        <v>328441095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-289215559</v>
      </c>
      <c r="D26" s="17"/>
      <c r="E26" s="18">
        <v>-255210996</v>
      </c>
      <c r="F26" s="19">
        <v>-255210996</v>
      </c>
      <c r="G26" s="19">
        <v>-15636343</v>
      </c>
      <c r="H26" s="19">
        <v>-8333766</v>
      </c>
      <c r="I26" s="19">
        <v>-8442519</v>
      </c>
      <c r="J26" s="19">
        <v>-32412628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-32412628</v>
      </c>
      <c r="X26" s="19">
        <v>-63802749</v>
      </c>
      <c r="Y26" s="19">
        <v>31390121</v>
      </c>
      <c r="Z26" s="20">
        <v>-49.2</v>
      </c>
      <c r="AA26" s="21">
        <v>-255210996</v>
      </c>
    </row>
    <row r="27" spans="1:27" ht="13.5">
      <c r="A27" s="23" t="s">
        <v>51</v>
      </c>
      <c r="B27" s="24"/>
      <c r="C27" s="25">
        <f aca="true" t="shared" si="1" ref="C27:Y27">SUM(C21:C26)</f>
        <v>-289215559</v>
      </c>
      <c r="D27" s="25">
        <f>SUM(D21:D26)</f>
        <v>0</v>
      </c>
      <c r="E27" s="26">
        <f t="shared" si="1"/>
        <v>-255210996</v>
      </c>
      <c r="F27" s="27">
        <f t="shared" si="1"/>
        <v>-255210996</v>
      </c>
      <c r="G27" s="27">
        <f t="shared" si="1"/>
        <v>-15636343</v>
      </c>
      <c r="H27" s="27">
        <f t="shared" si="1"/>
        <v>-8333766</v>
      </c>
      <c r="I27" s="27">
        <f t="shared" si="1"/>
        <v>-8442519</v>
      </c>
      <c r="J27" s="27">
        <f t="shared" si="1"/>
        <v>-32412628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-32412628</v>
      </c>
      <c r="X27" s="27">
        <f t="shared" si="1"/>
        <v>-63802749</v>
      </c>
      <c r="Y27" s="27">
        <f t="shared" si="1"/>
        <v>31390121</v>
      </c>
      <c r="Z27" s="28">
        <f>+IF(X27&lt;&gt;0,+(Y27/X27)*100,0)</f>
        <v>-49.19869675207882</v>
      </c>
      <c r="AA27" s="29">
        <f>SUM(AA21:AA26)</f>
        <v>-255210996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-88192590</v>
      </c>
      <c r="D38" s="31">
        <f>+D17+D27+D36</f>
        <v>0</v>
      </c>
      <c r="E38" s="32">
        <f t="shared" si="3"/>
        <v>73230099</v>
      </c>
      <c r="F38" s="33">
        <f t="shared" si="3"/>
        <v>73230099</v>
      </c>
      <c r="G38" s="33">
        <f t="shared" si="3"/>
        <v>87297319</v>
      </c>
      <c r="H38" s="33">
        <f t="shared" si="3"/>
        <v>-39432786</v>
      </c>
      <c r="I38" s="33">
        <f t="shared" si="3"/>
        <v>-62477834</v>
      </c>
      <c r="J38" s="33">
        <f t="shared" si="3"/>
        <v>-14613301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-14613301</v>
      </c>
      <c r="X38" s="33">
        <f t="shared" si="3"/>
        <v>168404858</v>
      </c>
      <c r="Y38" s="33">
        <f t="shared" si="3"/>
        <v>-183018159</v>
      </c>
      <c r="Z38" s="34">
        <f>+IF(X38&lt;&gt;0,+(Y38/X38)*100,0)</f>
        <v>-108.67748185744144</v>
      </c>
      <c r="AA38" s="35">
        <f>+AA17+AA27+AA36</f>
        <v>73230099</v>
      </c>
    </row>
    <row r="39" spans="1:27" ht="13.5">
      <c r="A39" s="22" t="s">
        <v>59</v>
      </c>
      <c r="B39" s="16"/>
      <c r="C39" s="31">
        <v>58957539</v>
      </c>
      <c r="D39" s="31"/>
      <c r="E39" s="32">
        <v>17136421</v>
      </c>
      <c r="F39" s="33">
        <v>17136421</v>
      </c>
      <c r="G39" s="33">
        <v>51231258</v>
      </c>
      <c r="H39" s="33">
        <v>138528577</v>
      </c>
      <c r="I39" s="33">
        <v>99095791</v>
      </c>
      <c r="J39" s="33">
        <v>51231258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51231258</v>
      </c>
      <c r="X39" s="33">
        <v>17136421</v>
      </c>
      <c r="Y39" s="33">
        <v>34094837</v>
      </c>
      <c r="Z39" s="34">
        <v>198.96</v>
      </c>
      <c r="AA39" s="35">
        <v>17136421</v>
      </c>
    </row>
    <row r="40" spans="1:27" ht="13.5">
      <c r="A40" s="41" t="s">
        <v>60</v>
      </c>
      <c r="B40" s="42"/>
      <c r="C40" s="43">
        <v>-29235051</v>
      </c>
      <c r="D40" s="43"/>
      <c r="E40" s="44">
        <v>90366523</v>
      </c>
      <c r="F40" s="45">
        <v>90366523</v>
      </c>
      <c r="G40" s="45">
        <v>138528577</v>
      </c>
      <c r="H40" s="45">
        <v>99095791</v>
      </c>
      <c r="I40" s="45">
        <v>36617957</v>
      </c>
      <c r="J40" s="45">
        <v>36617957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36617957</v>
      </c>
      <c r="X40" s="45">
        <v>185541282</v>
      </c>
      <c r="Y40" s="45">
        <v>-148923325</v>
      </c>
      <c r="Z40" s="46">
        <v>-80.26</v>
      </c>
      <c r="AA40" s="47">
        <v>90366523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275556327</v>
      </c>
      <c r="F6" s="19">
        <v>275556327</v>
      </c>
      <c r="G6" s="19">
        <v>21658557</v>
      </c>
      <c r="H6" s="19">
        <v>16566180</v>
      </c>
      <c r="I6" s="19">
        <v>17713841</v>
      </c>
      <c r="J6" s="19">
        <v>55938578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55938578</v>
      </c>
      <c r="X6" s="19">
        <v>69054183</v>
      </c>
      <c r="Y6" s="19">
        <v>-13115605</v>
      </c>
      <c r="Z6" s="20">
        <v>-18.99</v>
      </c>
      <c r="AA6" s="21">
        <v>275556327</v>
      </c>
    </row>
    <row r="7" spans="1:27" ht="13.5">
      <c r="A7" s="22" t="s">
        <v>34</v>
      </c>
      <c r="B7" s="16"/>
      <c r="C7" s="17"/>
      <c r="D7" s="17"/>
      <c r="E7" s="18">
        <v>2671541875</v>
      </c>
      <c r="F7" s="19">
        <v>2671541875</v>
      </c>
      <c r="G7" s="19">
        <v>208002155</v>
      </c>
      <c r="H7" s="19">
        <v>187878776</v>
      </c>
      <c r="I7" s="19">
        <v>203170323</v>
      </c>
      <c r="J7" s="19">
        <v>599051254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599051254</v>
      </c>
      <c r="X7" s="19">
        <v>665907901</v>
      </c>
      <c r="Y7" s="19">
        <v>-66856647</v>
      </c>
      <c r="Z7" s="20">
        <v>-10.04</v>
      </c>
      <c r="AA7" s="21">
        <v>2671541875</v>
      </c>
    </row>
    <row r="8" spans="1:27" ht="13.5">
      <c r="A8" s="22" t="s">
        <v>35</v>
      </c>
      <c r="B8" s="16"/>
      <c r="C8" s="17"/>
      <c r="D8" s="17"/>
      <c r="E8" s="18">
        <v>72478375</v>
      </c>
      <c r="F8" s="19">
        <v>72478375</v>
      </c>
      <c r="G8" s="19">
        <v>6959196</v>
      </c>
      <c r="H8" s="19">
        <v>493028</v>
      </c>
      <c r="I8" s="19">
        <v>8276636</v>
      </c>
      <c r="J8" s="19">
        <v>15728860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15728860</v>
      </c>
      <c r="X8" s="19">
        <v>17145986</v>
      </c>
      <c r="Y8" s="19">
        <v>-1417126</v>
      </c>
      <c r="Z8" s="20">
        <v>-8.27</v>
      </c>
      <c r="AA8" s="21">
        <v>72478375</v>
      </c>
    </row>
    <row r="9" spans="1:27" ht="13.5">
      <c r="A9" s="22" t="s">
        <v>36</v>
      </c>
      <c r="B9" s="16"/>
      <c r="C9" s="17"/>
      <c r="D9" s="17"/>
      <c r="E9" s="18">
        <v>583767909</v>
      </c>
      <c r="F9" s="19">
        <v>583767909</v>
      </c>
      <c r="G9" s="19">
        <v>91267000</v>
      </c>
      <c r="H9" s="19">
        <v>4342511</v>
      </c>
      <c r="I9" s="19"/>
      <c r="J9" s="19">
        <v>95609511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95609511</v>
      </c>
      <c r="X9" s="19">
        <v>195000000</v>
      </c>
      <c r="Y9" s="19">
        <v>-99390489</v>
      </c>
      <c r="Z9" s="20">
        <v>-50.97</v>
      </c>
      <c r="AA9" s="21">
        <v>583767909</v>
      </c>
    </row>
    <row r="10" spans="1:27" ht="13.5">
      <c r="A10" s="22" t="s">
        <v>37</v>
      </c>
      <c r="B10" s="16"/>
      <c r="C10" s="17"/>
      <c r="D10" s="17"/>
      <c r="E10" s="18">
        <v>398874090</v>
      </c>
      <c r="F10" s="19">
        <v>398874090</v>
      </c>
      <c r="G10" s="19">
        <v>211512000</v>
      </c>
      <c r="H10" s="19">
        <v>4680000</v>
      </c>
      <c r="I10" s="19"/>
      <c r="J10" s="19">
        <v>216192000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216192000</v>
      </c>
      <c r="X10" s="19">
        <v>96377382</v>
      </c>
      <c r="Y10" s="19">
        <v>119814618</v>
      </c>
      <c r="Z10" s="20">
        <v>124.32</v>
      </c>
      <c r="AA10" s="21">
        <v>398874090</v>
      </c>
    </row>
    <row r="11" spans="1:27" ht="13.5">
      <c r="A11" s="22" t="s">
        <v>38</v>
      </c>
      <c r="B11" s="16"/>
      <c r="C11" s="17"/>
      <c r="D11" s="17"/>
      <c r="E11" s="18">
        <v>35240813</v>
      </c>
      <c r="F11" s="19">
        <v>35240813</v>
      </c>
      <c r="G11" s="19">
        <v>15766011</v>
      </c>
      <c r="H11" s="19">
        <v>17266083</v>
      </c>
      <c r="I11" s="19">
        <v>16456177</v>
      </c>
      <c r="J11" s="19">
        <v>49488271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49488271</v>
      </c>
      <c r="X11" s="19">
        <v>9365700</v>
      </c>
      <c r="Y11" s="19">
        <v>40122571</v>
      </c>
      <c r="Z11" s="20">
        <v>428.4</v>
      </c>
      <c r="AA11" s="21">
        <v>35240813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-3005924279</v>
      </c>
      <c r="F14" s="19">
        <v>-3005924279</v>
      </c>
      <c r="G14" s="19">
        <v>-183604751</v>
      </c>
      <c r="H14" s="19">
        <v>-351264460</v>
      </c>
      <c r="I14" s="19">
        <v>-284211855</v>
      </c>
      <c r="J14" s="19">
        <v>-819081066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-819081066</v>
      </c>
      <c r="X14" s="19">
        <v>-710190114</v>
      </c>
      <c r="Y14" s="19">
        <v>-108890952</v>
      </c>
      <c r="Z14" s="20">
        <v>15.33</v>
      </c>
      <c r="AA14" s="21">
        <v>-3005924279</v>
      </c>
    </row>
    <row r="15" spans="1:27" ht="13.5">
      <c r="A15" s="22" t="s">
        <v>42</v>
      </c>
      <c r="B15" s="16"/>
      <c r="C15" s="17"/>
      <c r="D15" s="17"/>
      <c r="E15" s="18">
        <v>-52720936</v>
      </c>
      <c r="F15" s="19">
        <v>-52720936</v>
      </c>
      <c r="G15" s="19"/>
      <c r="H15" s="19">
        <v>-2689044</v>
      </c>
      <c r="I15" s="19"/>
      <c r="J15" s="19">
        <v>-2689044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-2689044</v>
      </c>
      <c r="X15" s="19">
        <v>-12654550</v>
      </c>
      <c r="Y15" s="19">
        <v>9965506</v>
      </c>
      <c r="Z15" s="20">
        <v>-78.75</v>
      </c>
      <c r="AA15" s="21">
        <v>-52720936</v>
      </c>
    </row>
    <row r="16" spans="1:27" ht="13.5">
      <c r="A16" s="22" t="s">
        <v>43</v>
      </c>
      <c r="B16" s="16"/>
      <c r="C16" s="17"/>
      <c r="D16" s="17"/>
      <c r="E16" s="18">
        <v>-24778715</v>
      </c>
      <c r="F16" s="19">
        <v>-24778715</v>
      </c>
      <c r="G16" s="19">
        <v>-142480</v>
      </c>
      <c r="H16" s="19">
        <v>-151753</v>
      </c>
      <c r="I16" s="19">
        <v>-144857</v>
      </c>
      <c r="J16" s="19">
        <v>-439090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-439090</v>
      </c>
      <c r="X16" s="19">
        <v>-3746252</v>
      </c>
      <c r="Y16" s="19">
        <v>3307162</v>
      </c>
      <c r="Z16" s="20">
        <v>-88.28</v>
      </c>
      <c r="AA16" s="21">
        <v>-24778715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954035459</v>
      </c>
      <c r="F17" s="27">
        <f t="shared" si="0"/>
        <v>954035459</v>
      </c>
      <c r="G17" s="27">
        <f t="shared" si="0"/>
        <v>371417688</v>
      </c>
      <c r="H17" s="27">
        <f t="shared" si="0"/>
        <v>-122878679</v>
      </c>
      <c r="I17" s="27">
        <f t="shared" si="0"/>
        <v>-38739735</v>
      </c>
      <c r="J17" s="27">
        <f t="shared" si="0"/>
        <v>209799274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209799274</v>
      </c>
      <c r="X17" s="27">
        <f t="shared" si="0"/>
        <v>326260236</v>
      </c>
      <c r="Y17" s="27">
        <f t="shared" si="0"/>
        <v>-116460962</v>
      </c>
      <c r="Z17" s="28">
        <f>+IF(X17&lt;&gt;0,+(Y17/X17)*100,0)</f>
        <v>-35.69572664687216</v>
      </c>
      <c r="AA17" s="29">
        <f>SUM(AA6:AA16)</f>
        <v>954035459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93000000</v>
      </c>
      <c r="F21" s="19">
        <v>93000000</v>
      </c>
      <c r="G21" s="36"/>
      <c r="H21" s="36">
        <v>85965</v>
      </c>
      <c r="I21" s="36">
        <v>46491</v>
      </c>
      <c r="J21" s="19">
        <v>132456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132456</v>
      </c>
      <c r="X21" s="19">
        <v>5123638</v>
      </c>
      <c r="Y21" s="36">
        <v>-4991182</v>
      </c>
      <c r="Z21" s="37">
        <v>-97.41</v>
      </c>
      <c r="AA21" s="38">
        <v>93000000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-486873090</v>
      </c>
      <c r="F26" s="19">
        <v>-486873090</v>
      </c>
      <c r="G26" s="19">
        <v>-34235696</v>
      </c>
      <c r="H26" s="19">
        <v>-29778636</v>
      </c>
      <c r="I26" s="19">
        <v>-20532565</v>
      </c>
      <c r="J26" s="19">
        <v>-84546897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-84546897</v>
      </c>
      <c r="X26" s="19">
        <v>-113377382</v>
      </c>
      <c r="Y26" s="19">
        <v>28830485</v>
      </c>
      <c r="Z26" s="20">
        <v>-25.43</v>
      </c>
      <c r="AA26" s="21">
        <v>-486873090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-393873090</v>
      </c>
      <c r="F27" s="27">
        <f t="shared" si="1"/>
        <v>-393873090</v>
      </c>
      <c r="G27" s="27">
        <f t="shared" si="1"/>
        <v>-34235696</v>
      </c>
      <c r="H27" s="27">
        <f t="shared" si="1"/>
        <v>-29692671</v>
      </c>
      <c r="I27" s="27">
        <f t="shared" si="1"/>
        <v>-20486074</v>
      </c>
      <c r="J27" s="27">
        <f t="shared" si="1"/>
        <v>-84414441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-84414441</v>
      </c>
      <c r="X27" s="27">
        <f t="shared" si="1"/>
        <v>-108253744</v>
      </c>
      <c r="Y27" s="27">
        <f t="shared" si="1"/>
        <v>23839303</v>
      </c>
      <c r="Z27" s="28">
        <f>+IF(X27&lt;&gt;0,+(Y27/X27)*100,0)</f>
        <v>-22.021689152848147</v>
      </c>
      <c r="AA27" s="29">
        <f>SUM(AA21:AA26)</f>
        <v>-393873090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2077600</v>
      </c>
      <c r="F33" s="19">
        <v>2077600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334834</v>
      </c>
      <c r="Y33" s="19">
        <v>-334834</v>
      </c>
      <c r="Z33" s="20">
        <v>-100</v>
      </c>
      <c r="AA33" s="21">
        <v>2077600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-52720937</v>
      </c>
      <c r="F35" s="19">
        <v>-52720937</v>
      </c>
      <c r="G35" s="19"/>
      <c r="H35" s="19">
        <v>-4002069</v>
      </c>
      <c r="I35" s="19"/>
      <c r="J35" s="19">
        <v>-4002069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-4002069</v>
      </c>
      <c r="X35" s="19">
        <v>-15636646</v>
      </c>
      <c r="Y35" s="19">
        <v>11634577</v>
      </c>
      <c r="Z35" s="20">
        <v>-74.41</v>
      </c>
      <c r="AA35" s="21">
        <v>-52720937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-50643337</v>
      </c>
      <c r="F36" s="27">
        <f t="shared" si="2"/>
        <v>-50643337</v>
      </c>
      <c r="G36" s="27">
        <f t="shared" si="2"/>
        <v>0</v>
      </c>
      <c r="H36" s="27">
        <f t="shared" si="2"/>
        <v>-4002069</v>
      </c>
      <c r="I36" s="27">
        <f t="shared" si="2"/>
        <v>0</v>
      </c>
      <c r="J36" s="27">
        <f t="shared" si="2"/>
        <v>-4002069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-4002069</v>
      </c>
      <c r="X36" s="27">
        <f t="shared" si="2"/>
        <v>-15301812</v>
      </c>
      <c r="Y36" s="27">
        <f t="shared" si="2"/>
        <v>11299743</v>
      </c>
      <c r="Z36" s="28">
        <f>+IF(X36&lt;&gt;0,+(Y36/X36)*100,0)</f>
        <v>-73.84578375423774</v>
      </c>
      <c r="AA36" s="29">
        <f>SUM(AA31:AA35)</f>
        <v>-50643337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509519032</v>
      </c>
      <c r="F38" s="33">
        <f t="shared" si="3"/>
        <v>509519032</v>
      </c>
      <c r="G38" s="33">
        <f t="shared" si="3"/>
        <v>337181992</v>
      </c>
      <c r="H38" s="33">
        <f t="shared" si="3"/>
        <v>-156573419</v>
      </c>
      <c r="I38" s="33">
        <f t="shared" si="3"/>
        <v>-59225809</v>
      </c>
      <c r="J38" s="33">
        <f t="shared" si="3"/>
        <v>121382764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121382764</v>
      </c>
      <c r="X38" s="33">
        <f t="shared" si="3"/>
        <v>202704680</v>
      </c>
      <c r="Y38" s="33">
        <f t="shared" si="3"/>
        <v>-81321916</v>
      </c>
      <c r="Z38" s="34">
        <f>+IF(X38&lt;&gt;0,+(Y38/X38)*100,0)</f>
        <v>-40.11842055151366</v>
      </c>
      <c r="AA38" s="35">
        <f>+AA17+AA27+AA36</f>
        <v>509519032</v>
      </c>
    </row>
    <row r="39" spans="1:27" ht="13.5">
      <c r="A39" s="22" t="s">
        <v>59</v>
      </c>
      <c r="B39" s="16"/>
      <c r="C39" s="31"/>
      <c r="D39" s="31"/>
      <c r="E39" s="32">
        <v>593692589</v>
      </c>
      <c r="F39" s="33">
        <v>593692589</v>
      </c>
      <c r="G39" s="33">
        <v>593692589</v>
      </c>
      <c r="H39" s="33">
        <v>930874581</v>
      </c>
      <c r="I39" s="33">
        <v>774301162</v>
      </c>
      <c r="J39" s="33">
        <v>593692589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593692589</v>
      </c>
      <c r="X39" s="33">
        <v>593692589</v>
      </c>
      <c r="Y39" s="33"/>
      <c r="Z39" s="34"/>
      <c r="AA39" s="35">
        <v>593692589</v>
      </c>
    </row>
    <row r="40" spans="1:27" ht="13.5">
      <c r="A40" s="41" t="s">
        <v>60</v>
      </c>
      <c r="B40" s="42"/>
      <c r="C40" s="43"/>
      <c r="D40" s="43"/>
      <c r="E40" s="44">
        <v>1103211621</v>
      </c>
      <c r="F40" s="45">
        <v>1103211621</v>
      </c>
      <c r="G40" s="45">
        <v>930874581</v>
      </c>
      <c r="H40" s="45">
        <v>774301162</v>
      </c>
      <c r="I40" s="45">
        <v>715075353</v>
      </c>
      <c r="J40" s="45">
        <v>715075353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715075353</v>
      </c>
      <c r="X40" s="45">
        <v>796397269</v>
      </c>
      <c r="Y40" s="45">
        <v>-81321916</v>
      </c>
      <c r="Z40" s="46">
        <v>-10.21</v>
      </c>
      <c r="AA40" s="47">
        <v>1103211621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4373317</v>
      </c>
      <c r="D6" s="17"/>
      <c r="E6" s="18">
        <v>6117000</v>
      </c>
      <c r="F6" s="19">
        <v>6117000</v>
      </c>
      <c r="G6" s="19">
        <v>284098</v>
      </c>
      <c r="H6" s="19">
        <v>248692</v>
      </c>
      <c r="I6" s="19">
        <v>384025</v>
      </c>
      <c r="J6" s="19">
        <v>916815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916815</v>
      </c>
      <c r="X6" s="19">
        <v>1529250</v>
      </c>
      <c r="Y6" s="19">
        <v>-612435</v>
      </c>
      <c r="Z6" s="20">
        <v>-40.05</v>
      </c>
      <c r="AA6" s="21">
        <v>6117000</v>
      </c>
    </row>
    <row r="7" spans="1:27" ht="13.5">
      <c r="A7" s="22" t="s">
        <v>34</v>
      </c>
      <c r="B7" s="16"/>
      <c r="C7" s="17">
        <v>32962049</v>
      </c>
      <c r="D7" s="17"/>
      <c r="E7" s="18">
        <v>45572988</v>
      </c>
      <c r="F7" s="19">
        <v>45572988</v>
      </c>
      <c r="G7" s="19">
        <v>1987641</v>
      </c>
      <c r="H7" s="19">
        <v>1649680</v>
      </c>
      <c r="I7" s="19">
        <v>2173969</v>
      </c>
      <c r="J7" s="19">
        <v>5811290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5811290</v>
      </c>
      <c r="X7" s="19">
        <v>11393247</v>
      </c>
      <c r="Y7" s="19">
        <v>-5581957</v>
      </c>
      <c r="Z7" s="20">
        <v>-48.99</v>
      </c>
      <c r="AA7" s="21">
        <v>45572988</v>
      </c>
    </row>
    <row r="8" spans="1:27" ht="13.5">
      <c r="A8" s="22" t="s">
        <v>35</v>
      </c>
      <c r="B8" s="16"/>
      <c r="C8" s="17">
        <v>11653148</v>
      </c>
      <c r="D8" s="17"/>
      <c r="E8" s="18">
        <v>14156004</v>
      </c>
      <c r="F8" s="19">
        <v>14156004</v>
      </c>
      <c r="G8" s="19">
        <v>1118042</v>
      </c>
      <c r="H8" s="19">
        <v>2219158</v>
      </c>
      <c r="I8" s="19">
        <v>3885788</v>
      </c>
      <c r="J8" s="19">
        <v>7222988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7222988</v>
      </c>
      <c r="X8" s="19">
        <v>3539001</v>
      </c>
      <c r="Y8" s="19">
        <v>3683987</v>
      </c>
      <c r="Z8" s="20">
        <v>104.1</v>
      </c>
      <c r="AA8" s="21">
        <v>14156004</v>
      </c>
    </row>
    <row r="9" spans="1:27" ht="13.5">
      <c r="A9" s="22" t="s">
        <v>36</v>
      </c>
      <c r="B9" s="16"/>
      <c r="C9" s="17">
        <v>89678000</v>
      </c>
      <c r="D9" s="17"/>
      <c r="E9" s="18">
        <v>69241000</v>
      </c>
      <c r="F9" s="19">
        <v>69241000</v>
      </c>
      <c r="G9" s="19">
        <v>29839000</v>
      </c>
      <c r="H9" s="19">
        <v>2444000</v>
      </c>
      <c r="I9" s="19">
        <v>500000</v>
      </c>
      <c r="J9" s="19">
        <v>32783000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32783000</v>
      </c>
      <c r="X9" s="19">
        <v>16500000</v>
      </c>
      <c r="Y9" s="19">
        <v>16283000</v>
      </c>
      <c r="Z9" s="20">
        <v>98.68</v>
      </c>
      <c r="AA9" s="21">
        <v>69241000</v>
      </c>
    </row>
    <row r="10" spans="1:27" ht="13.5">
      <c r="A10" s="22" t="s">
        <v>37</v>
      </c>
      <c r="B10" s="16"/>
      <c r="C10" s="17"/>
      <c r="D10" s="17"/>
      <c r="E10" s="18">
        <v>32415000</v>
      </c>
      <c r="F10" s="19">
        <v>32415000</v>
      </c>
      <c r="G10" s="19">
        <v>10900000</v>
      </c>
      <c r="H10" s="19"/>
      <c r="I10" s="19"/>
      <c r="J10" s="19">
        <v>10900000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10900000</v>
      </c>
      <c r="X10" s="19">
        <v>13250000</v>
      </c>
      <c r="Y10" s="19">
        <v>-2350000</v>
      </c>
      <c r="Z10" s="20">
        <v>-17.74</v>
      </c>
      <c r="AA10" s="21">
        <v>32415000</v>
      </c>
    </row>
    <row r="11" spans="1:27" ht="13.5">
      <c r="A11" s="22" t="s">
        <v>38</v>
      </c>
      <c r="B11" s="16"/>
      <c r="C11" s="17">
        <v>292160</v>
      </c>
      <c r="D11" s="17"/>
      <c r="E11" s="18">
        <v>3181000</v>
      </c>
      <c r="F11" s="19">
        <v>3181000</v>
      </c>
      <c r="G11" s="19">
        <v>84070</v>
      </c>
      <c r="H11" s="19">
        <v>70443</v>
      </c>
      <c r="I11" s="19">
        <v>134244</v>
      </c>
      <c r="J11" s="19">
        <v>288757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288757</v>
      </c>
      <c r="X11" s="19">
        <v>796000</v>
      </c>
      <c r="Y11" s="19">
        <v>-507243</v>
      </c>
      <c r="Z11" s="20">
        <v>-63.72</v>
      </c>
      <c r="AA11" s="21">
        <v>3181000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-81636337</v>
      </c>
      <c r="D14" s="17"/>
      <c r="E14" s="18">
        <v>-139961662</v>
      </c>
      <c r="F14" s="19">
        <v>-139961662</v>
      </c>
      <c r="G14" s="19">
        <v>-39534268</v>
      </c>
      <c r="H14" s="19">
        <v>-9676548</v>
      </c>
      <c r="I14" s="19">
        <v>-6855051</v>
      </c>
      <c r="J14" s="19">
        <v>-56065867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-56065867</v>
      </c>
      <c r="X14" s="19">
        <v>-36490250</v>
      </c>
      <c r="Y14" s="19">
        <v>-19575617</v>
      </c>
      <c r="Z14" s="20">
        <v>53.65</v>
      </c>
      <c r="AA14" s="21">
        <v>-139961662</v>
      </c>
    </row>
    <row r="15" spans="1:27" ht="13.5">
      <c r="A15" s="22" t="s">
        <v>42</v>
      </c>
      <c r="B15" s="16"/>
      <c r="C15" s="17">
        <v>-4146583</v>
      </c>
      <c r="D15" s="17"/>
      <c r="E15" s="18">
        <v>-500000</v>
      </c>
      <c r="F15" s="19">
        <v>-500000</v>
      </c>
      <c r="G15" s="19">
        <v>-46243</v>
      </c>
      <c r="H15" s="19">
        <v>-21458</v>
      </c>
      <c r="I15" s="19">
        <v>-26686</v>
      </c>
      <c r="J15" s="19">
        <v>-94387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-94387</v>
      </c>
      <c r="X15" s="19">
        <v>-125001</v>
      </c>
      <c r="Y15" s="19">
        <v>30614</v>
      </c>
      <c r="Z15" s="20">
        <v>-24.49</v>
      </c>
      <c r="AA15" s="21">
        <v>-500000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53175754</v>
      </c>
      <c r="D17" s="25">
        <f>SUM(D6:D16)</f>
        <v>0</v>
      </c>
      <c r="E17" s="26">
        <f t="shared" si="0"/>
        <v>30221330</v>
      </c>
      <c r="F17" s="27">
        <f t="shared" si="0"/>
        <v>30221330</v>
      </c>
      <c r="G17" s="27">
        <f t="shared" si="0"/>
        <v>4632340</v>
      </c>
      <c r="H17" s="27">
        <f t="shared" si="0"/>
        <v>-3066033</v>
      </c>
      <c r="I17" s="27">
        <f t="shared" si="0"/>
        <v>196289</v>
      </c>
      <c r="J17" s="27">
        <f t="shared" si="0"/>
        <v>1762596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1762596</v>
      </c>
      <c r="X17" s="27">
        <f t="shared" si="0"/>
        <v>10392247</v>
      </c>
      <c r="Y17" s="27">
        <f t="shared" si="0"/>
        <v>-8629651</v>
      </c>
      <c r="Z17" s="28">
        <f>+IF(X17&lt;&gt;0,+(Y17/X17)*100,0)</f>
        <v>-83.03931767595593</v>
      </c>
      <c r="AA17" s="29">
        <f>SUM(AA6:AA16)</f>
        <v>30221330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4792000</v>
      </c>
      <c r="F21" s="19">
        <v>4792000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4792000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-51600411</v>
      </c>
      <c r="D26" s="17"/>
      <c r="E26" s="18">
        <v>-34769250</v>
      </c>
      <c r="F26" s="19">
        <v>-34769250</v>
      </c>
      <c r="G26" s="19">
        <v>-2874930</v>
      </c>
      <c r="H26" s="19">
        <v>-2708747</v>
      </c>
      <c r="I26" s="19">
        <v>-1162671</v>
      </c>
      <c r="J26" s="19">
        <v>-6746348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-6746348</v>
      </c>
      <c r="X26" s="19">
        <v>-4416077</v>
      </c>
      <c r="Y26" s="19">
        <v>-2330271</v>
      </c>
      <c r="Z26" s="20">
        <v>52.77</v>
      </c>
      <c r="AA26" s="21">
        <v>-34769250</v>
      </c>
    </row>
    <row r="27" spans="1:27" ht="13.5">
      <c r="A27" s="23" t="s">
        <v>51</v>
      </c>
      <c r="B27" s="24"/>
      <c r="C27" s="25">
        <f aca="true" t="shared" si="1" ref="C27:Y27">SUM(C21:C26)</f>
        <v>-51600411</v>
      </c>
      <c r="D27" s="25">
        <f>SUM(D21:D26)</f>
        <v>0</v>
      </c>
      <c r="E27" s="26">
        <f t="shared" si="1"/>
        <v>-29977250</v>
      </c>
      <c r="F27" s="27">
        <f t="shared" si="1"/>
        <v>-29977250</v>
      </c>
      <c r="G27" s="27">
        <f t="shared" si="1"/>
        <v>-2874930</v>
      </c>
      <c r="H27" s="27">
        <f t="shared" si="1"/>
        <v>-2708747</v>
      </c>
      <c r="I27" s="27">
        <f t="shared" si="1"/>
        <v>-1162671</v>
      </c>
      <c r="J27" s="27">
        <f t="shared" si="1"/>
        <v>-6746348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-6746348</v>
      </c>
      <c r="X27" s="27">
        <f t="shared" si="1"/>
        <v>-4416077</v>
      </c>
      <c r="Y27" s="27">
        <f t="shared" si="1"/>
        <v>-2330271</v>
      </c>
      <c r="Z27" s="28">
        <f>+IF(X27&lt;&gt;0,+(Y27/X27)*100,0)</f>
        <v>52.76789784236099</v>
      </c>
      <c r="AA27" s="29">
        <f>SUM(AA21:AA26)</f>
        <v>-29977250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2470000</v>
      </c>
      <c r="F33" s="19">
        <v>2470000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2470000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2470000</v>
      </c>
      <c r="F36" s="27">
        <f t="shared" si="2"/>
        <v>2470000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2470000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1575343</v>
      </c>
      <c r="D38" s="31">
        <f>+D17+D27+D36</f>
        <v>0</v>
      </c>
      <c r="E38" s="32">
        <f t="shared" si="3"/>
        <v>2714080</v>
      </c>
      <c r="F38" s="33">
        <f t="shared" si="3"/>
        <v>2714080</v>
      </c>
      <c r="G38" s="33">
        <f t="shared" si="3"/>
        <v>1757410</v>
      </c>
      <c r="H38" s="33">
        <f t="shared" si="3"/>
        <v>-5774780</v>
      </c>
      <c r="I38" s="33">
        <f t="shared" si="3"/>
        <v>-966382</v>
      </c>
      <c r="J38" s="33">
        <f t="shared" si="3"/>
        <v>-4983752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-4983752</v>
      </c>
      <c r="X38" s="33">
        <f t="shared" si="3"/>
        <v>5976170</v>
      </c>
      <c r="Y38" s="33">
        <f t="shared" si="3"/>
        <v>-10959922</v>
      </c>
      <c r="Z38" s="34">
        <f>+IF(X38&lt;&gt;0,+(Y38/X38)*100,0)</f>
        <v>-183.39374549251443</v>
      </c>
      <c r="AA38" s="35">
        <f>+AA17+AA27+AA36</f>
        <v>2714080</v>
      </c>
    </row>
    <row r="39" spans="1:27" ht="13.5">
      <c r="A39" s="22" t="s">
        <v>59</v>
      </c>
      <c r="B39" s="16"/>
      <c r="C39" s="31">
        <v>1912753</v>
      </c>
      <c r="D39" s="31"/>
      <c r="E39" s="32">
        <v>5226800</v>
      </c>
      <c r="F39" s="33">
        <v>5226800</v>
      </c>
      <c r="G39" s="33">
        <v>1607543</v>
      </c>
      <c r="H39" s="33">
        <v>3364953</v>
      </c>
      <c r="I39" s="33">
        <v>-2409827</v>
      </c>
      <c r="J39" s="33">
        <v>1607543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1607543</v>
      </c>
      <c r="X39" s="33">
        <v>5226800</v>
      </c>
      <c r="Y39" s="33">
        <v>-3619257</v>
      </c>
      <c r="Z39" s="34">
        <v>-69.24</v>
      </c>
      <c r="AA39" s="35">
        <v>5226800</v>
      </c>
    </row>
    <row r="40" spans="1:27" ht="13.5">
      <c r="A40" s="41" t="s">
        <v>60</v>
      </c>
      <c r="B40" s="42"/>
      <c r="C40" s="43">
        <v>3488096</v>
      </c>
      <c r="D40" s="43"/>
      <c r="E40" s="44">
        <v>7940880</v>
      </c>
      <c r="F40" s="45">
        <v>7940880</v>
      </c>
      <c r="G40" s="45">
        <v>3364953</v>
      </c>
      <c r="H40" s="45">
        <v>-2409827</v>
      </c>
      <c r="I40" s="45">
        <v>-3376209</v>
      </c>
      <c r="J40" s="45">
        <v>-3376209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-3376209</v>
      </c>
      <c r="X40" s="45">
        <v>11202970</v>
      </c>
      <c r="Y40" s="45">
        <v>-14579179</v>
      </c>
      <c r="Z40" s="46">
        <v>-130.14</v>
      </c>
      <c r="AA40" s="47">
        <v>7940880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86637861</v>
      </c>
      <c r="F6" s="19">
        <v>86637861</v>
      </c>
      <c r="G6" s="19">
        <v>1708548</v>
      </c>
      <c r="H6" s="19">
        <v>1799739</v>
      </c>
      <c r="I6" s="19">
        <v>2628756</v>
      </c>
      <c r="J6" s="19">
        <v>6137043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6137043</v>
      </c>
      <c r="X6" s="19">
        <v>21659466</v>
      </c>
      <c r="Y6" s="19">
        <v>-15522423</v>
      </c>
      <c r="Z6" s="20">
        <v>-71.67</v>
      </c>
      <c r="AA6" s="21">
        <v>86637861</v>
      </c>
    </row>
    <row r="7" spans="1:27" ht="13.5">
      <c r="A7" s="22" t="s">
        <v>34</v>
      </c>
      <c r="B7" s="16"/>
      <c r="C7" s="17"/>
      <c r="D7" s="17"/>
      <c r="E7" s="18">
        <v>118718000</v>
      </c>
      <c r="F7" s="19">
        <v>118718000</v>
      </c>
      <c r="G7" s="19">
        <v>3208466</v>
      </c>
      <c r="H7" s="19">
        <v>775010</v>
      </c>
      <c r="I7" s="19">
        <v>5821835</v>
      </c>
      <c r="J7" s="19">
        <v>9805311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9805311</v>
      </c>
      <c r="X7" s="19">
        <v>26491000</v>
      </c>
      <c r="Y7" s="19">
        <v>-16685689</v>
      </c>
      <c r="Z7" s="20">
        <v>-62.99</v>
      </c>
      <c r="AA7" s="21">
        <v>118718000</v>
      </c>
    </row>
    <row r="8" spans="1:27" ht="13.5">
      <c r="A8" s="22" t="s">
        <v>35</v>
      </c>
      <c r="B8" s="16"/>
      <c r="C8" s="17"/>
      <c r="D8" s="17"/>
      <c r="E8" s="18">
        <v>4509600</v>
      </c>
      <c r="F8" s="19">
        <v>4509600</v>
      </c>
      <c r="G8" s="19">
        <v>291505</v>
      </c>
      <c r="H8" s="19">
        <v>3390998</v>
      </c>
      <c r="I8" s="19">
        <v>28606</v>
      </c>
      <c r="J8" s="19">
        <v>3711109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3711109</v>
      </c>
      <c r="X8" s="19">
        <v>1128000</v>
      </c>
      <c r="Y8" s="19">
        <v>2583109</v>
      </c>
      <c r="Z8" s="20">
        <v>229</v>
      </c>
      <c r="AA8" s="21">
        <v>4509600</v>
      </c>
    </row>
    <row r="9" spans="1:27" ht="13.5">
      <c r="A9" s="22" t="s">
        <v>36</v>
      </c>
      <c r="B9" s="16"/>
      <c r="C9" s="17"/>
      <c r="D9" s="17"/>
      <c r="E9" s="18">
        <v>354468387</v>
      </c>
      <c r="F9" s="19">
        <v>354468387</v>
      </c>
      <c r="G9" s="19">
        <v>138860000</v>
      </c>
      <c r="H9" s="19">
        <v>2309000</v>
      </c>
      <c r="I9" s="19">
        <v>11583000</v>
      </c>
      <c r="J9" s="19">
        <v>152752000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152752000</v>
      </c>
      <c r="X9" s="19">
        <v>146972000</v>
      </c>
      <c r="Y9" s="19">
        <v>5780000</v>
      </c>
      <c r="Z9" s="20">
        <v>3.93</v>
      </c>
      <c r="AA9" s="21">
        <v>354468387</v>
      </c>
    </row>
    <row r="10" spans="1:27" ht="13.5">
      <c r="A10" s="22" t="s">
        <v>37</v>
      </c>
      <c r="B10" s="16"/>
      <c r="C10" s="17"/>
      <c r="D10" s="17"/>
      <c r="E10" s="18">
        <v>155272613</v>
      </c>
      <c r="F10" s="19">
        <v>155272613</v>
      </c>
      <c r="G10" s="19">
        <v>26701000</v>
      </c>
      <c r="H10" s="19"/>
      <c r="I10" s="19"/>
      <c r="J10" s="19">
        <v>26701000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26701000</v>
      </c>
      <c r="X10" s="19">
        <v>62952000</v>
      </c>
      <c r="Y10" s="19">
        <v>-36251000</v>
      </c>
      <c r="Z10" s="20">
        <v>-57.59</v>
      </c>
      <c r="AA10" s="21">
        <v>155272613</v>
      </c>
    </row>
    <row r="11" spans="1:27" ht="13.5">
      <c r="A11" s="22" t="s">
        <v>38</v>
      </c>
      <c r="B11" s="16"/>
      <c r="C11" s="17"/>
      <c r="D11" s="17"/>
      <c r="E11" s="18">
        <v>16084869</v>
      </c>
      <c r="F11" s="19">
        <v>16084869</v>
      </c>
      <c r="G11" s="19">
        <v>816</v>
      </c>
      <c r="H11" s="19"/>
      <c r="I11" s="19"/>
      <c r="J11" s="19">
        <v>816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816</v>
      </c>
      <c r="X11" s="19">
        <v>4021218</v>
      </c>
      <c r="Y11" s="19">
        <v>-4020402</v>
      </c>
      <c r="Z11" s="20">
        <v>-99.98</v>
      </c>
      <c r="AA11" s="21">
        <v>16084869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-557498547</v>
      </c>
      <c r="F14" s="19">
        <v>-557498547</v>
      </c>
      <c r="G14" s="19">
        <v>-82624272</v>
      </c>
      <c r="H14" s="19">
        <v>-21733349</v>
      </c>
      <c r="I14" s="19">
        <v>-64120992</v>
      </c>
      <c r="J14" s="19">
        <v>-168478613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-168478613</v>
      </c>
      <c r="X14" s="19">
        <v>-135891037</v>
      </c>
      <c r="Y14" s="19">
        <v>-32587576</v>
      </c>
      <c r="Z14" s="20">
        <v>23.98</v>
      </c>
      <c r="AA14" s="21">
        <v>-557498547</v>
      </c>
    </row>
    <row r="15" spans="1:27" ht="13.5">
      <c r="A15" s="22" t="s">
        <v>42</v>
      </c>
      <c r="B15" s="16"/>
      <c r="C15" s="17"/>
      <c r="D15" s="17"/>
      <c r="E15" s="18">
        <v>-6606408</v>
      </c>
      <c r="F15" s="19">
        <v>-6606408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-332000</v>
      </c>
      <c r="Y15" s="19">
        <v>332000</v>
      </c>
      <c r="Z15" s="20">
        <v>-100</v>
      </c>
      <c r="AA15" s="21">
        <v>-6606408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171586375</v>
      </c>
      <c r="F17" s="27">
        <f t="shared" si="0"/>
        <v>171586375</v>
      </c>
      <c r="G17" s="27">
        <f t="shared" si="0"/>
        <v>88146063</v>
      </c>
      <c r="H17" s="27">
        <f t="shared" si="0"/>
        <v>-13458602</v>
      </c>
      <c r="I17" s="27">
        <f t="shared" si="0"/>
        <v>-44058795</v>
      </c>
      <c r="J17" s="27">
        <f t="shared" si="0"/>
        <v>30628666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30628666</v>
      </c>
      <c r="X17" s="27">
        <f t="shared" si="0"/>
        <v>127000647</v>
      </c>
      <c r="Y17" s="27">
        <f t="shared" si="0"/>
        <v>-96371981</v>
      </c>
      <c r="Z17" s="28">
        <f>+IF(X17&lt;&gt;0,+(Y17/X17)*100,0)</f>
        <v>-75.8830630209309</v>
      </c>
      <c r="AA17" s="29">
        <f>SUM(AA6:AA16)</f>
        <v>171586375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30600000</v>
      </c>
      <c r="F21" s="19">
        <v>30600000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30600000</v>
      </c>
      <c r="Y21" s="36">
        <v>-30600000</v>
      </c>
      <c r="Z21" s="37">
        <v>-100</v>
      </c>
      <c r="AA21" s="38">
        <v>30600000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-185873000</v>
      </c>
      <c r="F26" s="19">
        <v>-185873000</v>
      </c>
      <c r="G26" s="19">
        <v>-3296584</v>
      </c>
      <c r="H26" s="19">
        <v>-2317223</v>
      </c>
      <c r="I26" s="19">
        <v>-5776349</v>
      </c>
      <c r="J26" s="19">
        <v>-11390156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-11390156</v>
      </c>
      <c r="X26" s="19">
        <v>-30105301</v>
      </c>
      <c r="Y26" s="19">
        <v>18715145</v>
      </c>
      <c r="Z26" s="20">
        <v>-62.17</v>
      </c>
      <c r="AA26" s="21">
        <v>-185873000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-155273000</v>
      </c>
      <c r="F27" s="27">
        <f t="shared" si="1"/>
        <v>-155273000</v>
      </c>
      <c r="G27" s="27">
        <f t="shared" si="1"/>
        <v>-3296584</v>
      </c>
      <c r="H27" s="27">
        <f t="shared" si="1"/>
        <v>-2317223</v>
      </c>
      <c r="I27" s="27">
        <f t="shared" si="1"/>
        <v>-5776349</v>
      </c>
      <c r="J27" s="27">
        <f t="shared" si="1"/>
        <v>-11390156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-11390156</v>
      </c>
      <c r="X27" s="27">
        <f t="shared" si="1"/>
        <v>494699</v>
      </c>
      <c r="Y27" s="27">
        <f t="shared" si="1"/>
        <v>-11884855</v>
      </c>
      <c r="Z27" s="28">
        <f>+IF(X27&lt;&gt;0,+(Y27/X27)*100,0)</f>
        <v>-2402.441686763062</v>
      </c>
      <c r="AA27" s="29">
        <f>SUM(AA21:AA26)</f>
        <v>-155273000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-9029000</v>
      </c>
      <c r="F35" s="19">
        <v>-9029000</v>
      </c>
      <c r="G35" s="19">
        <v>-133529</v>
      </c>
      <c r="H35" s="19">
        <v>-267057</v>
      </c>
      <c r="I35" s="19">
        <v>-400586</v>
      </c>
      <c r="J35" s="19">
        <v>-801172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-801172</v>
      </c>
      <c r="X35" s="19">
        <v>-1664000</v>
      </c>
      <c r="Y35" s="19">
        <v>862828</v>
      </c>
      <c r="Z35" s="20">
        <v>-51.85</v>
      </c>
      <c r="AA35" s="21">
        <v>-9029000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-9029000</v>
      </c>
      <c r="F36" s="27">
        <f t="shared" si="2"/>
        <v>-9029000</v>
      </c>
      <c r="G36" s="27">
        <f t="shared" si="2"/>
        <v>-133529</v>
      </c>
      <c r="H36" s="27">
        <f t="shared" si="2"/>
        <v>-267057</v>
      </c>
      <c r="I36" s="27">
        <f t="shared" si="2"/>
        <v>-400586</v>
      </c>
      <c r="J36" s="27">
        <f t="shared" si="2"/>
        <v>-801172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-801172</v>
      </c>
      <c r="X36" s="27">
        <f t="shared" si="2"/>
        <v>-1664000</v>
      </c>
      <c r="Y36" s="27">
        <f t="shared" si="2"/>
        <v>862828</v>
      </c>
      <c r="Z36" s="28">
        <f>+IF(X36&lt;&gt;0,+(Y36/X36)*100,0)</f>
        <v>-51.85264423076923</v>
      </c>
      <c r="AA36" s="29">
        <f>SUM(AA31:AA35)</f>
        <v>-9029000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7284375</v>
      </c>
      <c r="F38" s="33">
        <f t="shared" si="3"/>
        <v>7284375</v>
      </c>
      <c r="G38" s="33">
        <f t="shared" si="3"/>
        <v>84715950</v>
      </c>
      <c r="H38" s="33">
        <f t="shared" si="3"/>
        <v>-16042882</v>
      </c>
      <c r="I38" s="33">
        <f t="shared" si="3"/>
        <v>-50235730</v>
      </c>
      <c r="J38" s="33">
        <f t="shared" si="3"/>
        <v>18437338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18437338</v>
      </c>
      <c r="X38" s="33">
        <f t="shared" si="3"/>
        <v>125831346</v>
      </c>
      <c r="Y38" s="33">
        <f t="shared" si="3"/>
        <v>-107394008</v>
      </c>
      <c r="Z38" s="34">
        <f>+IF(X38&lt;&gt;0,+(Y38/X38)*100,0)</f>
        <v>-85.34757944971835</v>
      </c>
      <c r="AA38" s="35">
        <f>+AA17+AA27+AA36</f>
        <v>7284375</v>
      </c>
    </row>
    <row r="39" spans="1:27" ht="13.5">
      <c r="A39" s="22" t="s">
        <v>59</v>
      </c>
      <c r="B39" s="16"/>
      <c r="C39" s="31"/>
      <c r="D39" s="31"/>
      <c r="E39" s="32">
        <v>85483000</v>
      </c>
      <c r="F39" s="33">
        <v>85483000</v>
      </c>
      <c r="G39" s="33">
        <v>108011243</v>
      </c>
      <c r="H39" s="33">
        <v>192727193</v>
      </c>
      <c r="I39" s="33">
        <v>176684311</v>
      </c>
      <c r="J39" s="33">
        <v>108011243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108011243</v>
      </c>
      <c r="X39" s="33">
        <v>85483000</v>
      </c>
      <c r="Y39" s="33">
        <v>22528243</v>
      </c>
      <c r="Z39" s="34">
        <v>26.35</v>
      </c>
      <c r="AA39" s="35">
        <v>85483000</v>
      </c>
    </row>
    <row r="40" spans="1:27" ht="13.5">
      <c r="A40" s="41" t="s">
        <v>60</v>
      </c>
      <c r="B40" s="42"/>
      <c r="C40" s="43"/>
      <c r="D40" s="43"/>
      <c r="E40" s="44">
        <v>92767375</v>
      </c>
      <c r="F40" s="45">
        <v>92767375</v>
      </c>
      <c r="G40" s="45">
        <v>192727193</v>
      </c>
      <c r="H40" s="45">
        <v>176684311</v>
      </c>
      <c r="I40" s="45">
        <v>126448581</v>
      </c>
      <c r="J40" s="45">
        <v>126448581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126448581</v>
      </c>
      <c r="X40" s="45">
        <v>211314346</v>
      </c>
      <c r="Y40" s="45">
        <v>-84865765</v>
      </c>
      <c r="Z40" s="46">
        <v>-40.16</v>
      </c>
      <c r="AA40" s="47">
        <v>92767375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400000</v>
      </c>
      <c r="F8" s="19">
        <v>400000</v>
      </c>
      <c r="G8" s="19">
        <v>41550</v>
      </c>
      <c r="H8" s="19">
        <v>27724</v>
      </c>
      <c r="I8" s="19">
        <v>21449</v>
      </c>
      <c r="J8" s="19">
        <v>90723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90723</v>
      </c>
      <c r="X8" s="19">
        <v>128777</v>
      </c>
      <c r="Y8" s="19">
        <v>-38054</v>
      </c>
      <c r="Z8" s="20">
        <v>-29.55</v>
      </c>
      <c r="AA8" s="21">
        <v>400000</v>
      </c>
    </row>
    <row r="9" spans="1:27" ht="13.5">
      <c r="A9" s="22" t="s">
        <v>36</v>
      </c>
      <c r="B9" s="16"/>
      <c r="C9" s="17">
        <v>306593383</v>
      </c>
      <c r="D9" s="17"/>
      <c r="E9" s="18">
        <v>313650000</v>
      </c>
      <c r="F9" s="19">
        <v>313650000</v>
      </c>
      <c r="G9" s="19">
        <v>126226000</v>
      </c>
      <c r="H9" s="19">
        <v>1639000</v>
      </c>
      <c r="I9" s="19"/>
      <c r="J9" s="19">
        <v>127865000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127865000</v>
      </c>
      <c r="X9" s="19">
        <v>129465000</v>
      </c>
      <c r="Y9" s="19">
        <v>-1600000</v>
      </c>
      <c r="Z9" s="20">
        <v>-1.24</v>
      </c>
      <c r="AA9" s="21">
        <v>313650000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2637041</v>
      </c>
      <c r="D11" s="17"/>
      <c r="E11" s="18">
        <v>1200000</v>
      </c>
      <c r="F11" s="19">
        <v>1200000</v>
      </c>
      <c r="G11" s="19"/>
      <c r="H11" s="19">
        <v>152742</v>
      </c>
      <c r="I11" s="19">
        <v>256926</v>
      </c>
      <c r="J11" s="19">
        <v>409668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409668</v>
      </c>
      <c r="X11" s="19">
        <v>282000</v>
      </c>
      <c r="Y11" s="19">
        <v>127668</v>
      </c>
      <c r="Z11" s="20">
        <v>45.27</v>
      </c>
      <c r="AA11" s="21">
        <v>1200000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-291094152</v>
      </c>
      <c r="D14" s="17"/>
      <c r="E14" s="18">
        <v>-291746000</v>
      </c>
      <c r="F14" s="19">
        <v>-291746000</v>
      </c>
      <c r="G14" s="19">
        <v>-27344098</v>
      </c>
      <c r="H14" s="19">
        <v>-29644770</v>
      </c>
      <c r="I14" s="19">
        <v>-23948821</v>
      </c>
      <c r="J14" s="19">
        <v>-80937689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-80937689</v>
      </c>
      <c r="X14" s="19">
        <v>-72933000</v>
      </c>
      <c r="Y14" s="19">
        <v>-8004689</v>
      </c>
      <c r="Z14" s="20">
        <v>10.98</v>
      </c>
      <c r="AA14" s="21">
        <v>-291746000</v>
      </c>
    </row>
    <row r="15" spans="1:27" ht="13.5">
      <c r="A15" s="22" t="s">
        <v>42</v>
      </c>
      <c r="B15" s="16"/>
      <c r="C15" s="17"/>
      <c r="D15" s="17"/>
      <c r="E15" s="18">
        <v>-249479</v>
      </c>
      <c r="F15" s="19">
        <v>-249479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-19479</v>
      </c>
      <c r="Y15" s="19">
        <v>19479</v>
      </c>
      <c r="Z15" s="20">
        <v>-100</v>
      </c>
      <c r="AA15" s="21">
        <v>-249479</v>
      </c>
    </row>
    <row r="16" spans="1:27" ht="13.5">
      <c r="A16" s="22" t="s">
        <v>43</v>
      </c>
      <c r="B16" s="16"/>
      <c r="C16" s="17"/>
      <c r="D16" s="17"/>
      <c r="E16" s="18">
        <v>-3000000</v>
      </c>
      <c r="F16" s="19">
        <v>-3000000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>
        <v>-3000000</v>
      </c>
    </row>
    <row r="17" spans="1:27" ht="13.5">
      <c r="A17" s="23" t="s">
        <v>44</v>
      </c>
      <c r="B17" s="24"/>
      <c r="C17" s="25">
        <f aca="true" t="shared" si="0" ref="C17:Y17">SUM(C6:C16)</f>
        <v>18136272</v>
      </c>
      <c r="D17" s="25">
        <f>SUM(D6:D16)</f>
        <v>0</v>
      </c>
      <c r="E17" s="26">
        <f t="shared" si="0"/>
        <v>20254521</v>
      </c>
      <c r="F17" s="27">
        <f t="shared" si="0"/>
        <v>20254521</v>
      </c>
      <c r="G17" s="27">
        <f t="shared" si="0"/>
        <v>98923452</v>
      </c>
      <c r="H17" s="27">
        <f t="shared" si="0"/>
        <v>-27825304</v>
      </c>
      <c r="I17" s="27">
        <f t="shared" si="0"/>
        <v>-23670446</v>
      </c>
      <c r="J17" s="27">
        <f t="shared" si="0"/>
        <v>47427702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47427702</v>
      </c>
      <c r="X17" s="27">
        <f t="shared" si="0"/>
        <v>56923298</v>
      </c>
      <c r="Y17" s="27">
        <f t="shared" si="0"/>
        <v>-9495596</v>
      </c>
      <c r="Z17" s="28">
        <f>+IF(X17&lt;&gt;0,+(Y17/X17)*100,0)</f>
        <v>-16.681387645529604</v>
      </c>
      <c r="AA17" s="29">
        <f>SUM(AA6:AA16)</f>
        <v>20254521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933874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-16652630</v>
      </c>
      <c r="D26" s="17"/>
      <c r="E26" s="18">
        <v>-2156000</v>
      </c>
      <c r="F26" s="19">
        <v>-2156000</v>
      </c>
      <c r="G26" s="19"/>
      <c r="H26" s="19">
        <v>-571799</v>
      </c>
      <c r="I26" s="19">
        <v>-73204</v>
      </c>
      <c r="J26" s="19">
        <v>-645003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-645003</v>
      </c>
      <c r="X26" s="19">
        <v>-880000</v>
      </c>
      <c r="Y26" s="19">
        <v>234997</v>
      </c>
      <c r="Z26" s="20">
        <v>-26.7</v>
      </c>
      <c r="AA26" s="21">
        <v>-2156000</v>
      </c>
    </row>
    <row r="27" spans="1:27" ht="13.5">
      <c r="A27" s="23" t="s">
        <v>51</v>
      </c>
      <c r="B27" s="24"/>
      <c r="C27" s="25">
        <f aca="true" t="shared" si="1" ref="C27:Y27">SUM(C21:C26)</f>
        <v>-15718756</v>
      </c>
      <c r="D27" s="25">
        <f>SUM(D21:D26)</f>
        <v>0</v>
      </c>
      <c r="E27" s="26">
        <f t="shared" si="1"/>
        <v>-2156000</v>
      </c>
      <c r="F27" s="27">
        <f t="shared" si="1"/>
        <v>-2156000</v>
      </c>
      <c r="G27" s="27">
        <f t="shared" si="1"/>
        <v>0</v>
      </c>
      <c r="H27" s="27">
        <f t="shared" si="1"/>
        <v>-571799</v>
      </c>
      <c r="I27" s="27">
        <f t="shared" si="1"/>
        <v>-73204</v>
      </c>
      <c r="J27" s="27">
        <f t="shared" si="1"/>
        <v>-645003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-645003</v>
      </c>
      <c r="X27" s="27">
        <f t="shared" si="1"/>
        <v>-880000</v>
      </c>
      <c r="Y27" s="27">
        <f t="shared" si="1"/>
        <v>234997</v>
      </c>
      <c r="Z27" s="28">
        <f>+IF(X27&lt;&gt;0,+(Y27/X27)*100,0)</f>
        <v>-26.704204545454544</v>
      </c>
      <c r="AA27" s="29">
        <f>SUM(AA21:AA26)</f>
        <v>-2156000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2417516</v>
      </c>
      <c r="D38" s="31">
        <f>+D17+D27+D36</f>
        <v>0</v>
      </c>
      <c r="E38" s="32">
        <f t="shared" si="3"/>
        <v>18098521</v>
      </c>
      <c r="F38" s="33">
        <f t="shared" si="3"/>
        <v>18098521</v>
      </c>
      <c r="G38" s="33">
        <f t="shared" si="3"/>
        <v>98923452</v>
      </c>
      <c r="H38" s="33">
        <f t="shared" si="3"/>
        <v>-28397103</v>
      </c>
      <c r="I38" s="33">
        <f t="shared" si="3"/>
        <v>-23743650</v>
      </c>
      <c r="J38" s="33">
        <f t="shared" si="3"/>
        <v>46782699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46782699</v>
      </c>
      <c r="X38" s="33">
        <f t="shared" si="3"/>
        <v>56043298</v>
      </c>
      <c r="Y38" s="33">
        <f t="shared" si="3"/>
        <v>-9260599</v>
      </c>
      <c r="Z38" s="34">
        <f>+IF(X38&lt;&gt;0,+(Y38/X38)*100,0)</f>
        <v>-16.524007919733773</v>
      </c>
      <c r="AA38" s="35">
        <f>+AA17+AA27+AA36</f>
        <v>18098521</v>
      </c>
    </row>
    <row r="39" spans="1:27" ht="13.5">
      <c r="A39" s="22" t="s">
        <v>59</v>
      </c>
      <c r="B39" s="16"/>
      <c r="C39" s="31">
        <v>164270</v>
      </c>
      <c r="D39" s="31"/>
      <c r="E39" s="32">
        <v>304000</v>
      </c>
      <c r="F39" s="33">
        <v>304000</v>
      </c>
      <c r="G39" s="33">
        <v>2579582</v>
      </c>
      <c r="H39" s="33">
        <v>101503034</v>
      </c>
      <c r="I39" s="33">
        <v>73105931</v>
      </c>
      <c r="J39" s="33">
        <v>2579582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2579582</v>
      </c>
      <c r="X39" s="33">
        <v>304000</v>
      </c>
      <c r="Y39" s="33">
        <v>2275582</v>
      </c>
      <c r="Z39" s="34">
        <v>748.55</v>
      </c>
      <c r="AA39" s="35">
        <v>304000</v>
      </c>
    </row>
    <row r="40" spans="1:27" ht="13.5">
      <c r="A40" s="41" t="s">
        <v>60</v>
      </c>
      <c r="B40" s="42"/>
      <c r="C40" s="43">
        <v>2581786</v>
      </c>
      <c r="D40" s="43"/>
      <c r="E40" s="44">
        <v>18402521</v>
      </c>
      <c r="F40" s="45">
        <v>18402521</v>
      </c>
      <c r="G40" s="45">
        <v>101503034</v>
      </c>
      <c r="H40" s="45">
        <v>73105931</v>
      </c>
      <c r="I40" s="45">
        <v>49362281</v>
      </c>
      <c r="J40" s="45">
        <v>49362281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49362281</v>
      </c>
      <c r="X40" s="45">
        <v>56347298</v>
      </c>
      <c r="Y40" s="45">
        <v>-6985017</v>
      </c>
      <c r="Z40" s="46">
        <v>-12.4</v>
      </c>
      <c r="AA40" s="47">
        <v>18402521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9500000</v>
      </c>
      <c r="F6" s="19">
        <v>9500000</v>
      </c>
      <c r="G6" s="19">
        <v>1216926</v>
      </c>
      <c r="H6" s="19">
        <v>246596</v>
      </c>
      <c r="I6" s="19">
        <v>699306</v>
      </c>
      <c r="J6" s="19">
        <v>2162828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2162828</v>
      </c>
      <c r="X6" s="19">
        <v>9500000</v>
      </c>
      <c r="Y6" s="19">
        <v>-7337172</v>
      </c>
      <c r="Z6" s="20">
        <v>-77.23</v>
      </c>
      <c r="AA6" s="21">
        <v>9500000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2927490</v>
      </c>
      <c r="F8" s="19">
        <v>2927490</v>
      </c>
      <c r="G8" s="19">
        <v>125956</v>
      </c>
      <c r="H8" s="19">
        <v>1173990</v>
      </c>
      <c r="I8" s="19">
        <v>97011</v>
      </c>
      <c r="J8" s="19">
        <v>1396957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1396957</v>
      </c>
      <c r="X8" s="19">
        <v>661500</v>
      </c>
      <c r="Y8" s="19">
        <v>735457</v>
      </c>
      <c r="Z8" s="20">
        <v>111.18</v>
      </c>
      <c r="AA8" s="21">
        <v>2927490</v>
      </c>
    </row>
    <row r="9" spans="1:27" ht="13.5">
      <c r="A9" s="22" t="s">
        <v>36</v>
      </c>
      <c r="B9" s="16"/>
      <c r="C9" s="17"/>
      <c r="D9" s="17"/>
      <c r="E9" s="18">
        <v>101869000</v>
      </c>
      <c r="F9" s="19">
        <v>101869000</v>
      </c>
      <c r="G9" s="19">
        <v>40359000</v>
      </c>
      <c r="H9" s="19">
        <v>2209273</v>
      </c>
      <c r="I9" s="19"/>
      <c r="J9" s="19">
        <v>42568273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42568273</v>
      </c>
      <c r="X9" s="19">
        <v>41986000</v>
      </c>
      <c r="Y9" s="19">
        <v>582273</v>
      </c>
      <c r="Z9" s="20">
        <v>1.39</v>
      </c>
      <c r="AA9" s="21">
        <v>101869000</v>
      </c>
    </row>
    <row r="10" spans="1:27" ht="13.5">
      <c r="A10" s="22" t="s">
        <v>37</v>
      </c>
      <c r="B10" s="16"/>
      <c r="C10" s="17"/>
      <c r="D10" s="17"/>
      <c r="E10" s="18">
        <v>43059000</v>
      </c>
      <c r="F10" s="19">
        <v>43059000</v>
      </c>
      <c r="G10" s="19">
        <v>15690000</v>
      </c>
      <c r="H10" s="19"/>
      <c r="I10" s="19"/>
      <c r="J10" s="19">
        <v>15690000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15690000</v>
      </c>
      <c r="X10" s="19">
        <v>10549749</v>
      </c>
      <c r="Y10" s="19">
        <v>5140251</v>
      </c>
      <c r="Z10" s="20">
        <v>48.72</v>
      </c>
      <c r="AA10" s="21">
        <v>43059000</v>
      </c>
    </row>
    <row r="11" spans="1:27" ht="13.5">
      <c r="A11" s="22" t="s">
        <v>38</v>
      </c>
      <c r="B11" s="16"/>
      <c r="C11" s="17"/>
      <c r="D11" s="17"/>
      <c r="E11" s="18">
        <v>1599996</v>
      </c>
      <c r="F11" s="19">
        <v>1599996</v>
      </c>
      <c r="G11" s="19">
        <v>481266</v>
      </c>
      <c r="H11" s="19">
        <v>455658</v>
      </c>
      <c r="I11" s="19">
        <v>365593</v>
      </c>
      <c r="J11" s="19">
        <v>1302517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1302517</v>
      </c>
      <c r="X11" s="19">
        <v>399999</v>
      </c>
      <c r="Y11" s="19">
        <v>902518</v>
      </c>
      <c r="Z11" s="20">
        <v>225.63</v>
      </c>
      <c r="AA11" s="21">
        <v>1599996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-96718958</v>
      </c>
      <c r="F14" s="19">
        <v>-96718958</v>
      </c>
      <c r="G14" s="19">
        <v>-9001907</v>
      </c>
      <c r="H14" s="19">
        <v>-9217915</v>
      </c>
      <c r="I14" s="19">
        <v>-12406983</v>
      </c>
      <c r="J14" s="19">
        <v>-30626805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-30626805</v>
      </c>
      <c r="X14" s="19">
        <v>-23228700</v>
      </c>
      <c r="Y14" s="19">
        <v>-7398105</v>
      </c>
      <c r="Z14" s="20">
        <v>31.85</v>
      </c>
      <c r="AA14" s="21">
        <v>-96718958</v>
      </c>
    </row>
    <row r="15" spans="1:27" ht="13.5">
      <c r="A15" s="22" t="s">
        <v>42</v>
      </c>
      <c r="B15" s="16"/>
      <c r="C15" s="17"/>
      <c r="D15" s="17"/>
      <c r="E15" s="18">
        <v>-2696522</v>
      </c>
      <c r="F15" s="19">
        <v>-2696522</v>
      </c>
      <c r="G15" s="19">
        <v>-11329</v>
      </c>
      <c r="H15" s="19">
        <v>-614543</v>
      </c>
      <c r="I15" s="19">
        <v>-4489</v>
      </c>
      <c r="J15" s="19">
        <v>-630361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-630361</v>
      </c>
      <c r="X15" s="19">
        <v>-674250</v>
      </c>
      <c r="Y15" s="19">
        <v>43889</v>
      </c>
      <c r="Z15" s="20">
        <v>-6.51</v>
      </c>
      <c r="AA15" s="21">
        <v>-2696522</v>
      </c>
    </row>
    <row r="16" spans="1:27" ht="13.5">
      <c r="A16" s="22" t="s">
        <v>43</v>
      </c>
      <c r="B16" s="16"/>
      <c r="C16" s="17"/>
      <c r="D16" s="17"/>
      <c r="E16" s="18">
        <v>-4749996</v>
      </c>
      <c r="F16" s="19">
        <v>-4749996</v>
      </c>
      <c r="G16" s="19">
        <v>-104633</v>
      </c>
      <c r="H16" s="19">
        <v>-788480</v>
      </c>
      <c r="I16" s="19">
        <v>-837323</v>
      </c>
      <c r="J16" s="19">
        <v>-1730436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-1730436</v>
      </c>
      <c r="X16" s="19">
        <v>-1187499</v>
      </c>
      <c r="Y16" s="19">
        <v>-542937</v>
      </c>
      <c r="Z16" s="20">
        <v>45.72</v>
      </c>
      <c r="AA16" s="21">
        <v>-4749996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54790010</v>
      </c>
      <c r="F17" s="27">
        <f t="shared" si="0"/>
        <v>54790010</v>
      </c>
      <c r="G17" s="27">
        <f t="shared" si="0"/>
        <v>48755279</v>
      </c>
      <c r="H17" s="27">
        <f t="shared" si="0"/>
        <v>-6535421</v>
      </c>
      <c r="I17" s="27">
        <f t="shared" si="0"/>
        <v>-12086885</v>
      </c>
      <c r="J17" s="27">
        <f t="shared" si="0"/>
        <v>30132973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30132973</v>
      </c>
      <c r="X17" s="27">
        <f t="shared" si="0"/>
        <v>38006799</v>
      </c>
      <c r="Y17" s="27">
        <f t="shared" si="0"/>
        <v>-7873826</v>
      </c>
      <c r="Z17" s="28">
        <f>+IF(X17&lt;&gt;0,+(Y17/X17)*100,0)</f>
        <v>-20.71688804942505</v>
      </c>
      <c r="AA17" s="29">
        <f>SUM(AA6:AA16)</f>
        <v>54790010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-27584765</v>
      </c>
      <c r="F26" s="19">
        <v>-27584765</v>
      </c>
      <c r="G26" s="19">
        <v>-6490417</v>
      </c>
      <c r="H26" s="19">
        <v>-3450144</v>
      </c>
      <c r="I26" s="19">
        <v>-7989017</v>
      </c>
      <c r="J26" s="19">
        <v>-17929578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-17929578</v>
      </c>
      <c r="X26" s="19">
        <v>-6896250</v>
      </c>
      <c r="Y26" s="19">
        <v>-11033328</v>
      </c>
      <c r="Z26" s="20">
        <v>159.99</v>
      </c>
      <c r="AA26" s="21">
        <v>-27584765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-27584765</v>
      </c>
      <c r="F27" s="27">
        <f t="shared" si="1"/>
        <v>-27584765</v>
      </c>
      <c r="G27" s="27">
        <f t="shared" si="1"/>
        <v>-6490417</v>
      </c>
      <c r="H27" s="27">
        <f t="shared" si="1"/>
        <v>-3450144</v>
      </c>
      <c r="I27" s="27">
        <f t="shared" si="1"/>
        <v>-7989017</v>
      </c>
      <c r="J27" s="27">
        <f t="shared" si="1"/>
        <v>-17929578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-17929578</v>
      </c>
      <c r="X27" s="27">
        <f t="shared" si="1"/>
        <v>-6896250</v>
      </c>
      <c r="Y27" s="27">
        <f t="shared" si="1"/>
        <v>-11033328</v>
      </c>
      <c r="Z27" s="28">
        <f>+IF(X27&lt;&gt;0,+(Y27/X27)*100,0)</f>
        <v>159.99025557368134</v>
      </c>
      <c r="AA27" s="29">
        <f>SUM(AA21:AA26)</f>
        <v>-27584765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-17694235</v>
      </c>
      <c r="F35" s="19">
        <v>-17694235</v>
      </c>
      <c r="G35" s="19"/>
      <c r="H35" s="19">
        <v>-7574217</v>
      </c>
      <c r="I35" s="19"/>
      <c r="J35" s="19">
        <v>-7574217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-7574217</v>
      </c>
      <c r="X35" s="19">
        <v>-7077694</v>
      </c>
      <c r="Y35" s="19">
        <v>-496523</v>
      </c>
      <c r="Z35" s="20">
        <v>7.02</v>
      </c>
      <c r="AA35" s="21">
        <v>-17694235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-17694235</v>
      </c>
      <c r="F36" s="27">
        <f t="shared" si="2"/>
        <v>-17694235</v>
      </c>
      <c r="G36" s="27">
        <f t="shared" si="2"/>
        <v>0</v>
      </c>
      <c r="H36" s="27">
        <f t="shared" si="2"/>
        <v>-7574217</v>
      </c>
      <c r="I36" s="27">
        <f t="shared" si="2"/>
        <v>0</v>
      </c>
      <c r="J36" s="27">
        <f t="shared" si="2"/>
        <v>-7574217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-7574217</v>
      </c>
      <c r="X36" s="27">
        <f t="shared" si="2"/>
        <v>-7077694</v>
      </c>
      <c r="Y36" s="27">
        <f t="shared" si="2"/>
        <v>-496523</v>
      </c>
      <c r="Z36" s="28">
        <f>+IF(X36&lt;&gt;0,+(Y36/X36)*100,0)</f>
        <v>7.015321657025579</v>
      </c>
      <c r="AA36" s="29">
        <f>SUM(AA31:AA35)</f>
        <v>-17694235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9511010</v>
      </c>
      <c r="F38" s="33">
        <f t="shared" si="3"/>
        <v>9511010</v>
      </c>
      <c r="G38" s="33">
        <f t="shared" si="3"/>
        <v>42264862</v>
      </c>
      <c r="H38" s="33">
        <f t="shared" si="3"/>
        <v>-17559782</v>
      </c>
      <c r="I38" s="33">
        <f t="shared" si="3"/>
        <v>-20075902</v>
      </c>
      <c r="J38" s="33">
        <f t="shared" si="3"/>
        <v>4629178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4629178</v>
      </c>
      <c r="X38" s="33">
        <f t="shared" si="3"/>
        <v>24032855</v>
      </c>
      <c r="Y38" s="33">
        <f t="shared" si="3"/>
        <v>-19403677</v>
      </c>
      <c r="Z38" s="34">
        <f>+IF(X38&lt;&gt;0,+(Y38/X38)*100,0)</f>
        <v>-80.73812703484458</v>
      </c>
      <c r="AA38" s="35">
        <f>+AA17+AA27+AA36</f>
        <v>9511010</v>
      </c>
    </row>
    <row r="39" spans="1:27" ht="13.5">
      <c r="A39" s="22" t="s">
        <v>59</v>
      </c>
      <c r="B39" s="16"/>
      <c r="C39" s="31"/>
      <c r="D39" s="31"/>
      <c r="E39" s="32">
        <v>24500000</v>
      </c>
      <c r="F39" s="33">
        <v>24500000</v>
      </c>
      <c r="G39" s="33">
        <v>58728674</v>
      </c>
      <c r="H39" s="33">
        <v>100993536</v>
      </c>
      <c r="I39" s="33">
        <v>83433754</v>
      </c>
      <c r="J39" s="33">
        <v>58728674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58728674</v>
      </c>
      <c r="X39" s="33">
        <v>24500000</v>
      </c>
      <c r="Y39" s="33">
        <v>34228674</v>
      </c>
      <c r="Z39" s="34">
        <v>139.71</v>
      </c>
      <c r="AA39" s="35">
        <v>24500000</v>
      </c>
    </row>
    <row r="40" spans="1:27" ht="13.5">
      <c r="A40" s="41" t="s">
        <v>60</v>
      </c>
      <c r="B40" s="42"/>
      <c r="C40" s="43"/>
      <c r="D40" s="43"/>
      <c r="E40" s="44">
        <v>34011010</v>
      </c>
      <c r="F40" s="45">
        <v>34011010</v>
      </c>
      <c r="G40" s="45">
        <v>100993536</v>
      </c>
      <c r="H40" s="45">
        <v>83433754</v>
      </c>
      <c r="I40" s="45">
        <v>63357852</v>
      </c>
      <c r="J40" s="45">
        <v>63357852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63357852</v>
      </c>
      <c r="X40" s="45">
        <v>48532855</v>
      </c>
      <c r="Y40" s="45">
        <v>14824997</v>
      </c>
      <c r="Z40" s="46">
        <v>30.55</v>
      </c>
      <c r="AA40" s="47">
        <v>34011010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7727639</v>
      </c>
      <c r="F6" s="19">
        <v>7727639</v>
      </c>
      <c r="G6" s="19">
        <v>375718</v>
      </c>
      <c r="H6" s="19">
        <v>284072</v>
      </c>
      <c r="I6" s="19">
        <v>238162</v>
      </c>
      <c r="J6" s="19">
        <v>897952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897952</v>
      </c>
      <c r="X6" s="19">
        <v>1931910</v>
      </c>
      <c r="Y6" s="19">
        <v>-1033958</v>
      </c>
      <c r="Z6" s="20">
        <v>-53.52</v>
      </c>
      <c r="AA6" s="21">
        <v>7727639</v>
      </c>
    </row>
    <row r="7" spans="1:27" ht="13.5">
      <c r="A7" s="22" t="s">
        <v>34</v>
      </c>
      <c r="B7" s="16"/>
      <c r="C7" s="17"/>
      <c r="D7" s="17"/>
      <c r="E7" s="18">
        <v>43021211</v>
      </c>
      <c r="F7" s="19">
        <v>43021211</v>
      </c>
      <c r="G7" s="19">
        <v>3916984</v>
      </c>
      <c r="H7" s="19">
        <v>2969065</v>
      </c>
      <c r="I7" s="19">
        <v>3076977</v>
      </c>
      <c r="J7" s="19">
        <v>9963026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9963026</v>
      </c>
      <c r="X7" s="19">
        <v>11054719</v>
      </c>
      <c r="Y7" s="19">
        <v>-1091693</v>
      </c>
      <c r="Z7" s="20">
        <v>-9.88</v>
      </c>
      <c r="AA7" s="21">
        <v>43021211</v>
      </c>
    </row>
    <row r="8" spans="1:27" ht="13.5">
      <c r="A8" s="22" t="s">
        <v>35</v>
      </c>
      <c r="B8" s="16"/>
      <c r="C8" s="17"/>
      <c r="D8" s="17"/>
      <c r="E8" s="18">
        <v>3945668</v>
      </c>
      <c r="F8" s="19">
        <v>3945668</v>
      </c>
      <c r="G8" s="19">
        <v>335405</v>
      </c>
      <c r="H8" s="19">
        <v>175344</v>
      </c>
      <c r="I8" s="19">
        <v>886712</v>
      </c>
      <c r="J8" s="19">
        <v>1397461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1397461</v>
      </c>
      <c r="X8" s="19">
        <v>986415</v>
      </c>
      <c r="Y8" s="19">
        <v>411046</v>
      </c>
      <c r="Z8" s="20">
        <v>41.67</v>
      </c>
      <c r="AA8" s="21">
        <v>3945668</v>
      </c>
    </row>
    <row r="9" spans="1:27" ht="13.5">
      <c r="A9" s="22" t="s">
        <v>36</v>
      </c>
      <c r="B9" s="16"/>
      <c r="C9" s="17"/>
      <c r="D9" s="17"/>
      <c r="E9" s="18">
        <v>89027000</v>
      </c>
      <c r="F9" s="19">
        <v>89027000</v>
      </c>
      <c r="G9" s="19">
        <v>35713000</v>
      </c>
      <c r="H9" s="19">
        <v>2343000</v>
      </c>
      <c r="I9" s="19"/>
      <c r="J9" s="19">
        <v>38056000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38056000</v>
      </c>
      <c r="X9" s="19">
        <v>37624040</v>
      </c>
      <c r="Y9" s="19">
        <v>431960</v>
      </c>
      <c r="Z9" s="20">
        <v>1.15</v>
      </c>
      <c r="AA9" s="21">
        <v>89027000</v>
      </c>
    </row>
    <row r="10" spans="1:27" ht="13.5">
      <c r="A10" s="22" t="s">
        <v>37</v>
      </c>
      <c r="B10" s="16"/>
      <c r="C10" s="17"/>
      <c r="D10" s="17"/>
      <c r="E10" s="18">
        <v>30739000</v>
      </c>
      <c r="F10" s="19">
        <v>30739000</v>
      </c>
      <c r="G10" s="19">
        <v>14898000</v>
      </c>
      <c r="H10" s="19"/>
      <c r="I10" s="19"/>
      <c r="J10" s="19">
        <v>14898000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14898000</v>
      </c>
      <c r="X10" s="19">
        <v>13969500</v>
      </c>
      <c r="Y10" s="19">
        <v>928500</v>
      </c>
      <c r="Z10" s="20">
        <v>6.65</v>
      </c>
      <c r="AA10" s="21">
        <v>30739000</v>
      </c>
    </row>
    <row r="11" spans="1:27" ht="13.5">
      <c r="A11" s="22" t="s">
        <v>38</v>
      </c>
      <c r="B11" s="16"/>
      <c r="C11" s="17"/>
      <c r="D11" s="17"/>
      <c r="E11" s="18">
        <v>30168</v>
      </c>
      <c r="F11" s="19">
        <v>30168</v>
      </c>
      <c r="G11" s="19">
        <v>32557</v>
      </c>
      <c r="H11" s="19">
        <v>32557</v>
      </c>
      <c r="I11" s="19"/>
      <c r="J11" s="19">
        <v>65114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65114</v>
      </c>
      <c r="X11" s="19">
        <v>7542</v>
      </c>
      <c r="Y11" s="19">
        <v>57572</v>
      </c>
      <c r="Z11" s="20">
        <v>763.35</v>
      </c>
      <c r="AA11" s="21">
        <v>30168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>
        <v>15169</v>
      </c>
      <c r="J12" s="19">
        <v>15169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15169</v>
      </c>
      <c r="X12" s="19"/>
      <c r="Y12" s="19">
        <v>15169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-146785957</v>
      </c>
      <c r="F14" s="19">
        <v>-146785957</v>
      </c>
      <c r="G14" s="19">
        <v>-29984902</v>
      </c>
      <c r="H14" s="19">
        <v>-13332915</v>
      </c>
      <c r="I14" s="19">
        <v>-10809139</v>
      </c>
      <c r="J14" s="19">
        <v>-54126956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-54126956</v>
      </c>
      <c r="X14" s="19">
        <v>-36975516</v>
      </c>
      <c r="Y14" s="19">
        <v>-17151440</v>
      </c>
      <c r="Z14" s="20">
        <v>46.39</v>
      </c>
      <c r="AA14" s="21">
        <v>-146785957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>
        <v>-26631</v>
      </c>
      <c r="H15" s="19">
        <v>-4841</v>
      </c>
      <c r="I15" s="19">
        <v>-47872</v>
      </c>
      <c r="J15" s="19">
        <v>-79344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-79344</v>
      </c>
      <c r="X15" s="19"/>
      <c r="Y15" s="19">
        <v>-79344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27704729</v>
      </c>
      <c r="F17" s="27">
        <f t="shared" si="0"/>
        <v>27704729</v>
      </c>
      <c r="G17" s="27">
        <f t="shared" si="0"/>
        <v>25260131</v>
      </c>
      <c r="H17" s="27">
        <f t="shared" si="0"/>
        <v>-7533718</v>
      </c>
      <c r="I17" s="27">
        <f t="shared" si="0"/>
        <v>-6639991</v>
      </c>
      <c r="J17" s="27">
        <f t="shared" si="0"/>
        <v>11086422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11086422</v>
      </c>
      <c r="X17" s="27">
        <f t="shared" si="0"/>
        <v>28598610</v>
      </c>
      <c r="Y17" s="27">
        <f t="shared" si="0"/>
        <v>-17512188</v>
      </c>
      <c r="Z17" s="28">
        <f>+IF(X17&lt;&gt;0,+(Y17/X17)*100,0)</f>
        <v>-61.23440265103793</v>
      </c>
      <c r="AA17" s="29">
        <f>SUM(AA6:AA16)</f>
        <v>27704729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-29739000</v>
      </c>
      <c r="F26" s="19">
        <v>-29739000</v>
      </c>
      <c r="G26" s="19"/>
      <c r="H26" s="19">
        <v>-3062874</v>
      </c>
      <c r="I26" s="19">
        <v>-6709650</v>
      </c>
      <c r="J26" s="19">
        <v>-9772524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-9772524</v>
      </c>
      <c r="X26" s="19">
        <v>-6734751</v>
      </c>
      <c r="Y26" s="19">
        <v>-3037773</v>
      </c>
      <c r="Z26" s="20">
        <v>45.11</v>
      </c>
      <c r="AA26" s="21">
        <v>-29739000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-29739000</v>
      </c>
      <c r="F27" s="27">
        <f t="shared" si="1"/>
        <v>-29739000</v>
      </c>
      <c r="G27" s="27">
        <f t="shared" si="1"/>
        <v>0</v>
      </c>
      <c r="H27" s="27">
        <f t="shared" si="1"/>
        <v>-3062874</v>
      </c>
      <c r="I27" s="27">
        <f t="shared" si="1"/>
        <v>-6709650</v>
      </c>
      <c r="J27" s="27">
        <f t="shared" si="1"/>
        <v>-9772524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-9772524</v>
      </c>
      <c r="X27" s="27">
        <f t="shared" si="1"/>
        <v>-6734751</v>
      </c>
      <c r="Y27" s="27">
        <f t="shared" si="1"/>
        <v>-3037773</v>
      </c>
      <c r="Z27" s="28">
        <f>+IF(X27&lt;&gt;0,+(Y27/X27)*100,0)</f>
        <v>45.10594378322227</v>
      </c>
      <c r="AA27" s="29">
        <f>SUM(AA21:AA26)</f>
        <v>-29739000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4352</v>
      </c>
      <c r="H33" s="36">
        <v>749</v>
      </c>
      <c r="I33" s="36">
        <v>2149</v>
      </c>
      <c r="J33" s="36">
        <v>7250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7250</v>
      </c>
      <c r="X33" s="36"/>
      <c r="Y33" s="19">
        <v>7250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4352</v>
      </c>
      <c r="H36" s="27">
        <f t="shared" si="2"/>
        <v>749</v>
      </c>
      <c r="I36" s="27">
        <f t="shared" si="2"/>
        <v>2149</v>
      </c>
      <c r="J36" s="27">
        <f t="shared" si="2"/>
        <v>7250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7250</v>
      </c>
      <c r="X36" s="27">
        <f t="shared" si="2"/>
        <v>0</v>
      </c>
      <c r="Y36" s="27">
        <f t="shared" si="2"/>
        <v>7250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-2034271</v>
      </c>
      <c r="F38" s="33">
        <f t="shared" si="3"/>
        <v>-2034271</v>
      </c>
      <c r="G38" s="33">
        <f t="shared" si="3"/>
        <v>25264483</v>
      </c>
      <c r="H38" s="33">
        <f t="shared" si="3"/>
        <v>-10595843</v>
      </c>
      <c r="I38" s="33">
        <f t="shared" si="3"/>
        <v>-13347492</v>
      </c>
      <c r="J38" s="33">
        <f t="shared" si="3"/>
        <v>1321148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1321148</v>
      </c>
      <c r="X38" s="33">
        <f t="shared" si="3"/>
        <v>21863859</v>
      </c>
      <c r="Y38" s="33">
        <f t="shared" si="3"/>
        <v>-20542711</v>
      </c>
      <c r="Z38" s="34">
        <f>+IF(X38&lt;&gt;0,+(Y38/X38)*100,0)</f>
        <v>-93.95738876654849</v>
      </c>
      <c r="AA38" s="35">
        <f>+AA17+AA27+AA36</f>
        <v>-2034271</v>
      </c>
    </row>
    <row r="39" spans="1:27" ht="13.5">
      <c r="A39" s="22" t="s">
        <v>59</v>
      </c>
      <c r="B39" s="16"/>
      <c r="C39" s="31"/>
      <c r="D39" s="31"/>
      <c r="E39" s="32">
        <v>-7525909</v>
      </c>
      <c r="F39" s="33">
        <v>-7525909</v>
      </c>
      <c r="G39" s="33">
        <v>1334541</v>
      </c>
      <c r="H39" s="33">
        <v>26599024</v>
      </c>
      <c r="I39" s="33">
        <v>16003181</v>
      </c>
      <c r="J39" s="33">
        <v>1334541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1334541</v>
      </c>
      <c r="X39" s="33">
        <v>-7525909</v>
      </c>
      <c r="Y39" s="33">
        <v>8860450</v>
      </c>
      <c r="Z39" s="34">
        <v>-117.73</v>
      </c>
      <c r="AA39" s="35">
        <v>-7525909</v>
      </c>
    </row>
    <row r="40" spans="1:27" ht="13.5">
      <c r="A40" s="41" t="s">
        <v>60</v>
      </c>
      <c r="B40" s="42"/>
      <c r="C40" s="43"/>
      <c r="D40" s="43"/>
      <c r="E40" s="44">
        <v>-9560180</v>
      </c>
      <c r="F40" s="45">
        <v>-9560180</v>
      </c>
      <c r="G40" s="45">
        <v>26599024</v>
      </c>
      <c r="H40" s="45">
        <v>16003181</v>
      </c>
      <c r="I40" s="45">
        <v>2655689</v>
      </c>
      <c r="J40" s="45">
        <v>2655689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2655689</v>
      </c>
      <c r="X40" s="45">
        <v>14337950</v>
      </c>
      <c r="Y40" s="45">
        <v>-11682261</v>
      </c>
      <c r="Z40" s="46">
        <v>-81.48</v>
      </c>
      <c r="AA40" s="47">
        <v>-9560180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2016-11-04T09:59:32Z</dcterms:created>
  <dcterms:modified xsi:type="dcterms:W3CDTF">2016-11-04T10:00:58Z</dcterms:modified>
  <cp:category/>
  <cp:version/>
  <cp:contentType/>
  <cp:contentStatus/>
</cp:coreProperties>
</file>