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'CPT'!$A$1:$AA$43</definedName>
    <definedName name="_xlnm.Print_Area" localSheetId="7">'DC1'!$A$1:$AA$43</definedName>
    <definedName name="_xlnm.Print_Area" localSheetId="13">'DC2'!$A$1:$AA$43</definedName>
    <definedName name="_xlnm.Print_Area" localSheetId="18">'DC3'!$A$1:$AA$43</definedName>
    <definedName name="_xlnm.Print_Area" localSheetId="26">'DC4'!$A$1:$AA$43</definedName>
    <definedName name="_xlnm.Print_Area" localSheetId="30">'DC5'!$A$1:$AA$43</definedName>
    <definedName name="_xlnm.Print_Area" localSheetId="0">'Summary'!$A$1:$AA$43</definedName>
    <definedName name="_xlnm.Print_Area" localSheetId="2">'WC011'!$A$1:$AA$43</definedName>
    <definedName name="_xlnm.Print_Area" localSheetId="3">'WC012'!$A$1:$AA$43</definedName>
    <definedName name="_xlnm.Print_Area" localSheetId="4">'WC013'!$A$1:$AA$43</definedName>
    <definedName name="_xlnm.Print_Area" localSheetId="5">'WC014'!$A$1:$AA$43</definedName>
    <definedName name="_xlnm.Print_Area" localSheetId="6">'WC015'!$A$1:$AA$43</definedName>
    <definedName name="_xlnm.Print_Area" localSheetId="8">'WC022'!$A$1:$AA$43</definedName>
    <definedName name="_xlnm.Print_Area" localSheetId="9">'WC023'!$A$1:$AA$43</definedName>
    <definedName name="_xlnm.Print_Area" localSheetId="10">'WC024'!$A$1:$AA$43</definedName>
    <definedName name="_xlnm.Print_Area" localSheetId="11">'WC025'!$A$1:$AA$43</definedName>
    <definedName name="_xlnm.Print_Area" localSheetId="12">'WC026'!$A$1:$AA$43</definedName>
    <definedName name="_xlnm.Print_Area" localSheetId="14">'WC031'!$A$1:$AA$43</definedName>
    <definedName name="_xlnm.Print_Area" localSheetId="15">'WC032'!$A$1:$AA$43</definedName>
    <definedName name="_xlnm.Print_Area" localSheetId="16">'WC033'!$A$1:$AA$43</definedName>
    <definedName name="_xlnm.Print_Area" localSheetId="17">'WC034'!$A$1:$AA$43</definedName>
    <definedName name="_xlnm.Print_Area" localSheetId="19">'WC041'!$A$1:$AA$43</definedName>
    <definedName name="_xlnm.Print_Area" localSheetId="20">'WC042'!$A$1:$AA$43</definedName>
    <definedName name="_xlnm.Print_Area" localSheetId="21">'WC043'!$A$1:$AA$43</definedName>
    <definedName name="_xlnm.Print_Area" localSheetId="22">'WC044'!$A$1:$AA$43</definedName>
    <definedName name="_xlnm.Print_Area" localSheetId="23">'WC045'!$A$1:$AA$43</definedName>
    <definedName name="_xlnm.Print_Area" localSheetId="24">'WC047'!$A$1:$AA$43</definedName>
    <definedName name="_xlnm.Print_Area" localSheetId="25">'WC048'!$A$1:$AA$43</definedName>
    <definedName name="_xlnm.Print_Area" localSheetId="27">'WC051'!$A$1:$AA$43</definedName>
    <definedName name="_xlnm.Print_Area" localSheetId="28">'WC052'!$A$1:$AA$43</definedName>
    <definedName name="_xlnm.Print_Area" localSheetId="29">'WC053'!$A$1:$AA$43</definedName>
  </definedNames>
  <calcPr fullCalcOnLoad="1"/>
</workbook>
</file>

<file path=xl/sharedStrings.xml><?xml version="1.0" encoding="utf-8"?>
<sst xmlns="http://schemas.openxmlformats.org/spreadsheetml/2006/main" count="2139" uniqueCount="94">
  <si>
    <t>Western Cape: Cape Town(CPT) - Table C7 Quarterly Budget Statement - Cash Flows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</si>
  <si>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</si>
  <si>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</si>
  <si>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</si>
  <si>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</si>
  <si>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</si>
  <si>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</si>
  <si>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</si>
  <si>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</si>
  <si>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</si>
  <si>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</si>
  <si>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</si>
  <si>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</si>
  <si>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</si>
  <si>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</si>
  <si>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</si>
  <si>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</si>
  <si>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</si>
  <si>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</si>
  <si>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</si>
  <si>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</si>
  <si>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</si>
  <si>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</si>
  <si>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</si>
  <si>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</si>
  <si>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</si>
  <si>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</si>
  <si>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</si>
  <si>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</si>
  <si>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</si>
  <si>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</si>
  <si>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</si>
  <si>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</si>
  <si>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</si>
  <si>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</si>
  <si>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</si>
  <si>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</si>
  <si>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</si>
  <si>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</si>
  <si>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</si>
  <si>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</si>
  <si>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</si>
  <si>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</si>
  <si>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</si>
  <si>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</si>
  <si>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</si>
  <si>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</si>
  <si>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</si>
  <si>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</si>
  <si>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</si>
  <si>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</si>
  <si>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</si>
  <si>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</si>
  <si>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</si>
  <si>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</si>
  <si>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</si>
  <si>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</si>
  <si>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</si>
  <si>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</si>
  <si>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</si>
  <si>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</si>
  <si>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Matzikama(WC011) - Table C7 Quarterly Budget Statement - Cash Flows for 1st Quarter ended 30 September 2016 (Figures Finalised as at 2016/11/02)</t>
  </si>
  <si>
    <t>Western Cape: Cederberg(WC012) - Table C7 Quarterly Budget Statement - Cash Flows for 1st Quarter ended 30 September 2016 (Figures Finalised as at 2016/11/02)</t>
  </si>
  <si>
    <t>Western Cape: Bergrivier(WC013) - Table C7 Quarterly Budget Statement - Cash Flows for 1st Quarter ended 30 September 2016 (Figures Finalised as at 2016/11/02)</t>
  </si>
  <si>
    <t>Western Cape: Saldanha Bay(WC014) - Table C7 Quarterly Budget Statement - Cash Flows for 1st Quarter ended 30 September 2016 (Figures Finalised as at 2016/11/02)</t>
  </si>
  <si>
    <t>Western Cape: Swartland(WC015) - Table C7 Quarterly Budget Statement - Cash Flows for 1st Quarter ended 30 September 2016 (Figures Finalised as at 2016/11/02)</t>
  </si>
  <si>
    <t>Western Cape: West Coast(DC1) - Table C7 Quarterly Budget Statement - Cash Flows for 1st Quarter ended 30 September 2016 (Figures Finalised as at 2016/11/02)</t>
  </si>
  <si>
    <t>Western Cape: Witzenberg(WC022) - Table C7 Quarterly Budget Statement - Cash Flows for 1st Quarter ended 30 September 2016 (Figures Finalised as at 2016/11/02)</t>
  </si>
  <si>
    <t>Western Cape: Drakenstein(WC023) - Table C7 Quarterly Budget Statement - Cash Flows for 1st Quarter ended 30 September 2016 (Figures Finalised as at 2016/11/02)</t>
  </si>
  <si>
    <t>Western Cape: Stellenbosch(WC024) - Table C7 Quarterly Budget Statement - Cash Flows for 1st Quarter ended 30 September 2016 (Figures Finalised as at 2016/11/02)</t>
  </si>
  <si>
    <t>Western Cape: Breede Valley(WC025) - Table C7 Quarterly Budget Statement - Cash Flows for 1st Quarter ended 30 September 2016 (Figures Finalised as at 2016/11/02)</t>
  </si>
  <si>
    <t>Western Cape: Langeberg(WC026) - Table C7 Quarterly Budget Statement - Cash Flows for 1st Quarter ended 30 September 2016 (Figures Finalised as at 2016/11/02)</t>
  </si>
  <si>
    <t>Western Cape: Cape Winelands DM(DC2) - Table C7 Quarterly Budget Statement - Cash Flows for 1st Quarter ended 30 September 2016 (Figures Finalised as at 2016/11/02)</t>
  </si>
  <si>
    <t>Western Cape: Theewaterskloof(WC031) - Table C7 Quarterly Budget Statement - Cash Flows for 1st Quarter ended 30 September 2016 (Figures Finalised as at 2016/11/02)</t>
  </si>
  <si>
    <t>Western Cape: Overstrand(WC032) - Table C7 Quarterly Budget Statement - Cash Flows for 1st Quarter ended 30 September 2016 (Figures Finalised as at 2016/11/02)</t>
  </si>
  <si>
    <t>Western Cape: Cape Agulhas(WC033) - Table C7 Quarterly Budget Statement - Cash Flows for 1st Quarter ended 30 September 2016 (Figures Finalised as at 2016/11/02)</t>
  </si>
  <si>
    <t>Western Cape: Swellendam(WC034) - Table C7 Quarterly Budget Statement - Cash Flows for 1st Quarter ended 30 September 2016 (Figures Finalised as at 2016/11/02)</t>
  </si>
  <si>
    <t>Western Cape: Overberg(DC3) - Table C7 Quarterly Budget Statement - Cash Flows for 1st Quarter ended 30 September 2016 (Figures Finalised as at 2016/11/02)</t>
  </si>
  <si>
    <t>Western Cape: Kannaland(WC041) - Table C7 Quarterly Budget Statement - Cash Flows for 1st Quarter ended 30 September 2016 (Figures Finalised as at 2016/11/02)</t>
  </si>
  <si>
    <t>Western Cape: Hessequa(WC042) - Table C7 Quarterly Budget Statement - Cash Flows for 1st Quarter ended 30 September 2016 (Figures Finalised as at 2016/11/02)</t>
  </si>
  <si>
    <t>Western Cape: Mossel Bay(WC043) - Table C7 Quarterly Budget Statement - Cash Flows for 1st Quarter ended 30 September 2016 (Figures Finalised as at 2016/11/02)</t>
  </si>
  <si>
    <t>Western Cape: George(WC044) - Table C7 Quarterly Budget Statement - Cash Flows for 1st Quarter ended 30 September 2016 (Figures Finalised as at 2016/11/02)</t>
  </si>
  <si>
    <t>Western Cape: Oudtshoorn(WC045) - Table C7 Quarterly Budget Statement - Cash Flows for 1st Quarter ended 30 September 2016 (Figures Finalised as at 2016/11/02)</t>
  </si>
  <si>
    <t>Western Cape: Bitou(WC047) - Table C7 Quarterly Budget Statement - Cash Flows for 1st Quarter ended 30 September 2016 (Figures Finalised as at 2016/11/02)</t>
  </si>
  <si>
    <t>Western Cape: Knysna(WC048) - Table C7 Quarterly Budget Statement - Cash Flows for 1st Quarter ended 30 September 2016 (Figures Finalised as at 2016/11/02)</t>
  </si>
  <si>
    <t>Western Cape: Eden(DC4) - Table C7 Quarterly Budget Statement - Cash Flows for 1st Quarter ended 30 September 2016 (Figures Finalised as at 2016/11/02)</t>
  </si>
  <si>
    <t>Western Cape: Laingsburg(WC051) - Table C7 Quarterly Budget Statement - Cash Flows for 1st Quarter ended 30 September 2016 (Figures Finalised as at 2016/11/02)</t>
  </si>
  <si>
    <t>Western Cape: Prince Albert(WC052) - Table C7 Quarterly Budget Statement - Cash Flows for 1st Quarter ended 30 September 2016 (Figures Finalised as at 2016/11/02)</t>
  </si>
  <si>
    <t>Western Cape: Beaufort West(WC053) - Table C7 Quarterly Budget Statement - Cash Flows for 1st Quarter ended 30 September 2016 (Figures Finalised as at 2016/11/02)</t>
  </si>
  <si>
    <t>Western Cape: Central Karoo(DC5) - Table C7 Quarterly Budget Statement - Cash Flows for 1st Quarter ended 30 September 2016 (Figures Finalised as at 2016/11/02)</t>
  </si>
  <si>
    <t>Summary - Table C7 Quarterly Budget Statement - Cash Flows for 1st Quarter ended 30 September 2016 (Figures Finalised as at 2016/11/02)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</si>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</sst>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1704402973</v>
      </c>
      <c r="D6" s="17"/>
      <c r="E6" s="18">
        <v>9101176097</v>
      </c>
      <c r="F6" s="19">
        <v>9081465683</v>
      </c>
      <c r="G6" s="19">
        <v>934861975</v>
      </c>
      <c r="H6" s="19">
        <v>927223490</v>
      </c>
      <c r="I6" s="19">
        <v>1097379190</v>
      </c>
      <c r="J6" s="19">
        <v>2959464655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2959464655</v>
      </c>
      <c r="X6" s="19">
        <v>2716322625</v>
      </c>
      <c r="Y6" s="19">
        <v>243142030</v>
      </c>
      <c r="Z6" s="20">
        <v>8.95</v>
      </c>
      <c r="AA6" s="21">
        <v>9081465683</v>
      </c>
    </row>
    <row r="7" spans="1:27" ht="13.5">
      <c r="A7" s="22" t="s">
        <v>34</v>
      </c>
      <c r="B7" s="16"/>
      <c r="C7" s="17">
        <v>6237511123</v>
      </c>
      <c r="D7" s="17"/>
      <c r="E7" s="18">
        <v>25048389287</v>
      </c>
      <c r="F7" s="19">
        <v>25027398740</v>
      </c>
      <c r="G7" s="19">
        <v>2143114902</v>
      </c>
      <c r="H7" s="19">
        <v>2216972158</v>
      </c>
      <c r="I7" s="19">
        <v>2218977953</v>
      </c>
      <c r="J7" s="19">
        <v>6579065013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6579065013</v>
      </c>
      <c r="X7" s="19">
        <v>6494357838</v>
      </c>
      <c r="Y7" s="19">
        <v>84707175</v>
      </c>
      <c r="Z7" s="20">
        <v>1.3</v>
      </c>
      <c r="AA7" s="21">
        <v>25027398740</v>
      </c>
    </row>
    <row r="8" spans="1:27" ht="13.5">
      <c r="A8" s="22" t="s">
        <v>35</v>
      </c>
      <c r="B8" s="16"/>
      <c r="C8" s="17">
        <v>1349071405</v>
      </c>
      <c r="D8" s="17"/>
      <c r="E8" s="18">
        <v>4707077767</v>
      </c>
      <c r="F8" s="19">
        <v>4682567388</v>
      </c>
      <c r="G8" s="19">
        <v>397131116</v>
      </c>
      <c r="H8" s="19">
        <v>1092249181</v>
      </c>
      <c r="I8" s="19">
        <v>456196078</v>
      </c>
      <c r="J8" s="19">
        <v>1945576375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1945576375</v>
      </c>
      <c r="X8" s="19">
        <v>1348803406</v>
      </c>
      <c r="Y8" s="19">
        <v>596772969</v>
      </c>
      <c r="Z8" s="20">
        <v>44.24</v>
      </c>
      <c r="AA8" s="21">
        <v>4682567388</v>
      </c>
    </row>
    <row r="9" spans="1:27" ht="13.5">
      <c r="A9" s="22" t="s">
        <v>36</v>
      </c>
      <c r="B9" s="16"/>
      <c r="C9" s="17">
        <v>2389335916</v>
      </c>
      <c r="D9" s="17"/>
      <c r="E9" s="18">
        <v>6821348829</v>
      </c>
      <c r="F9" s="19">
        <v>6867235495</v>
      </c>
      <c r="G9" s="19">
        <v>1603536109</v>
      </c>
      <c r="H9" s="19">
        <v>389114794</v>
      </c>
      <c r="I9" s="19">
        <v>93391917</v>
      </c>
      <c r="J9" s="19">
        <v>2086042820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2086042820</v>
      </c>
      <c r="X9" s="19">
        <v>2142994695</v>
      </c>
      <c r="Y9" s="19">
        <v>-56951875</v>
      </c>
      <c r="Z9" s="20">
        <v>-2.66</v>
      </c>
      <c r="AA9" s="21">
        <v>6867235495</v>
      </c>
    </row>
    <row r="10" spans="1:27" ht="13.5">
      <c r="A10" s="22" t="s">
        <v>37</v>
      </c>
      <c r="B10" s="16"/>
      <c r="C10" s="17">
        <v>497809563</v>
      </c>
      <c r="D10" s="17"/>
      <c r="E10" s="18">
        <v>3357600156</v>
      </c>
      <c r="F10" s="19">
        <v>3399790190</v>
      </c>
      <c r="G10" s="19">
        <v>718634061</v>
      </c>
      <c r="H10" s="19">
        <v>157235443</v>
      </c>
      <c r="I10" s="19">
        <v>152121520</v>
      </c>
      <c r="J10" s="19">
        <v>1027991024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1027991024</v>
      </c>
      <c r="X10" s="19">
        <v>701378759</v>
      </c>
      <c r="Y10" s="19">
        <v>326612265</v>
      </c>
      <c r="Z10" s="20">
        <v>46.57</v>
      </c>
      <c r="AA10" s="21">
        <v>3399790190</v>
      </c>
    </row>
    <row r="11" spans="1:27" ht="13.5">
      <c r="A11" s="22" t="s">
        <v>38</v>
      </c>
      <c r="B11" s="16"/>
      <c r="C11" s="17">
        <v>316494262</v>
      </c>
      <c r="D11" s="17"/>
      <c r="E11" s="18">
        <v>963569893</v>
      </c>
      <c r="F11" s="19">
        <v>965840730</v>
      </c>
      <c r="G11" s="19">
        <v>70128304</v>
      </c>
      <c r="H11" s="19">
        <v>79096413</v>
      </c>
      <c r="I11" s="19">
        <v>80896436</v>
      </c>
      <c r="J11" s="19">
        <v>230121153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230121153</v>
      </c>
      <c r="X11" s="19">
        <v>245639013</v>
      </c>
      <c r="Y11" s="19">
        <v>-15517860</v>
      </c>
      <c r="Z11" s="20">
        <v>-6.32</v>
      </c>
      <c r="AA11" s="21">
        <v>965840730</v>
      </c>
    </row>
    <row r="12" spans="1:27" ht="13.5">
      <c r="A12" s="22" t="s">
        <v>39</v>
      </c>
      <c r="B12" s="16"/>
      <c r="C12" s="17">
        <v>15120</v>
      </c>
      <c r="D12" s="17"/>
      <c r="E12" s="18">
        <v>15120</v>
      </c>
      <c r="F12" s="19">
        <v>15120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>
        <v>15120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-10423057550</v>
      </c>
      <c r="D14" s="17"/>
      <c r="E14" s="18">
        <v>-42440333416</v>
      </c>
      <c r="F14" s="19">
        <v>-42630300793</v>
      </c>
      <c r="G14" s="19">
        <v>-5300918394</v>
      </c>
      <c r="H14" s="19">
        <v>-3992550622</v>
      </c>
      <c r="I14" s="19">
        <v>-4175244299</v>
      </c>
      <c r="J14" s="19">
        <v>-13468713315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-13468713315</v>
      </c>
      <c r="X14" s="19">
        <v>-11716761541</v>
      </c>
      <c r="Y14" s="19">
        <v>-1751951774</v>
      </c>
      <c r="Z14" s="20">
        <v>14.95</v>
      </c>
      <c r="AA14" s="21">
        <v>-42630300793</v>
      </c>
    </row>
    <row r="15" spans="1:27" ht="13.5">
      <c r="A15" s="22" t="s">
        <v>42</v>
      </c>
      <c r="B15" s="16"/>
      <c r="C15" s="17">
        <v>-318598761</v>
      </c>
      <c r="D15" s="17"/>
      <c r="E15" s="18">
        <v>-1204341044</v>
      </c>
      <c r="F15" s="19">
        <v>-1373156182</v>
      </c>
      <c r="G15" s="19">
        <v>-614954</v>
      </c>
      <c r="H15" s="19">
        <v>-1836502</v>
      </c>
      <c r="I15" s="19">
        <v>-201605236</v>
      </c>
      <c r="J15" s="19">
        <v>-204056692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-204056692</v>
      </c>
      <c r="X15" s="19">
        <v>-262909403</v>
      </c>
      <c r="Y15" s="19">
        <v>58852711</v>
      </c>
      <c r="Z15" s="20">
        <v>-22.39</v>
      </c>
      <c r="AA15" s="21">
        <v>-1373156182</v>
      </c>
    </row>
    <row r="16" spans="1:27" ht="13.5">
      <c r="A16" s="22" t="s">
        <v>43</v>
      </c>
      <c r="B16" s="16"/>
      <c r="C16" s="17">
        <v>-75015714</v>
      </c>
      <c r="D16" s="17"/>
      <c r="E16" s="18">
        <v>-215707514</v>
      </c>
      <c r="F16" s="19">
        <v>-275938192</v>
      </c>
      <c r="G16" s="19">
        <v>-14147674</v>
      </c>
      <c r="H16" s="19">
        <v>-8016103</v>
      </c>
      <c r="I16" s="19">
        <v>-7116606</v>
      </c>
      <c r="J16" s="19">
        <v>-29280383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-29280383</v>
      </c>
      <c r="X16" s="19">
        <v>-48493281</v>
      </c>
      <c r="Y16" s="19">
        <v>19212898</v>
      </c>
      <c r="Z16" s="20">
        <v>-39.62</v>
      </c>
      <c r="AA16" s="21">
        <v>-275938192</v>
      </c>
    </row>
    <row r="17" spans="1:27" ht="13.5">
      <c r="A17" s="23" t="s">
        <v>44</v>
      </c>
      <c r="B17" s="24"/>
      <c r="C17" s="25">
        <f aca="true" t="shared" si="0" ref="C17:Y17">SUM(C6:C16)</f>
        <v>1677968337</v>
      </c>
      <c r="D17" s="25">
        <f>SUM(D6:D16)</f>
        <v>0</v>
      </c>
      <c r="E17" s="26">
        <f t="shared" si="0"/>
        <v>6138795175</v>
      </c>
      <c r="F17" s="27">
        <f t="shared" si="0"/>
        <v>5744918179</v>
      </c>
      <c r="G17" s="27">
        <f t="shared" si="0"/>
        <v>551725445</v>
      </c>
      <c r="H17" s="27">
        <f t="shared" si="0"/>
        <v>859488252</v>
      </c>
      <c r="I17" s="27">
        <f t="shared" si="0"/>
        <v>-285003047</v>
      </c>
      <c r="J17" s="27">
        <f t="shared" si="0"/>
        <v>1126210650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1126210650</v>
      </c>
      <c r="X17" s="27">
        <f t="shared" si="0"/>
        <v>1621332111</v>
      </c>
      <c r="Y17" s="27">
        <f t="shared" si="0"/>
        <v>-495121461</v>
      </c>
      <c r="Z17" s="28">
        <f>+IF(X17&lt;&gt;0,+(Y17/X17)*100,0)</f>
        <v>-30.537942081133558</v>
      </c>
      <c r="AA17" s="29">
        <f>SUM(AA6:AA16)</f>
        <v>5744918179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113943986</v>
      </c>
      <c r="D21" s="17"/>
      <c r="E21" s="18">
        <v>111562454</v>
      </c>
      <c r="F21" s="19">
        <v>109180899</v>
      </c>
      <c r="G21" s="36">
        <v>365835</v>
      </c>
      <c r="H21" s="36">
        <v>1642857</v>
      </c>
      <c r="I21" s="36">
        <v>741350</v>
      </c>
      <c r="J21" s="19">
        <v>2750042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2750042</v>
      </c>
      <c r="X21" s="19">
        <v>2966775</v>
      </c>
      <c r="Y21" s="36">
        <v>-216733</v>
      </c>
      <c r="Z21" s="37">
        <v>-7.31</v>
      </c>
      <c r="AA21" s="38">
        <v>109180899</v>
      </c>
    </row>
    <row r="22" spans="1:27" ht="13.5">
      <c r="A22" s="22" t="s">
        <v>47</v>
      </c>
      <c r="B22" s="16"/>
      <c r="C22" s="17">
        <v>-2662412</v>
      </c>
      <c r="D22" s="17"/>
      <c r="E22" s="39">
        <v>20739</v>
      </c>
      <c r="F22" s="36">
        <v>27550</v>
      </c>
      <c r="G22" s="19">
        <v>162548</v>
      </c>
      <c r="H22" s="19">
        <v>168690</v>
      </c>
      <c r="I22" s="19">
        <v>150790</v>
      </c>
      <c r="J22" s="19">
        <v>482028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482028</v>
      </c>
      <c r="X22" s="19">
        <v>1110</v>
      </c>
      <c r="Y22" s="19">
        <v>480918</v>
      </c>
      <c r="Z22" s="20">
        <v>43325.95</v>
      </c>
      <c r="AA22" s="21">
        <v>27550</v>
      </c>
    </row>
    <row r="23" spans="1:27" ht="13.5">
      <c r="A23" s="22" t="s">
        <v>48</v>
      </c>
      <c r="B23" s="16"/>
      <c r="C23" s="40">
        <v>6683781</v>
      </c>
      <c r="D23" s="40"/>
      <c r="E23" s="18">
        <v>3257036</v>
      </c>
      <c r="F23" s="19">
        <v>5657168</v>
      </c>
      <c r="G23" s="36">
        <v>1026004</v>
      </c>
      <c r="H23" s="36">
        <v>-545534</v>
      </c>
      <c r="I23" s="36">
        <v>349639</v>
      </c>
      <c r="J23" s="19">
        <v>830109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830109</v>
      </c>
      <c r="X23" s="19">
        <v>848143</v>
      </c>
      <c r="Y23" s="36">
        <v>-18034</v>
      </c>
      <c r="Z23" s="37">
        <v>-2.13</v>
      </c>
      <c r="AA23" s="38">
        <v>5657168</v>
      </c>
    </row>
    <row r="24" spans="1:27" ht="13.5">
      <c r="A24" s="22" t="s">
        <v>49</v>
      </c>
      <c r="B24" s="16"/>
      <c r="C24" s="17">
        <v>-171436557</v>
      </c>
      <c r="D24" s="17"/>
      <c r="E24" s="18">
        <v>-89885102</v>
      </c>
      <c r="F24" s="19">
        <v>-80818715</v>
      </c>
      <c r="G24" s="19">
        <v>-222322243</v>
      </c>
      <c r="H24" s="19">
        <v>4774235</v>
      </c>
      <c r="I24" s="19">
        <v>204019268</v>
      </c>
      <c r="J24" s="19">
        <v>-13528740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-13528740</v>
      </c>
      <c r="X24" s="19">
        <v>-4761283</v>
      </c>
      <c r="Y24" s="19">
        <v>-8767457</v>
      </c>
      <c r="Z24" s="20">
        <v>184.14</v>
      </c>
      <c r="AA24" s="21">
        <v>-80818715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-1276716590</v>
      </c>
      <c r="D26" s="17"/>
      <c r="E26" s="18">
        <v>-8964243526</v>
      </c>
      <c r="F26" s="19">
        <v>-9507824164</v>
      </c>
      <c r="G26" s="19">
        <v>-681030165</v>
      </c>
      <c r="H26" s="19">
        <v>-212056255</v>
      </c>
      <c r="I26" s="19">
        <v>-291858984</v>
      </c>
      <c r="J26" s="19">
        <v>-1184945404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-1184945404</v>
      </c>
      <c r="X26" s="19">
        <v>-1741421831</v>
      </c>
      <c r="Y26" s="19">
        <v>556476427</v>
      </c>
      <c r="Z26" s="20">
        <v>-31.96</v>
      </c>
      <c r="AA26" s="21">
        <v>-9507824164</v>
      </c>
    </row>
    <row r="27" spans="1:27" ht="13.5">
      <c r="A27" s="23" t="s">
        <v>51</v>
      </c>
      <c r="B27" s="24"/>
      <c r="C27" s="25">
        <f aca="true" t="shared" si="1" ref="C27:Y27">SUM(C21:C26)</f>
        <v>-1330187792</v>
      </c>
      <c r="D27" s="25">
        <f>SUM(D21:D26)</f>
        <v>0</v>
      </c>
      <c r="E27" s="26">
        <f t="shared" si="1"/>
        <v>-8939288399</v>
      </c>
      <c r="F27" s="27">
        <f t="shared" si="1"/>
        <v>-9473777262</v>
      </c>
      <c r="G27" s="27">
        <f t="shared" si="1"/>
        <v>-901798021</v>
      </c>
      <c r="H27" s="27">
        <f t="shared" si="1"/>
        <v>-206016007</v>
      </c>
      <c r="I27" s="27">
        <f t="shared" si="1"/>
        <v>-86597937</v>
      </c>
      <c r="J27" s="27">
        <f t="shared" si="1"/>
        <v>-1194411965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-1194411965</v>
      </c>
      <c r="X27" s="27">
        <f t="shared" si="1"/>
        <v>-1742367086</v>
      </c>
      <c r="Y27" s="27">
        <f t="shared" si="1"/>
        <v>547955121</v>
      </c>
      <c r="Z27" s="28">
        <f>+IF(X27&lt;&gt;0,+(Y27/X27)*100,0)</f>
        <v>-31.44889073048066</v>
      </c>
      <c r="AA27" s="29">
        <f>SUM(AA21:AA26)</f>
        <v>-9473777262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2245920</v>
      </c>
      <c r="D31" s="17"/>
      <c r="E31" s="18"/>
      <c r="F31" s="19"/>
      <c r="G31" s="19">
        <v>-17969</v>
      </c>
      <c r="H31" s="19">
        <v>-8984</v>
      </c>
      <c r="I31" s="19">
        <v>-8984</v>
      </c>
      <c r="J31" s="19">
        <v>-35937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-35937</v>
      </c>
      <c r="X31" s="19"/>
      <c r="Y31" s="19">
        <v>-35937</v>
      </c>
      <c r="Z31" s="20"/>
      <c r="AA31" s="21"/>
    </row>
    <row r="32" spans="1:27" ht="13.5">
      <c r="A32" s="22" t="s">
        <v>54</v>
      </c>
      <c r="B32" s="16"/>
      <c r="C32" s="17">
        <v>496087576</v>
      </c>
      <c r="D32" s="17"/>
      <c r="E32" s="18">
        <v>3728005406</v>
      </c>
      <c r="F32" s="19">
        <v>3724055746</v>
      </c>
      <c r="G32" s="19">
        <v>60000000</v>
      </c>
      <c r="H32" s="19">
        <v>90641875</v>
      </c>
      <c r="I32" s="19">
        <v>430000</v>
      </c>
      <c r="J32" s="19">
        <v>151071875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151071875</v>
      </c>
      <c r="X32" s="19">
        <v>367589094</v>
      </c>
      <c r="Y32" s="19">
        <v>-216517219</v>
      </c>
      <c r="Z32" s="20">
        <v>-58.9</v>
      </c>
      <c r="AA32" s="21">
        <v>3724055746</v>
      </c>
    </row>
    <row r="33" spans="1:27" ht="13.5">
      <c r="A33" s="22" t="s">
        <v>55</v>
      </c>
      <c r="B33" s="16"/>
      <c r="C33" s="17">
        <v>11556232</v>
      </c>
      <c r="D33" s="17"/>
      <c r="E33" s="18">
        <v>45184051</v>
      </c>
      <c r="F33" s="19">
        <v>45185989</v>
      </c>
      <c r="G33" s="19">
        <v>977799</v>
      </c>
      <c r="H33" s="36">
        <v>724815</v>
      </c>
      <c r="I33" s="36">
        <v>-6622876</v>
      </c>
      <c r="J33" s="36">
        <v>-4920262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-4920262</v>
      </c>
      <c r="X33" s="36">
        <v>3322097</v>
      </c>
      <c r="Y33" s="19">
        <v>-8242359</v>
      </c>
      <c r="Z33" s="20">
        <v>-248.11</v>
      </c>
      <c r="AA33" s="21">
        <v>45185989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-326439578</v>
      </c>
      <c r="D35" s="17"/>
      <c r="E35" s="18">
        <v>-859304110</v>
      </c>
      <c r="F35" s="19">
        <v>-856790980</v>
      </c>
      <c r="G35" s="19">
        <v>-4195077</v>
      </c>
      <c r="H35" s="19">
        <v>-2224795</v>
      </c>
      <c r="I35" s="19">
        <v>-116471995</v>
      </c>
      <c r="J35" s="19">
        <v>-122891867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-122891867</v>
      </c>
      <c r="X35" s="19">
        <v>-184424384</v>
      </c>
      <c r="Y35" s="19">
        <v>61532517</v>
      </c>
      <c r="Z35" s="20">
        <v>-33.36</v>
      </c>
      <c r="AA35" s="21">
        <v>-856790980</v>
      </c>
    </row>
    <row r="36" spans="1:27" ht="13.5">
      <c r="A36" s="23" t="s">
        <v>57</v>
      </c>
      <c r="B36" s="24"/>
      <c r="C36" s="25">
        <f aca="true" t="shared" si="2" ref="C36:Y36">SUM(C31:C35)</f>
        <v>183450150</v>
      </c>
      <c r="D36" s="25">
        <f>SUM(D31:D35)</f>
        <v>0</v>
      </c>
      <c r="E36" s="26">
        <f t="shared" si="2"/>
        <v>2913885347</v>
      </c>
      <c r="F36" s="27">
        <f t="shared" si="2"/>
        <v>2912450755</v>
      </c>
      <c r="G36" s="27">
        <f t="shared" si="2"/>
        <v>56764753</v>
      </c>
      <c r="H36" s="27">
        <f t="shared" si="2"/>
        <v>89132911</v>
      </c>
      <c r="I36" s="27">
        <f t="shared" si="2"/>
        <v>-122673855</v>
      </c>
      <c r="J36" s="27">
        <f t="shared" si="2"/>
        <v>23223809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23223809</v>
      </c>
      <c r="X36" s="27">
        <f t="shared" si="2"/>
        <v>186486807</v>
      </c>
      <c r="Y36" s="27">
        <f t="shared" si="2"/>
        <v>-163262998</v>
      </c>
      <c r="Z36" s="28">
        <f>+IF(X36&lt;&gt;0,+(Y36/X36)*100,0)</f>
        <v>-87.54667454840384</v>
      </c>
      <c r="AA36" s="29">
        <f>SUM(AA31:AA35)</f>
        <v>2912450755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531230695</v>
      </c>
      <c r="D38" s="31">
        <f>+D17+D27+D36</f>
        <v>0</v>
      </c>
      <c r="E38" s="32">
        <f t="shared" si="3"/>
        <v>113392123</v>
      </c>
      <c r="F38" s="33">
        <f t="shared" si="3"/>
        <v>-816408328</v>
      </c>
      <c r="G38" s="33">
        <f t="shared" si="3"/>
        <v>-293307823</v>
      </c>
      <c r="H38" s="33">
        <f t="shared" si="3"/>
        <v>742605156</v>
      </c>
      <c r="I38" s="33">
        <f t="shared" si="3"/>
        <v>-494274839</v>
      </c>
      <c r="J38" s="33">
        <f t="shared" si="3"/>
        <v>-44977506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-44977506</v>
      </c>
      <c r="X38" s="33">
        <f t="shared" si="3"/>
        <v>65451832</v>
      </c>
      <c r="Y38" s="33">
        <f t="shared" si="3"/>
        <v>-110429338</v>
      </c>
      <c r="Z38" s="34">
        <f>+IF(X38&lt;&gt;0,+(Y38/X38)*100,0)</f>
        <v>-168.71848292955346</v>
      </c>
      <c r="AA38" s="35">
        <f>+AA17+AA27+AA36</f>
        <v>-816408328</v>
      </c>
    </row>
    <row r="39" spans="1:27" ht="13.5">
      <c r="A39" s="22" t="s">
        <v>59</v>
      </c>
      <c r="B39" s="16"/>
      <c r="C39" s="31">
        <v>2618860434</v>
      </c>
      <c r="D39" s="31"/>
      <c r="E39" s="32">
        <v>5038804133</v>
      </c>
      <c r="F39" s="33">
        <v>7457620612</v>
      </c>
      <c r="G39" s="33">
        <v>5621903893</v>
      </c>
      <c r="H39" s="33">
        <v>5328596070</v>
      </c>
      <c r="I39" s="33">
        <v>6071201226</v>
      </c>
      <c r="J39" s="33">
        <v>5621903893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5621903893</v>
      </c>
      <c r="X39" s="33">
        <v>7457620612</v>
      </c>
      <c r="Y39" s="33">
        <v>-1835716719</v>
      </c>
      <c r="Z39" s="34">
        <v>-24.62</v>
      </c>
      <c r="AA39" s="35">
        <v>7457620612</v>
      </c>
    </row>
    <row r="40" spans="1:27" ht="13.5">
      <c r="A40" s="41" t="s">
        <v>60</v>
      </c>
      <c r="B40" s="42"/>
      <c r="C40" s="43">
        <v>3150091128</v>
      </c>
      <c r="D40" s="43"/>
      <c r="E40" s="44">
        <v>5152196247</v>
      </c>
      <c r="F40" s="45">
        <v>6641212281</v>
      </c>
      <c r="G40" s="45">
        <v>5328596070</v>
      </c>
      <c r="H40" s="45">
        <v>6071201226</v>
      </c>
      <c r="I40" s="45">
        <v>5576926387</v>
      </c>
      <c r="J40" s="45">
        <v>5576926387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5576926387</v>
      </c>
      <c r="X40" s="45">
        <v>7523072441</v>
      </c>
      <c r="Y40" s="45">
        <v>-1946146054</v>
      </c>
      <c r="Z40" s="46">
        <v>-25.87</v>
      </c>
      <c r="AA40" s="47">
        <v>6641212281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210661294</v>
      </c>
      <c r="D6" s="17"/>
      <c r="E6" s="18">
        <v>217844713</v>
      </c>
      <c r="F6" s="19">
        <v>217844713</v>
      </c>
      <c r="G6" s="19">
        <v>89250980</v>
      </c>
      <c r="H6" s="19">
        <v>5204428</v>
      </c>
      <c r="I6" s="19">
        <v>28958868</v>
      </c>
      <c r="J6" s="19">
        <v>123414276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123414276</v>
      </c>
      <c r="X6" s="19">
        <v>90802068</v>
      </c>
      <c r="Y6" s="19">
        <v>32612208</v>
      </c>
      <c r="Z6" s="20">
        <v>35.92</v>
      </c>
      <c r="AA6" s="21">
        <v>217844713</v>
      </c>
    </row>
    <row r="7" spans="1:27" ht="13.5">
      <c r="A7" s="22" t="s">
        <v>34</v>
      </c>
      <c r="B7" s="16"/>
      <c r="C7" s="17">
        <v>1172420725</v>
      </c>
      <c r="D7" s="17"/>
      <c r="E7" s="18">
        <v>1359582271</v>
      </c>
      <c r="F7" s="19">
        <v>1359582271</v>
      </c>
      <c r="G7" s="19">
        <v>165119428</v>
      </c>
      <c r="H7" s="19">
        <v>98635761</v>
      </c>
      <c r="I7" s="19">
        <v>135299727</v>
      </c>
      <c r="J7" s="19">
        <v>399054916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399054916</v>
      </c>
      <c r="X7" s="19">
        <v>375570622</v>
      </c>
      <c r="Y7" s="19">
        <v>23484294</v>
      </c>
      <c r="Z7" s="20">
        <v>6.25</v>
      </c>
      <c r="AA7" s="21">
        <v>1359582271</v>
      </c>
    </row>
    <row r="8" spans="1:27" ht="13.5">
      <c r="A8" s="22" t="s">
        <v>35</v>
      </c>
      <c r="B8" s="16"/>
      <c r="C8" s="17">
        <v>95747270</v>
      </c>
      <c r="D8" s="17"/>
      <c r="E8" s="18">
        <v>70577191</v>
      </c>
      <c r="F8" s="19">
        <v>70577191</v>
      </c>
      <c r="G8" s="19">
        <v>4383907</v>
      </c>
      <c r="H8" s="19">
        <v>5047295</v>
      </c>
      <c r="I8" s="19">
        <v>5867337</v>
      </c>
      <c r="J8" s="19">
        <v>15298539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15298539</v>
      </c>
      <c r="X8" s="19">
        <v>12771035</v>
      </c>
      <c r="Y8" s="19">
        <v>2527504</v>
      </c>
      <c r="Z8" s="20">
        <v>19.79</v>
      </c>
      <c r="AA8" s="21">
        <v>70577191</v>
      </c>
    </row>
    <row r="9" spans="1:27" ht="13.5">
      <c r="A9" s="22" t="s">
        <v>36</v>
      </c>
      <c r="B9" s="16"/>
      <c r="C9" s="17">
        <v>130948400</v>
      </c>
      <c r="D9" s="17"/>
      <c r="E9" s="18">
        <v>182601419</v>
      </c>
      <c r="F9" s="19">
        <v>182601419</v>
      </c>
      <c r="G9" s="19">
        <v>49689000</v>
      </c>
      <c r="H9" s="19">
        <v>4322215</v>
      </c>
      <c r="I9" s="19">
        <v>232581</v>
      </c>
      <c r="J9" s="19">
        <v>54243796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54243796</v>
      </c>
      <c r="X9" s="19">
        <v>50035517</v>
      </c>
      <c r="Y9" s="19">
        <v>4208279</v>
      </c>
      <c r="Z9" s="20">
        <v>8.41</v>
      </c>
      <c r="AA9" s="21">
        <v>182601419</v>
      </c>
    </row>
    <row r="10" spans="1:27" ht="13.5">
      <c r="A10" s="22" t="s">
        <v>37</v>
      </c>
      <c r="B10" s="16"/>
      <c r="C10" s="17">
        <v>-327052334</v>
      </c>
      <c r="D10" s="17"/>
      <c r="E10" s="18">
        <v>57546081</v>
      </c>
      <c r="F10" s="19">
        <v>57546081</v>
      </c>
      <c r="G10" s="19">
        <v>5600000</v>
      </c>
      <c r="H10" s="19"/>
      <c r="I10" s="19">
        <v>4593776</v>
      </c>
      <c r="J10" s="19">
        <v>10193776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10193776</v>
      </c>
      <c r="X10" s="19">
        <v>3062430</v>
      </c>
      <c r="Y10" s="19">
        <v>7131346</v>
      </c>
      <c r="Z10" s="20">
        <v>232.87</v>
      </c>
      <c r="AA10" s="21">
        <v>57546081</v>
      </c>
    </row>
    <row r="11" spans="1:27" ht="13.5">
      <c r="A11" s="22" t="s">
        <v>38</v>
      </c>
      <c r="B11" s="16"/>
      <c r="C11" s="17">
        <v>30398888</v>
      </c>
      <c r="D11" s="17"/>
      <c r="E11" s="18">
        <v>27063571</v>
      </c>
      <c r="F11" s="19">
        <v>27063571</v>
      </c>
      <c r="G11" s="19">
        <v>2754964</v>
      </c>
      <c r="H11" s="19">
        <v>3964651</v>
      </c>
      <c r="I11" s="19">
        <v>3501605</v>
      </c>
      <c r="J11" s="19">
        <v>10221220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10221220</v>
      </c>
      <c r="X11" s="19">
        <v>8243063</v>
      </c>
      <c r="Y11" s="19">
        <v>1978157</v>
      </c>
      <c r="Z11" s="20">
        <v>24</v>
      </c>
      <c r="AA11" s="21">
        <v>27063571</v>
      </c>
    </row>
    <row r="12" spans="1:27" ht="13.5">
      <c r="A12" s="22" t="s">
        <v>39</v>
      </c>
      <c r="B12" s="16"/>
      <c r="C12" s="17">
        <v>15120</v>
      </c>
      <c r="D12" s="17"/>
      <c r="E12" s="18">
        <v>15120</v>
      </c>
      <c r="F12" s="19">
        <v>15120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>
        <v>15120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-1409974498</v>
      </c>
      <c r="D14" s="17"/>
      <c r="E14" s="18">
        <v>-1583699970</v>
      </c>
      <c r="F14" s="19">
        <v>-1583699970</v>
      </c>
      <c r="G14" s="19">
        <v>-70798465</v>
      </c>
      <c r="H14" s="19">
        <v>-143004603</v>
      </c>
      <c r="I14" s="19">
        <v>-147204013</v>
      </c>
      <c r="J14" s="19">
        <v>-361007081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-361007081</v>
      </c>
      <c r="X14" s="19">
        <v>-338358115</v>
      </c>
      <c r="Y14" s="19">
        <v>-22648966</v>
      </c>
      <c r="Z14" s="20">
        <v>6.69</v>
      </c>
      <c r="AA14" s="21">
        <v>-1583699970</v>
      </c>
    </row>
    <row r="15" spans="1:27" ht="13.5">
      <c r="A15" s="22" t="s">
        <v>42</v>
      </c>
      <c r="B15" s="16"/>
      <c r="C15" s="17">
        <v>-76609347</v>
      </c>
      <c r="D15" s="17"/>
      <c r="E15" s="18">
        <v>-89108928</v>
      </c>
      <c r="F15" s="19">
        <v>-89108928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-89108928</v>
      </c>
    </row>
    <row r="16" spans="1:27" ht="13.5">
      <c r="A16" s="22" t="s">
        <v>43</v>
      </c>
      <c r="B16" s="16"/>
      <c r="C16" s="17"/>
      <c r="D16" s="17"/>
      <c r="E16" s="18">
        <v>-736170</v>
      </c>
      <c r="F16" s="19">
        <v>-736170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>
        <v>-736170</v>
      </c>
    </row>
    <row r="17" spans="1:27" ht="13.5">
      <c r="A17" s="23" t="s">
        <v>44</v>
      </c>
      <c r="B17" s="24"/>
      <c r="C17" s="25">
        <f aca="true" t="shared" si="0" ref="C17:Y17">SUM(C6:C16)</f>
        <v>-173444482</v>
      </c>
      <c r="D17" s="25">
        <f>SUM(D6:D16)</f>
        <v>0</v>
      </c>
      <c r="E17" s="26">
        <f t="shared" si="0"/>
        <v>241685298</v>
      </c>
      <c r="F17" s="27">
        <f t="shared" si="0"/>
        <v>241685298</v>
      </c>
      <c r="G17" s="27">
        <f t="shared" si="0"/>
        <v>245999814</v>
      </c>
      <c r="H17" s="27">
        <f t="shared" si="0"/>
        <v>-25830253</v>
      </c>
      <c r="I17" s="27">
        <f t="shared" si="0"/>
        <v>31249881</v>
      </c>
      <c r="J17" s="27">
        <f t="shared" si="0"/>
        <v>251419442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251419442</v>
      </c>
      <c r="X17" s="27">
        <f t="shared" si="0"/>
        <v>202126620</v>
      </c>
      <c r="Y17" s="27">
        <f t="shared" si="0"/>
        <v>49292822</v>
      </c>
      <c r="Z17" s="28">
        <f>+IF(X17&lt;&gt;0,+(Y17/X17)*100,0)</f>
        <v>24.38710052144542</v>
      </c>
      <c r="AA17" s="29">
        <f>SUM(AA6:AA16)</f>
        <v>241685298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73721766</v>
      </c>
      <c r="D21" s="17"/>
      <c r="E21" s="18">
        <v>250000</v>
      </c>
      <c r="F21" s="19">
        <v>250000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250000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521630</v>
      </c>
      <c r="D23" s="40"/>
      <c r="E23" s="18">
        <v>14000</v>
      </c>
      <c r="F23" s="19">
        <v>14000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14000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-574700209</v>
      </c>
      <c r="F26" s="19">
        <v>-795247997</v>
      </c>
      <c r="G26" s="19">
        <v>-762151</v>
      </c>
      <c r="H26" s="19">
        <v>-24003037</v>
      </c>
      <c r="I26" s="19">
        <v>-34458427</v>
      </c>
      <c r="J26" s="19">
        <v>-59223615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-59223615</v>
      </c>
      <c r="X26" s="19">
        <v>-90254545</v>
      </c>
      <c r="Y26" s="19">
        <v>31030930</v>
      </c>
      <c r="Z26" s="20">
        <v>-34.38</v>
      </c>
      <c r="AA26" s="21">
        <v>-795247997</v>
      </c>
    </row>
    <row r="27" spans="1:27" ht="13.5">
      <c r="A27" s="23" t="s">
        <v>51</v>
      </c>
      <c r="B27" s="24"/>
      <c r="C27" s="25">
        <f aca="true" t="shared" si="1" ref="C27:Y27">SUM(C21:C26)</f>
        <v>74243396</v>
      </c>
      <c r="D27" s="25">
        <f>SUM(D21:D26)</f>
        <v>0</v>
      </c>
      <c r="E27" s="26">
        <f t="shared" si="1"/>
        <v>-574436209</v>
      </c>
      <c r="F27" s="27">
        <f t="shared" si="1"/>
        <v>-794983997</v>
      </c>
      <c r="G27" s="27">
        <f t="shared" si="1"/>
        <v>-762151</v>
      </c>
      <c r="H27" s="27">
        <f t="shared" si="1"/>
        <v>-24003037</v>
      </c>
      <c r="I27" s="27">
        <f t="shared" si="1"/>
        <v>-34458427</v>
      </c>
      <c r="J27" s="27">
        <f t="shared" si="1"/>
        <v>-59223615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-59223615</v>
      </c>
      <c r="X27" s="27">
        <f t="shared" si="1"/>
        <v>-90254545</v>
      </c>
      <c r="Y27" s="27">
        <f t="shared" si="1"/>
        <v>31030930</v>
      </c>
      <c r="Z27" s="28">
        <f>+IF(X27&lt;&gt;0,+(Y27/X27)*100,0)</f>
        <v>-34.38157047935924</v>
      </c>
      <c r="AA27" s="29">
        <f>SUM(AA21:AA26)</f>
        <v>-794983997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294530916</v>
      </c>
      <c r="D32" s="17"/>
      <c r="E32" s="18">
        <v>506922000</v>
      </c>
      <c r="F32" s="19">
        <v>506922000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506922000</v>
      </c>
    </row>
    <row r="33" spans="1:27" ht="13.5">
      <c r="A33" s="22" t="s">
        <v>55</v>
      </c>
      <c r="B33" s="16"/>
      <c r="C33" s="17">
        <v>2782081</v>
      </c>
      <c r="D33" s="17"/>
      <c r="E33" s="18">
        <v>2919391</v>
      </c>
      <c r="F33" s="19">
        <v>2919391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2919391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-132932517</v>
      </c>
      <c r="D35" s="17"/>
      <c r="E35" s="18">
        <v>-132104369</v>
      </c>
      <c r="F35" s="19">
        <v>-132104369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-132104369</v>
      </c>
    </row>
    <row r="36" spans="1:27" ht="13.5">
      <c r="A36" s="23" t="s">
        <v>57</v>
      </c>
      <c r="B36" s="24"/>
      <c r="C36" s="25">
        <f aca="true" t="shared" si="2" ref="C36:Y36">SUM(C31:C35)</f>
        <v>164380480</v>
      </c>
      <c r="D36" s="25">
        <f>SUM(D31:D35)</f>
        <v>0</v>
      </c>
      <c r="E36" s="26">
        <f t="shared" si="2"/>
        <v>377737022</v>
      </c>
      <c r="F36" s="27">
        <f t="shared" si="2"/>
        <v>377737022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377737022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65179394</v>
      </c>
      <c r="D38" s="31">
        <f>+D17+D27+D36</f>
        <v>0</v>
      </c>
      <c r="E38" s="32">
        <f t="shared" si="3"/>
        <v>44986111</v>
      </c>
      <c r="F38" s="33">
        <f t="shared" si="3"/>
        <v>-175561677</v>
      </c>
      <c r="G38" s="33">
        <f t="shared" si="3"/>
        <v>245237663</v>
      </c>
      <c r="H38" s="33">
        <f t="shared" si="3"/>
        <v>-49833290</v>
      </c>
      <c r="I38" s="33">
        <f t="shared" si="3"/>
        <v>-3208546</v>
      </c>
      <c r="J38" s="33">
        <f t="shared" si="3"/>
        <v>192195827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192195827</v>
      </c>
      <c r="X38" s="33">
        <f t="shared" si="3"/>
        <v>111872075</v>
      </c>
      <c r="Y38" s="33">
        <f t="shared" si="3"/>
        <v>80323752</v>
      </c>
      <c r="Z38" s="34">
        <f>+IF(X38&lt;&gt;0,+(Y38/X38)*100,0)</f>
        <v>71.79964437059024</v>
      </c>
      <c r="AA38" s="35">
        <f>+AA17+AA27+AA36</f>
        <v>-175561677</v>
      </c>
    </row>
    <row r="39" spans="1:27" ht="13.5">
      <c r="A39" s="22" t="s">
        <v>59</v>
      </c>
      <c r="B39" s="16"/>
      <c r="C39" s="31">
        <v>259525666</v>
      </c>
      <c r="D39" s="31"/>
      <c r="E39" s="32">
        <v>140988688</v>
      </c>
      <c r="F39" s="33">
        <v>361536475</v>
      </c>
      <c r="G39" s="33">
        <v>140988688</v>
      </c>
      <c r="H39" s="33">
        <v>386226351</v>
      </c>
      <c r="I39" s="33">
        <v>336393061</v>
      </c>
      <c r="J39" s="33">
        <v>140988688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140988688</v>
      </c>
      <c r="X39" s="33">
        <v>361536475</v>
      </c>
      <c r="Y39" s="33">
        <v>-220547787</v>
      </c>
      <c r="Z39" s="34">
        <v>-61</v>
      </c>
      <c r="AA39" s="35">
        <v>361536475</v>
      </c>
    </row>
    <row r="40" spans="1:27" ht="13.5">
      <c r="A40" s="41" t="s">
        <v>60</v>
      </c>
      <c r="B40" s="42"/>
      <c r="C40" s="43">
        <v>324705060</v>
      </c>
      <c r="D40" s="43"/>
      <c r="E40" s="44">
        <v>185974798</v>
      </c>
      <c r="F40" s="45">
        <v>185974798</v>
      </c>
      <c r="G40" s="45">
        <v>386226351</v>
      </c>
      <c r="H40" s="45">
        <v>336393061</v>
      </c>
      <c r="I40" s="45">
        <v>333184515</v>
      </c>
      <c r="J40" s="45">
        <v>333184515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333184515</v>
      </c>
      <c r="X40" s="45">
        <v>473408550</v>
      </c>
      <c r="Y40" s="45">
        <v>-140224035</v>
      </c>
      <c r="Z40" s="46">
        <v>-29.62</v>
      </c>
      <c r="AA40" s="47">
        <v>185974798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281199938</v>
      </c>
      <c r="F6" s="19">
        <v>281199938</v>
      </c>
      <c r="G6" s="19">
        <v>26728606</v>
      </c>
      <c r="H6" s="19">
        <v>30093955</v>
      </c>
      <c r="I6" s="19">
        <v>26541665</v>
      </c>
      <c r="J6" s="19">
        <v>83364226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83364226</v>
      </c>
      <c r="X6" s="19">
        <v>75708632</v>
      </c>
      <c r="Y6" s="19">
        <v>7655594</v>
      </c>
      <c r="Z6" s="20">
        <v>10.11</v>
      </c>
      <c r="AA6" s="21">
        <v>281199938</v>
      </c>
    </row>
    <row r="7" spans="1:27" ht="13.5">
      <c r="A7" s="22" t="s">
        <v>34</v>
      </c>
      <c r="B7" s="16"/>
      <c r="C7" s="17"/>
      <c r="D7" s="17"/>
      <c r="E7" s="18">
        <v>700831953</v>
      </c>
      <c r="F7" s="19">
        <v>700831953</v>
      </c>
      <c r="G7" s="19">
        <v>51858332</v>
      </c>
      <c r="H7" s="19">
        <v>43898929</v>
      </c>
      <c r="I7" s="19">
        <v>55497276</v>
      </c>
      <c r="J7" s="19">
        <v>151254537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151254537</v>
      </c>
      <c r="X7" s="19">
        <v>174835602</v>
      </c>
      <c r="Y7" s="19">
        <v>-23581065</v>
      </c>
      <c r="Z7" s="20">
        <v>-13.49</v>
      </c>
      <c r="AA7" s="21">
        <v>700831953</v>
      </c>
    </row>
    <row r="8" spans="1:27" ht="13.5">
      <c r="A8" s="22" t="s">
        <v>35</v>
      </c>
      <c r="B8" s="16"/>
      <c r="C8" s="17"/>
      <c r="D8" s="17"/>
      <c r="E8" s="18">
        <v>79291769</v>
      </c>
      <c r="F8" s="19">
        <v>79291769</v>
      </c>
      <c r="G8" s="19">
        <v>100089453</v>
      </c>
      <c r="H8" s="19">
        <v>18896784</v>
      </c>
      <c r="I8" s="19">
        <v>5938306</v>
      </c>
      <c r="J8" s="19">
        <v>124924543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124924543</v>
      </c>
      <c r="X8" s="19">
        <v>9584246</v>
      </c>
      <c r="Y8" s="19">
        <v>115340297</v>
      </c>
      <c r="Z8" s="20">
        <v>1203.44</v>
      </c>
      <c r="AA8" s="21">
        <v>79291769</v>
      </c>
    </row>
    <row r="9" spans="1:27" ht="13.5">
      <c r="A9" s="22" t="s">
        <v>36</v>
      </c>
      <c r="B9" s="16"/>
      <c r="C9" s="17"/>
      <c r="D9" s="17"/>
      <c r="E9" s="18">
        <v>110550000</v>
      </c>
      <c r="F9" s="19">
        <v>110550000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49550000</v>
      </c>
      <c r="Y9" s="19">
        <v>-49550000</v>
      </c>
      <c r="Z9" s="20">
        <v>-100</v>
      </c>
      <c r="AA9" s="21">
        <v>110550000</v>
      </c>
    </row>
    <row r="10" spans="1:27" ht="13.5">
      <c r="A10" s="22" t="s">
        <v>37</v>
      </c>
      <c r="B10" s="16"/>
      <c r="C10" s="17"/>
      <c r="D10" s="17"/>
      <c r="E10" s="18">
        <v>128731320</v>
      </c>
      <c r="F10" s="19">
        <v>128731320</v>
      </c>
      <c r="G10" s="19">
        <v>363452</v>
      </c>
      <c r="H10" s="19">
        <v>24041548</v>
      </c>
      <c r="I10" s="19"/>
      <c r="J10" s="19">
        <v>24405000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24405000</v>
      </c>
      <c r="X10" s="19">
        <v>64633000</v>
      </c>
      <c r="Y10" s="19">
        <v>-40228000</v>
      </c>
      <c r="Z10" s="20">
        <v>-62.24</v>
      </c>
      <c r="AA10" s="21">
        <v>128731320</v>
      </c>
    </row>
    <row r="11" spans="1:27" ht="13.5">
      <c r="A11" s="22" t="s">
        <v>38</v>
      </c>
      <c r="B11" s="16"/>
      <c r="C11" s="17"/>
      <c r="D11" s="17"/>
      <c r="E11" s="18">
        <v>43433003</v>
      </c>
      <c r="F11" s="19">
        <v>43433003</v>
      </c>
      <c r="G11" s="19">
        <v>421605</v>
      </c>
      <c r="H11" s="19">
        <v>4407676</v>
      </c>
      <c r="I11" s="19">
        <v>4939940</v>
      </c>
      <c r="J11" s="19">
        <v>9769221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9769221</v>
      </c>
      <c r="X11" s="19">
        <v>10195038</v>
      </c>
      <c r="Y11" s="19">
        <v>-425817</v>
      </c>
      <c r="Z11" s="20">
        <v>-4.18</v>
      </c>
      <c r="AA11" s="21">
        <v>43433003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-1081273500</v>
      </c>
      <c r="F14" s="19">
        <v>-994721158</v>
      </c>
      <c r="G14" s="19">
        <v>-93293562</v>
      </c>
      <c r="H14" s="19">
        <v>-146554420</v>
      </c>
      <c r="I14" s="19">
        <v>-83613491</v>
      </c>
      <c r="J14" s="19">
        <v>-323461473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-323461473</v>
      </c>
      <c r="X14" s="19">
        <v>-233549019</v>
      </c>
      <c r="Y14" s="19">
        <v>-89912454</v>
      </c>
      <c r="Z14" s="20">
        <v>38.5</v>
      </c>
      <c r="AA14" s="21">
        <v>-994721158</v>
      </c>
    </row>
    <row r="15" spans="1:27" ht="13.5">
      <c r="A15" s="22" t="s">
        <v>42</v>
      </c>
      <c r="B15" s="16"/>
      <c r="C15" s="17"/>
      <c r="D15" s="17"/>
      <c r="E15" s="18">
        <v>-31471544</v>
      </c>
      <c r="F15" s="19">
        <v>-58156519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-58156519</v>
      </c>
    </row>
    <row r="16" spans="1:27" ht="13.5">
      <c r="A16" s="22" t="s">
        <v>43</v>
      </c>
      <c r="B16" s="16"/>
      <c r="C16" s="17"/>
      <c r="D16" s="17"/>
      <c r="E16" s="18">
        <v>-7891444</v>
      </c>
      <c r="F16" s="19">
        <v>-67758811</v>
      </c>
      <c r="G16" s="19">
        <v>-4551610</v>
      </c>
      <c r="H16" s="19">
        <v>-2101786</v>
      </c>
      <c r="I16" s="19"/>
      <c r="J16" s="19">
        <v>-6653396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-6653396</v>
      </c>
      <c r="X16" s="19"/>
      <c r="Y16" s="19">
        <v>-6653396</v>
      </c>
      <c r="Z16" s="20"/>
      <c r="AA16" s="21">
        <v>-67758811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223401495</v>
      </c>
      <c r="F17" s="27">
        <f t="shared" si="0"/>
        <v>223401495</v>
      </c>
      <c r="G17" s="27">
        <f t="shared" si="0"/>
        <v>81616276</v>
      </c>
      <c r="H17" s="27">
        <f t="shared" si="0"/>
        <v>-27317314</v>
      </c>
      <c r="I17" s="27">
        <f t="shared" si="0"/>
        <v>9303696</v>
      </c>
      <c r="J17" s="27">
        <f t="shared" si="0"/>
        <v>63602658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63602658</v>
      </c>
      <c r="X17" s="27">
        <f t="shared" si="0"/>
        <v>150957499</v>
      </c>
      <c r="Y17" s="27">
        <f t="shared" si="0"/>
        <v>-87354841</v>
      </c>
      <c r="Z17" s="28">
        <f>+IF(X17&lt;&gt;0,+(Y17/X17)*100,0)</f>
        <v>-57.86717558165163</v>
      </c>
      <c r="AA17" s="29">
        <f>SUM(AA6:AA16)</f>
        <v>223401495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5698254</v>
      </c>
      <c r="F21" s="19">
        <v>5698254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5698254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-463791713</v>
      </c>
      <c r="F26" s="19">
        <v>-539200043</v>
      </c>
      <c r="G26" s="19">
        <v>-57000</v>
      </c>
      <c r="H26" s="19">
        <v>-8557667</v>
      </c>
      <c r="I26" s="19">
        <v>-20690727</v>
      </c>
      <c r="J26" s="19">
        <v>-29305394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-29305394</v>
      </c>
      <c r="X26" s="19">
        <v>-56053914</v>
      </c>
      <c r="Y26" s="19">
        <v>26748520</v>
      </c>
      <c r="Z26" s="20">
        <v>-47.72</v>
      </c>
      <c r="AA26" s="21">
        <v>-539200043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-458093459</v>
      </c>
      <c r="F27" s="27">
        <f t="shared" si="1"/>
        <v>-533501789</v>
      </c>
      <c r="G27" s="27">
        <f t="shared" si="1"/>
        <v>-57000</v>
      </c>
      <c r="H27" s="27">
        <f t="shared" si="1"/>
        <v>-8557667</v>
      </c>
      <c r="I27" s="27">
        <f t="shared" si="1"/>
        <v>-20690727</v>
      </c>
      <c r="J27" s="27">
        <f t="shared" si="1"/>
        <v>-29305394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-29305394</v>
      </c>
      <c r="X27" s="27">
        <f t="shared" si="1"/>
        <v>-56053914</v>
      </c>
      <c r="Y27" s="27">
        <f t="shared" si="1"/>
        <v>26748520</v>
      </c>
      <c r="Z27" s="28">
        <f>+IF(X27&lt;&gt;0,+(Y27/X27)*100,0)</f>
        <v>-47.719272556060936</v>
      </c>
      <c r="AA27" s="29">
        <f>SUM(AA21:AA26)</f>
        <v>-533501789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161000000</v>
      </c>
      <c r="F32" s="19">
        <v>161000000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161000000</v>
      </c>
    </row>
    <row r="33" spans="1:27" ht="13.5">
      <c r="A33" s="22" t="s">
        <v>55</v>
      </c>
      <c r="B33" s="16"/>
      <c r="C33" s="17"/>
      <c r="D33" s="17"/>
      <c r="E33" s="18">
        <v>1386835</v>
      </c>
      <c r="F33" s="19">
        <v>1386835</v>
      </c>
      <c r="G33" s="19">
        <v>27620</v>
      </c>
      <c r="H33" s="36"/>
      <c r="I33" s="36"/>
      <c r="J33" s="36">
        <v>27620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27620</v>
      </c>
      <c r="X33" s="36"/>
      <c r="Y33" s="19">
        <v>27620</v>
      </c>
      <c r="Z33" s="20"/>
      <c r="AA33" s="21">
        <v>1386835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-11957516</v>
      </c>
      <c r="F35" s="19">
        <v>-11957516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-11957516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150429319</v>
      </c>
      <c r="F36" s="27">
        <f t="shared" si="2"/>
        <v>150429319</v>
      </c>
      <c r="G36" s="27">
        <f t="shared" si="2"/>
        <v>27620</v>
      </c>
      <c r="H36" s="27">
        <f t="shared" si="2"/>
        <v>0</v>
      </c>
      <c r="I36" s="27">
        <f t="shared" si="2"/>
        <v>0</v>
      </c>
      <c r="J36" s="27">
        <f t="shared" si="2"/>
        <v>27620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27620</v>
      </c>
      <c r="X36" s="27">
        <f t="shared" si="2"/>
        <v>0</v>
      </c>
      <c r="Y36" s="27">
        <f t="shared" si="2"/>
        <v>27620</v>
      </c>
      <c r="Z36" s="28">
        <f>+IF(X36&lt;&gt;0,+(Y36/X36)*100,0)</f>
        <v>0</v>
      </c>
      <c r="AA36" s="29">
        <f>SUM(AA31:AA35)</f>
        <v>150429319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-84262645</v>
      </c>
      <c r="F38" s="33">
        <f t="shared" si="3"/>
        <v>-159670975</v>
      </c>
      <c r="G38" s="33">
        <f t="shared" si="3"/>
        <v>81586896</v>
      </c>
      <c r="H38" s="33">
        <f t="shared" si="3"/>
        <v>-35874981</v>
      </c>
      <c r="I38" s="33">
        <f t="shared" si="3"/>
        <v>-11387031</v>
      </c>
      <c r="J38" s="33">
        <f t="shared" si="3"/>
        <v>34324884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34324884</v>
      </c>
      <c r="X38" s="33">
        <f t="shared" si="3"/>
        <v>94903585</v>
      </c>
      <c r="Y38" s="33">
        <f t="shared" si="3"/>
        <v>-60578701</v>
      </c>
      <c r="Z38" s="34">
        <f>+IF(X38&lt;&gt;0,+(Y38/X38)*100,0)</f>
        <v>-63.831836278892936</v>
      </c>
      <c r="AA38" s="35">
        <f>+AA17+AA27+AA36</f>
        <v>-159670975</v>
      </c>
    </row>
    <row r="39" spans="1:27" ht="13.5">
      <c r="A39" s="22" t="s">
        <v>59</v>
      </c>
      <c r="B39" s="16"/>
      <c r="C39" s="31"/>
      <c r="D39" s="31"/>
      <c r="E39" s="32">
        <v>479988501</v>
      </c>
      <c r="F39" s="33">
        <v>613807934</v>
      </c>
      <c r="G39" s="33">
        <v>613807934</v>
      </c>
      <c r="H39" s="33">
        <v>695394830</v>
      </c>
      <c r="I39" s="33">
        <v>659519849</v>
      </c>
      <c r="J39" s="33">
        <v>613807934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613807934</v>
      </c>
      <c r="X39" s="33">
        <v>613807934</v>
      </c>
      <c r="Y39" s="33"/>
      <c r="Z39" s="34"/>
      <c r="AA39" s="35">
        <v>613807934</v>
      </c>
    </row>
    <row r="40" spans="1:27" ht="13.5">
      <c r="A40" s="41" t="s">
        <v>60</v>
      </c>
      <c r="B40" s="42"/>
      <c r="C40" s="43"/>
      <c r="D40" s="43"/>
      <c r="E40" s="44">
        <v>395725856</v>
      </c>
      <c r="F40" s="45">
        <v>454136959</v>
      </c>
      <c r="G40" s="45">
        <v>695394830</v>
      </c>
      <c r="H40" s="45">
        <v>659519849</v>
      </c>
      <c r="I40" s="45">
        <v>648132818</v>
      </c>
      <c r="J40" s="45">
        <v>648132818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648132818</v>
      </c>
      <c r="X40" s="45">
        <v>708711519</v>
      </c>
      <c r="Y40" s="45">
        <v>-60578701</v>
      </c>
      <c r="Z40" s="46">
        <v>-8.55</v>
      </c>
      <c r="AA40" s="47">
        <v>454136959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97321904</v>
      </c>
      <c r="D6" s="17"/>
      <c r="E6" s="18">
        <v>108599166</v>
      </c>
      <c r="F6" s="19">
        <v>108599166</v>
      </c>
      <c r="G6" s="19">
        <v>5763228</v>
      </c>
      <c r="H6" s="19">
        <v>7289401</v>
      </c>
      <c r="I6" s="19">
        <v>8505398</v>
      </c>
      <c r="J6" s="19">
        <v>21558027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21558027</v>
      </c>
      <c r="X6" s="19">
        <v>27390000</v>
      </c>
      <c r="Y6" s="19">
        <v>-5831973</v>
      </c>
      <c r="Z6" s="20">
        <v>-21.29</v>
      </c>
      <c r="AA6" s="21">
        <v>108599166</v>
      </c>
    </row>
    <row r="7" spans="1:27" ht="13.5">
      <c r="A7" s="22" t="s">
        <v>34</v>
      </c>
      <c r="B7" s="16"/>
      <c r="C7" s="17">
        <v>445592323</v>
      </c>
      <c r="D7" s="17"/>
      <c r="E7" s="18">
        <v>501522106</v>
      </c>
      <c r="F7" s="19">
        <v>501522106</v>
      </c>
      <c r="G7" s="19">
        <v>36248200</v>
      </c>
      <c r="H7" s="19">
        <v>45168974</v>
      </c>
      <c r="I7" s="19">
        <v>47641847</v>
      </c>
      <c r="J7" s="19">
        <v>129059021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129059021</v>
      </c>
      <c r="X7" s="19">
        <v>123847000</v>
      </c>
      <c r="Y7" s="19">
        <v>5212021</v>
      </c>
      <c r="Z7" s="20">
        <v>4.21</v>
      </c>
      <c r="AA7" s="21">
        <v>501522106</v>
      </c>
    </row>
    <row r="8" spans="1:27" ht="13.5">
      <c r="A8" s="22" t="s">
        <v>35</v>
      </c>
      <c r="B8" s="16"/>
      <c r="C8" s="17">
        <v>56306701</v>
      </c>
      <c r="D8" s="17"/>
      <c r="E8" s="18">
        <v>53745208</v>
      </c>
      <c r="F8" s="19">
        <v>53745208</v>
      </c>
      <c r="G8" s="19">
        <v>11380659</v>
      </c>
      <c r="H8" s="19">
        <v>22478460</v>
      </c>
      <c r="I8" s="19">
        <v>18926896</v>
      </c>
      <c r="J8" s="19">
        <v>52786015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52786015</v>
      </c>
      <c r="X8" s="19">
        <v>13019000</v>
      </c>
      <c r="Y8" s="19">
        <v>39767015</v>
      </c>
      <c r="Z8" s="20">
        <v>305.45</v>
      </c>
      <c r="AA8" s="21">
        <v>53745208</v>
      </c>
    </row>
    <row r="9" spans="1:27" ht="13.5">
      <c r="A9" s="22" t="s">
        <v>36</v>
      </c>
      <c r="B9" s="16"/>
      <c r="C9" s="17">
        <v>109603551</v>
      </c>
      <c r="D9" s="17"/>
      <c r="E9" s="18">
        <v>134048079</v>
      </c>
      <c r="F9" s="19">
        <v>141954288</v>
      </c>
      <c r="G9" s="19">
        <v>38371514</v>
      </c>
      <c r="H9" s="19">
        <v>7833717</v>
      </c>
      <c r="I9" s="19">
        <v>2302333</v>
      </c>
      <c r="J9" s="19">
        <v>48507564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48507564</v>
      </c>
      <c r="X9" s="19">
        <v>48381581</v>
      </c>
      <c r="Y9" s="19">
        <v>125983</v>
      </c>
      <c r="Z9" s="20">
        <v>0.26</v>
      </c>
      <c r="AA9" s="21">
        <v>141954288</v>
      </c>
    </row>
    <row r="10" spans="1:27" ht="13.5">
      <c r="A10" s="22" t="s">
        <v>37</v>
      </c>
      <c r="B10" s="16"/>
      <c r="C10" s="17">
        <v>41393982</v>
      </c>
      <c r="D10" s="17"/>
      <c r="E10" s="18">
        <v>51959537</v>
      </c>
      <c r="F10" s="19">
        <v>51959537</v>
      </c>
      <c r="G10" s="19"/>
      <c r="H10" s="19">
        <v>5329000</v>
      </c>
      <c r="I10" s="19"/>
      <c r="J10" s="19">
        <v>5329000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5329000</v>
      </c>
      <c r="X10" s="19">
        <v>23236000</v>
      </c>
      <c r="Y10" s="19">
        <v>-17907000</v>
      </c>
      <c r="Z10" s="20">
        <v>-77.07</v>
      </c>
      <c r="AA10" s="21">
        <v>51959537</v>
      </c>
    </row>
    <row r="11" spans="1:27" ht="13.5">
      <c r="A11" s="22" t="s">
        <v>38</v>
      </c>
      <c r="B11" s="16"/>
      <c r="C11" s="17">
        <v>14469071</v>
      </c>
      <c r="D11" s="17"/>
      <c r="E11" s="18">
        <v>12833500</v>
      </c>
      <c r="F11" s="19">
        <v>12833500</v>
      </c>
      <c r="G11" s="19">
        <v>1485679</v>
      </c>
      <c r="H11" s="19">
        <v>1677921</v>
      </c>
      <c r="I11" s="19">
        <v>1593904</v>
      </c>
      <c r="J11" s="19">
        <v>4757504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4757504</v>
      </c>
      <c r="X11" s="19">
        <v>3590000</v>
      </c>
      <c r="Y11" s="19">
        <v>1167504</v>
      </c>
      <c r="Z11" s="20">
        <v>32.52</v>
      </c>
      <c r="AA11" s="21">
        <v>12833500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-664535651</v>
      </c>
      <c r="D14" s="17"/>
      <c r="E14" s="18">
        <v>-748177459</v>
      </c>
      <c r="F14" s="19">
        <v>-756083668</v>
      </c>
      <c r="G14" s="19">
        <v>-69196480</v>
      </c>
      <c r="H14" s="19">
        <v>-74060928</v>
      </c>
      <c r="I14" s="19">
        <v>-79519217</v>
      </c>
      <c r="J14" s="19">
        <v>-222776625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-222776625</v>
      </c>
      <c r="X14" s="19">
        <v>-217245680</v>
      </c>
      <c r="Y14" s="19">
        <v>-5530945</v>
      </c>
      <c r="Z14" s="20">
        <v>2.55</v>
      </c>
      <c r="AA14" s="21">
        <v>-756083668</v>
      </c>
    </row>
    <row r="15" spans="1:27" ht="13.5">
      <c r="A15" s="22" t="s">
        <v>42</v>
      </c>
      <c r="B15" s="16"/>
      <c r="C15" s="17">
        <v>-24470656</v>
      </c>
      <c r="D15" s="17"/>
      <c r="E15" s="18">
        <v>-28232510</v>
      </c>
      <c r="F15" s="19">
        <v>-28232510</v>
      </c>
      <c r="G15" s="19"/>
      <c r="H15" s="19"/>
      <c r="I15" s="19">
        <v>-13625887</v>
      </c>
      <c r="J15" s="19">
        <v>-13625887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-13625887</v>
      </c>
      <c r="X15" s="19">
        <v>-14474280</v>
      </c>
      <c r="Y15" s="19">
        <v>848393</v>
      </c>
      <c r="Z15" s="20">
        <v>-5.86</v>
      </c>
      <c r="AA15" s="21">
        <v>-28232510</v>
      </c>
    </row>
    <row r="16" spans="1:27" ht="13.5">
      <c r="A16" s="22" t="s">
        <v>43</v>
      </c>
      <c r="B16" s="16"/>
      <c r="C16" s="17">
        <v>-279600</v>
      </c>
      <c r="D16" s="17"/>
      <c r="E16" s="18">
        <v>-737600</v>
      </c>
      <c r="F16" s="19">
        <v>-737600</v>
      </c>
      <c r="G16" s="19">
        <v>-61800</v>
      </c>
      <c r="H16" s="19">
        <v>-1800</v>
      </c>
      <c r="I16" s="19">
        <v>-1800</v>
      </c>
      <c r="J16" s="19">
        <v>-65400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-65400</v>
      </c>
      <c r="X16" s="19">
        <v>-63600</v>
      </c>
      <c r="Y16" s="19">
        <v>-1800</v>
      </c>
      <c r="Z16" s="20">
        <v>2.83</v>
      </c>
      <c r="AA16" s="21">
        <v>-737600</v>
      </c>
    </row>
    <row r="17" spans="1:27" ht="13.5">
      <c r="A17" s="23" t="s">
        <v>44</v>
      </c>
      <c r="B17" s="24"/>
      <c r="C17" s="25">
        <f aca="true" t="shared" si="0" ref="C17:Y17">SUM(C6:C16)</f>
        <v>75401625</v>
      </c>
      <c r="D17" s="25">
        <f>SUM(D6:D16)</f>
        <v>0</v>
      </c>
      <c r="E17" s="26">
        <f t="shared" si="0"/>
        <v>85560027</v>
      </c>
      <c r="F17" s="27">
        <f t="shared" si="0"/>
        <v>85560027</v>
      </c>
      <c r="G17" s="27">
        <f t="shared" si="0"/>
        <v>23991000</v>
      </c>
      <c r="H17" s="27">
        <f t="shared" si="0"/>
        <v>15714745</v>
      </c>
      <c r="I17" s="27">
        <f t="shared" si="0"/>
        <v>-14176526</v>
      </c>
      <c r="J17" s="27">
        <f t="shared" si="0"/>
        <v>25529219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25529219</v>
      </c>
      <c r="X17" s="27">
        <f t="shared" si="0"/>
        <v>7680021</v>
      </c>
      <c r="Y17" s="27">
        <f t="shared" si="0"/>
        <v>17849198</v>
      </c>
      <c r="Z17" s="28">
        <f>+IF(X17&lt;&gt;0,+(Y17/X17)*100,0)</f>
        <v>232.4107967933942</v>
      </c>
      <c r="AA17" s="29">
        <f>SUM(AA6:AA16)</f>
        <v>85560027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1464867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1457641</v>
      </c>
      <c r="D23" s="40"/>
      <c r="E23" s="18">
        <v>50000</v>
      </c>
      <c r="F23" s="19">
        <v>50000</v>
      </c>
      <c r="G23" s="36">
        <v>-1101</v>
      </c>
      <c r="H23" s="36">
        <v>6405</v>
      </c>
      <c r="I23" s="36">
        <v>20355</v>
      </c>
      <c r="J23" s="19">
        <v>25659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25659</v>
      </c>
      <c r="X23" s="19">
        <v>5000</v>
      </c>
      <c r="Y23" s="36">
        <v>20659</v>
      </c>
      <c r="Z23" s="37">
        <v>413.18</v>
      </c>
      <c r="AA23" s="38">
        <v>50000</v>
      </c>
    </row>
    <row r="24" spans="1:27" ht="13.5">
      <c r="A24" s="22" t="s">
        <v>49</v>
      </c>
      <c r="B24" s="16"/>
      <c r="C24" s="17">
        <v>-50000000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-83570394</v>
      </c>
      <c r="D26" s="17"/>
      <c r="E26" s="18">
        <v>-88478107</v>
      </c>
      <c r="F26" s="19">
        <v>-109309937</v>
      </c>
      <c r="G26" s="19">
        <v>-2918526</v>
      </c>
      <c r="H26" s="19">
        <v>-2967398</v>
      </c>
      <c r="I26" s="19">
        <v>-2176483</v>
      </c>
      <c r="J26" s="19">
        <v>-8062407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-8062407</v>
      </c>
      <c r="X26" s="19">
        <v>-26935950</v>
      </c>
      <c r="Y26" s="19">
        <v>18873543</v>
      </c>
      <c r="Z26" s="20">
        <v>-70.07</v>
      </c>
      <c r="AA26" s="21">
        <v>-109309937</v>
      </c>
    </row>
    <row r="27" spans="1:27" ht="13.5">
      <c r="A27" s="23" t="s">
        <v>51</v>
      </c>
      <c r="B27" s="24"/>
      <c r="C27" s="25">
        <f aca="true" t="shared" si="1" ref="C27:Y27">SUM(C21:C26)</f>
        <v>-130647886</v>
      </c>
      <c r="D27" s="25">
        <f>SUM(D21:D26)</f>
        <v>0</v>
      </c>
      <c r="E27" s="26">
        <f t="shared" si="1"/>
        <v>-88428107</v>
      </c>
      <c r="F27" s="27">
        <f t="shared" si="1"/>
        <v>-109259937</v>
      </c>
      <c r="G27" s="27">
        <f t="shared" si="1"/>
        <v>-2919627</v>
      </c>
      <c r="H27" s="27">
        <f t="shared" si="1"/>
        <v>-2960993</v>
      </c>
      <c r="I27" s="27">
        <f t="shared" si="1"/>
        <v>-2156128</v>
      </c>
      <c r="J27" s="27">
        <f t="shared" si="1"/>
        <v>-8036748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-8036748</v>
      </c>
      <c r="X27" s="27">
        <f t="shared" si="1"/>
        <v>-26930950</v>
      </c>
      <c r="Y27" s="27">
        <f t="shared" si="1"/>
        <v>18894202</v>
      </c>
      <c r="Z27" s="28">
        <f>+IF(X27&lt;&gt;0,+(Y27/X27)*100,0)</f>
        <v>-70.15794838280863</v>
      </c>
      <c r="AA27" s="29">
        <f>SUM(AA21:AA26)</f>
        <v>-109259937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60000000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365341</v>
      </c>
      <c r="D33" s="17"/>
      <c r="E33" s="18">
        <v>250000</v>
      </c>
      <c r="F33" s="19">
        <v>250000</v>
      </c>
      <c r="G33" s="19">
        <v>7880</v>
      </c>
      <c r="H33" s="36">
        <v>27449</v>
      </c>
      <c r="I33" s="36">
        <v>11710</v>
      </c>
      <c r="J33" s="36">
        <v>47039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47039</v>
      </c>
      <c r="X33" s="36">
        <v>75000</v>
      </c>
      <c r="Y33" s="19">
        <v>-27961</v>
      </c>
      <c r="Z33" s="20">
        <v>-37.28</v>
      </c>
      <c r="AA33" s="21">
        <v>250000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-24626860</v>
      </c>
      <c r="D35" s="17"/>
      <c r="E35" s="18">
        <v>-21923602</v>
      </c>
      <c r="F35" s="19">
        <v>-21923602</v>
      </c>
      <c r="G35" s="19"/>
      <c r="H35" s="19"/>
      <c r="I35" s="19">
        <v>-13858848</v>
      </c>
      <c r="J35" s="19">
        <v>-13858848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-13858848</v>
      </c>
      <c r="X35" s="19">
        <v>-13644507</v>
      </c>
      <c r="Y35" s="19">
        <v>-214341</v>
      </c>
      <c r="Z35" s="20">
        <v>1.57</v>
      </c>
      <c r="AA35" s="21">
        <v>-21923602</v>
      </c>
    </row>
    <row r="36" spans="1:27" ht="13.5">
      <c r="A36" s="23" t="s">
        <v>57</v>
      </c>
      <c r="B36" s="24"/>
      <c r="C36" s="25">
        <f aca="true" t="shared" si="2" ref="C36:Y36">SUM(C31:C35)</f>
        <v>35738481</v>
      </c>
      <c r="D36" s="25">
        <f>SUM(D31:D35)</f>
        <v>0</v>
      </c>
      <c r="E36" s="26">
        <f t="shared" si="2"/>
        <v>-21673602</v>
      </c>
      <c r="F36" s="27">
        <f t="shared" si="2"/>
        <v>-21673602</v>
      </c>
      <c r="G36" s="27">
        <f t="shared" si="2"/>
        <v>7880</v>
      </c>
      <c r="H36" s="27">
        <f t="shared" si="2"/>
        <v>27449</v>
      </c>
      <c r="I36" s="27">
        <f t="shared" si="2"/>
        <v>-13847138</v>
      </c>
      <c r="J36" s="27">
        <f t="shared" si="2"/>
        <v>-13811809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-13811809</v>
      </c>
      <c r="X36" s="27">
        <f t="shared" si="2"/>
        <v>-13569507</v>
      </c>
      <c r="Y36" s="27">
        <f t="shared" si="2"/>
        <v>-242302</v>
      </c>
      <c r="Z36" s="28">
        <f>+IF(X36&lt;&gt;0,+(Y36/X36)*100,0)</f>
        <v>1.7856359851540664</v>
      </c>
      <c r="AA36" s="29">
        <f>SUM(AA31:AA35)</f>
        <v>-21673602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-19507780</v>
      </c>
      <c r="D38" s="31">
        <f>+D17+D27+D36</f>
        <v>0</v>
      </c>
      <c r="E38" s="32">
        <f t="shared" si="3"/>
        <v>-24541682</v>
      </c>
      <c r="F38" s="33">
        <f t="shared" si="3"/>
        <v>-45373512</v>
      </c>
      <c r="G38" s="33">
        <f t="shared" si="3"/>
        <v>21079253</v>
      </c>
      <c r="H38" s="33">
        <f t="shared" si="3"/>
        <v>12781201</v>
      </c>
      <c r="I38" s="33">
        <f t="shared" si="3"/>
        <v>-30179792</v>
      </c>
      <c r="J38" s="33">
        <f t="shared" si="3"/>
        <v>3680662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3680662</v>
      </c>
      <c r="X38" s="33">
        <f t="shared" si="3"/>
        <v>-32820436</v>
      </c>
      <c r="Y38" s="33">
        <f t="shared" si="3"/>
        <v>36501098</v>
      </c>
      <c r="Z38" s="34">
        <f>+IF(X38&lt;&gt;0,+(Y38/X38)*100,0)</f>
        <v>-111.21454328029037</v>
      </c>
      <c r="AA38" s="35">
        <f>+AA17+AA27+AA36</f>
        <v>-45373512</v>
      </c>
    </row>
    <row r="39" spans="1:27" ht="13.5">
      <c r="A39" s="22" t="s">
        <v>59</v>
      </c>
      <c r="B39" s="16"/>
      <c r="C39" s="31">
        <v>106930779</v>
      </c>
      <c r="D39" s="31"/>
      <c r="E39" s="32">
        <v>134594363</v>
      </c>
      <c r="F39" s="33">
        <v>155426193</v>
      </c>
      <c r="G39" s="33">
        <v>167630714</v>
      </c>
      <c r="H39" s="33">
        <v>188709967</v>
      </c>
      <c r="I39" s="33">
        <v>201491168</v>
      </c>
      <c r="J39" s="33">
        <v>167630714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167630714</v>
      </c>
      <c r="X39" s="33">
        <v>155426193</v>
      </c>
      <c r="Y39" s="33">
        <v>12204521</v>
      </c>
      <c r="Z39" s="34">
        <v>7.85</v>
      </c>
      <c r="AA39" s="35">
        <v>155426193</v>
      </c>
    </row>
    <row r="40" spans="1:27" ht="13.5">
      <c r="A40" s="41" t="s">
        <v>60</v>
      </c>
      <c r="B40" s="42"/>
      <c r="C40" s="43">
        <v>87422999</v>
      </c>
      <c r="D40" s="43"/>
      <c r="E40" s="44">
        <v>110052681</v>
      </c>
      <c r="F40" s="45">
        <v>110052681</v>
      </c>
      <c r="G40" s="45">
        <v>188709967</v>
      </c>
      <c r="H40" s="45">
        <v>201491168</v>
      </c>
      <c r="I40" s="45">
        <v>171311376</v>
      </c>
      <c r="J40" s="45">
        <v>171311376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171311376</v>
      </c>
      <c r="X40" s="45">
        <v>122605757</v>
      </c>
      <c r="Y40" s="45">
        <v>48705619</v>
      </c>
      <c r="Z40" s="46">
        <v>39.73</v>
      </c>
      <c r="AA40" s="47">
        <v>110052681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38693417</v>
      </c>
      <c r="D6" s="17"/>
      <c r="E6" s="18">
        <v>42253488</v>
      </c>
      <c r="F6" s="19">
        <v>42253488</v>
      </c>
      <c r="G6" s="19">
        <v>3256790</v>
      </c>
      <c r="H6" s="19">
        <v>7377843</v>
      </c>
      <c r="I6" s="19">
        <v>4371946</v>
      </c>
      <c r="J6" s="19">
        <v>15006579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15006579</v>
      </c>
      <c r="X6" s="19">
        <v>10299038</v>
      </c>
      <c r="Y6" s="19">
        <v>4707541</v>
      </c>
      <c r="Z6" s="20">
        <v>45.71</v>
      </c>
      <c r="AA6" s="21">
        <v>42253488</v>
      </c>
    </row>
    <row r="7" spans="1:27" ht="13.5">
      <c r="A7" s="22" t="s">
        <v>34</v>
      </c>
      <c r="B7" s="16"/>
      <c r="C7" s="17">
        <v>348719934</v>
      </c>
      <c r="D7" s="17"/>
      <c r="E7" s="18">
        <v>384831408</v>
      </c>
      <c r="F7" s="19">
        <v>384831405</v>
      </c>
      <c r="G7" s="19">
        <v>30322703</v>
      </c>
      <c r="H7" s="19">
        <v>35148487</v>
      </c>
      <c r="I7" s="19">
        <v>33490819</v>
      </c>
      <c r="J7" s="19">
        <v>98962009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98962009</v>
      </c>
      <c r="X7" s="19">
        <v>94461271</v>
      </c>
      <c r="Y7" s="19">
        <v>4500738</v>
      </c>
      <c r="Z7" s="20">
        <v>4.76</v>
      </c>
      <c r="AA7" s="21">
        <v>384831405</v>
      </c>
    </row>
    <row r="8" spans="1:27" ht="13.5">
      <c r="A8" s="22" t="s">
        <v>35</v>
      </c>
      <c r="B8" s="16"/>
      <c r="C8" s="17">
        <v>39195839</v>
      </c>
      <c r="D8" s="17"/>
      <c r="E8" s="18">
        <v>36139692</v>
      </c>
      <c r="F8" s="19">
        <v>36139689</v>
      </c>
      <c r="G8" s="19">
        <v>4796816</v>
      </c>
      <c r="H8" s="19">
        <v>4589390</v>
      </c>
      <c r="I8" s="19">
        <v>3874912</v>
      </c>
      <c r="J8" s="19">
        <v>13261118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13261118</v>
      </c>
      <c r="X8" s="19">
        <v>10820098</v>
      </c>
      <c r="Y8" s="19">
        <v>2441020</v>
      </c>
      <c r="Z8" s="20">
        <v>22.56</v>
      </c>
      <c r="AA8" s="21">
        <v>36139689</v>
      </c>
    </row>
    <row r="9" spans="1:27" ht="13.5">
      <c r="A9" s="22" t="s">
        <v>36</v>
      </c>
      <c r="B9" s="16"/>
      <c r="C9" s="17">
        <v>75959414</v>
      </c>
      <c r="D9" s="17"/>
      <c r="E9" s="18">
        <v>122459036</v>
      </c>
      <c r="F9" s="19">
        <v>122459035</v>
      </c>
      <c r="G9" s="19">
        <v>28109000</v>
      </c>
      <c r="H9" s="19">
        <v>3761635</v>
      </c>
      <c r="I9" s="19"/>
      <c r="J9" s="19">
        <v>31870635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31870635</v>
      </c>
      <c r="X9" s="19">
        <v>28109000</v>
      </c>
      <c r="Y9" s="19">
        <v>3761635</v>
      </c>
      <c r="Z9" s="20">
        <v>13.38</v>
      </c>
      <c r="AA9" s="21">
        <v>122459035</v>
      </c>
    </row>
    <row r="10" spans="1:27" ht="13.5">
      <c r="A10" s="22" t="s">
        <v>37</v>
      </c>
      <c r="B10" s="16"/>
      <c r="C10" s="17">
        <v>46367736</v>
      </c>
      <c r="D10" s="17"/>
      <c r="E10" s="18">
        <v>21819968</v>
      </c>
      <c r="F10" s="19">
        <v>21819967</v>
      </c>
      <c r="G10" s="19">
        <v>6273012</v>
      </c>
      <c r="H10" s="19"/>
      <c r="I10" s="19"/>
      <c r="J10" s="19">
        <v>6273012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6273012</v>
      </c>
      <c r="X10" s="19">
        <v>6273012</v>
      </c>
      <c r="Y10" s="19"/>
      <c r="Z10" s="20"/>
      <c r="AA10" s="21">
        <v>21819967</v>
      </c>
    </row>
    <row r="11" spans="1:27" ht="13.5">
      <c r="A11" s="22" t="s">
        <v>38</v>
      </c>
      <c r="B11" s="16"/>
      <c r="C11" s="17">
        <v>2321881</v>
      </c>
      <c r="D11" s="17"/>
      <c r="E11" s="18">
        <v>6249108</v>
      </c>
      <c r="F11" s="19">
        <v>6249106</v>
      </c>
      <c r="G11" s="19">
        <v>396123</v>
      </c>
      <c r="H11" s="19">
        <v>517521</v>
      </c>
      <c r="I11" s="19"/>
      <c r="J11" s="19">
        <v>913644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913644</v>
      </c>
      <c r="X11" s="19">
        <v>1437641</v>
      </c>
      <c r="Y11" s="19">
        <v>-523997</v>
      </c>
      <c r="Z11" s="20">
        <v>-36.45</v>
      </c>
      <c r="AA11" s="21">
        <v>6249106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-454505625</v>
      </c>
      <c r="D14" s="17"/>
      <c r="E14" s="18">
        <v>-528395136</v>
      </c>
      <c r="F14" s="19">
        <v>-528395131</v>
      </c>
      <c r="G14" s="19">
        <v>-68247622</v>
      </c>
      <c r="H14" s="19">
        <v>-49888743</v>
      </c>
      <c r="I14" s="19">
        <v>-52402973</v>
      </c>
      <c r="J14" s="19">
        <v>-170539338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-170539338</v>
      </c>
      <c r="X14" s="19">
        <v>-156313478</v>
      </c>
      <c r="Y14" s="19">
        <v>-14225860</v>
      </c>
      <c r="Z14" s="20">
        <v>9.1</v>
      </c>
      <c r="AA14" s="21">
        <v>-528395131</v>
      </c>
    </row>
    <row r="15" spans="1:27" ht="13.5">
      <c r="A15" s="22" t="s">
        <v>42</v>
      </c>
      <c r="B15" s="16"/>
      <c r="C15" s="17">
        <v>-2853665</v>
      </c>
      <c r="D15" s="17"/>
      <c r="E15" s="18">
        <v>-7945416</v>
      </c>
      <c r="F15" s="19">
        <v>-7945416</v>
      </c>
      <c r="G15" s="19"/>
      <c r="H15" s="19"/>
      <c r="I15" s="19">
        <v>-831489</v>
      </c>
      <c r="J15" s="19">
        <v>-831489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-831489</v>
      </c>
      <c r="X15" s="19">
        <v>-1324236</v>
      </c>
      <c r="Y15" s="19">
        <v>492747</v>
      </c>
      <c r="Z15" s="20">
        <v>-37.21</v>
      </c>
      <c r="AA15" s="21">
        <v>-7945416</v>
      </c>
    </row>
    <row r="16" spans="1:27" ht="13.5">
      <c r="A16" s="22" t="s">
        <v>43</v>
      </c>
      <c r="B16" s="16"/>
      <c r="C16" s="17">
        <v>-749000</v>
      </c>
      <c r="D16" s="17"/>
      <c r="E16" s="18">
        <v>-134076</v>
      </c>
      <c r="F16" s="19">
        <v>-134075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-22346</v>
      </c>
      <c r="Y16" s="19">
        <v>22346</v>
      </c>
      <c r="Z16" s="20">
        <v>-100</v>
      </c>
      <c r="AA16" s="21">
        <v>-134075</v>
      </c>
    </row>
    <row r="17" spans="1:27" ht="13.5">
      <c r="A17" s="23" t="s">
        <v>44</v>
      </c>
      <c r="B17" s="24"/>
      <c r="C17" s="25">
        <f aca="true" t="shared" si="0" ref="C17:Y17">SUM(C6:C16)</f>
        <v>93149931</v>
      </c>
      <c r="D17" s="25">
        <f>SUM(D6:D16)</f>
        <v>0</v>
      </c>
      <c r="E17" s="26">
        <f t="shared" si="0"/>
        <v>77278072</v>
      </c>
      <c r="F17" s="27">
        <f t="shared" si="0"/>
        <v>77278068</v>
      </c>
      <c r="G17" s="27">
        <f t="shared" si="0"/>
        <v>4906822</v>
      </c>
      <c r="H17" s="27">
        <f t="shared" si="0"/>
        <v>1506133</v>
      </c>
      <c r="I17" s="27">
        <f t="shared" si="0"/>
        <v>-11496785</v>
      </c>
      <c r="J17" s="27">
        <f t="shared" si="0"/>
        <v>-5083830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-5083830</v>
      </c>
      <c r="X17" s="27">
        <f t="shared" si="0"/>
        <v>-6260000</v>
      </c>
      <c r="Y17" s="27">
        <f t="shared" si="0"/>
        <v>1176170</v>
      </c>
      <c r="Z17" s="28">
        <f>+IF(X17&lt;&gt;0,+(Y17/X17)*100,0)</f>
        <v>-18.788658146964856</v>
      </c>
      <c r="AA17" s="29">
        <f>SUM(AA6:AA16)</f>
        <v>77278068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3786067</v>
      </c>
      <c r="D21" s="17"/>
      <c r="E21" s="18"/>
      <c r="F21" s="19"/>
      <c r="G21" s="36"/>
      <c r="H21" s="36">
        <v>33500</v>
      </c>
      <c r="I21" s="36">
        <v>91805</v>
      </c>
      <c r="J21" s="19">
        <v>125305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125305</v>
      </c>
      <c r="X21" s="19"/>
      <c r="Y21" s="36">
        <v>125305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549996</v>
      </c>
      <c r="F23" s="19">
        <v>549997</v>
      </c>
      <c r="G23" s="36">
        <v>1055637</v>
      </c>
      <c r="H23" s="36">
        <v>394635</v>
      </c>
      <c r="I23" s="36">
        <v>303140</v>
      </c>
      <c r="J23" s="19">
        <v>1753412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1753412</v>
      </c>
      <c r="X23" s="19">
        <v>1147303</v>
      </c>
      <c r="Y23" s="36">
        <v>606109</v>
      </c>
      <c r="Z23" s="37">
        <v>52.83</v>
      </c>
      <c r="AA23" s="38">
        <v>549997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-72481164</v>
      </c>
      <c r="D26" s="17"/>
      <c r="E26" s="18">
        <v>-53236128</v>
      </c>
      <c r="F26" s="19">
        <v>-54726129</v>
      </c>
      <c r="G26" s="19">
        <v>-5314648</v>
      </c>
      <c r="H26" s="19">
        <v>-515888</v>
      </c>
      <c r="I26" s="19">
        <v>-2339283</v>
      </c>
      <c r="J26" s="19">
        <v>-8169819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-8169819</v>
      </c>
      <c r="X26" s="19">
        <v>-14187336</v>
      </c>
      <c r="Y26" s="19">
        <v>6017517</v>
      </c>
      <c r="Z26" s="20">
        <v>-42.41</v>
      </c>
      <c r="AA26" s="21">
        <v>-54726129</v>
      </c>
    </row>
    <row r="27" spans="1:27" ht="13.5">
      <c r="A27" s="23" t="s">
        <v>51</v>
      </c>
      <c r="B27" s="24"/>
      <c r="C27" s="25">
        <f aca="true" t="shared" si="1" ref="C27:Y27">SUM(C21:C26)</f>
        <v>-68695097</v>
      </c>
      <c r="D27" s="25">
        <f>SUM(D21:D26)</f>
        <v>0</v>
      </c>
      <c r="E27" s="26">
        <f t="shared" si="1"/>
        <v>-52686132</v>
      </c>
      <c r="F27" s="27">
        <f t="shared" si="1"/>
        <v>-54176132</v>
      </c>
      <c r="G27" s="27">
        <f t="shared" si="1"/>
        <v>-4259011</v>
      </c>
      <c r="H27" s="27">
        <f t="shared" si="1"/>
        <v>-87753</v>
      </c>
      <c r="I27" s="27">
        <f t="shared" si="1"/>
        <v>-1944338</v>
      </c>
      <c r="J27" s="27">
        <f t="shared" si="1"/>
        <v>-6291102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-6291102</v>
      </c>
      <c r="X27" s="27">
        <f t="shared" si="1"/>
        <v>-13040033</v>
      </c>
      <c r="Y27" s="27">
        <f t="shared" si="1"/>
        <v>6748931</v>
      </c>
      <c r="Z27" s="28">
        <f>+IF(X27&lt;&gt;0,+(Y27/X27)*100,0)</f>
        <v>-51.75547485194247</v>
      </c>
      <c r="AA27" s="29">
        <f>SUM(AA21:AA26)</f>
        <v>-54176132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1032065</v>
      </c>
      <c r="D33" s="17"/>
      <c r="E33" s="18">
        <v>22176</v>
      </c>
      <c r="F33" s="19">
        <v>22175</v>
      </c>
      <c r="G33" s="19">
        <v>44790</v>
      </c>
      <c r="H33" s="36">
        <v>214734</v>
      </c>
      <c r="I33" s="36">
        <v>103625</v>
      </c>
      <c r="J33" s="36">
        <v>363149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363149</v>
      </c>
      <c r="X33" s="36">
        <v>48486</v>
      </c>
      <c r="Y33" s="19">
        <v>314663</v>
      </c>
      <c r="Z33" s="20">
        <v>648.98</v>
      </c>
      <c r="AA33" s="21">
        <v>22175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-4510346</v>
      </c>
      <c r="D35" s="17"/>
      <c r="E35" s="18">
        <v>-7931408</v>
      </c>
      <c r="F35" s="19">
        <v>-7931408</v>
      </c>
      <c r="G35" s="19"/>
      <c r="H35" s="19"/>
      <c r="I35" s="19">
        <v>-846789</v>
      </c>
      <c r="J35" s="19">
        <v>-846789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-846789</v>
      </c>
      <c r="X35" s="19">
        <v>-1982852</v>
      </c>
      <c r="Y35" s="19">
        <v>1136063</v>
      </c>
      <c r="Z35" s="20">
        <v>-57.29</v>
      </c>
      <c r="AA35" s="21">
        <v>-7931408</v>
      </c>
    </row>
    <row r="36" spans="1:27" ht="13.5">
      <c r="A36" s="23" t="s">
        <v>57</v>
      </c>
      <c r="B36" s="24"/>
      <c r="C36" s="25">
        <f aca="true" t="shared" si="2" ref="C36:Y36">SUM(C31:C35)</f>
        <v>-3478281</v>
      </c>
      <c r="D36" s="25">
        <f>SUM(D31:D35)</f>
        <v>0</v>
      </c>
      <c r="E36" s="26">
        <f t="shared" si="2"/>
        <v>-7909232</v>
      </c>
      <c r="F36" s="27">
        <f t="shared" si="2"/>
        <v>-7909233</v>
      </c>
      <c r="G36" s="27">
        <f t="shared" si="2"/>
        <v>44790</v>
      </c>
      <c r="H36" s="27">
        <f t="shared" si="2"/>
        <v>214734</v>
      </c>
      <c r="I36" s="27">
        <f t="shared" si="2"/>
        <v>-743164</v>
      </c>
      <c r="J36" s="27">
        <f t="shared" si="2"/>
        <v>-483640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-483640</v>
      </c>
      <c r="X36" s="27">
        <f t="shared" si="2"/>
        <v>-1934366</v>
      </c>
      <c r="Y36" s="27">
        <f t="shared" si="2"/>
        <v>1450726</v>
      </c>
      <c r="Z36" s="28">
        <f>+IF(X36&lt;&gt;0,+(Y36/X36)*100,0)</f>
        <v>-74.99749271854448</v>
      </c>
      <c r="AA36" s="29">
        <f>SUM(AA31:AA35)</f>
        <v>-7909233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20976553</v>
      </c>
      <c r="D38" s="31">
        <f>+D17+D27+D36</f>
        <v>0</v>
      </c>
      <c r="E38" s="32">
        <f t="shared" si="3"/>
        <v>16682708</v>
      </c>
      <c r="F38" s="33">
        <f t="shared" si="3"/>
        <v>15192703</v>
      </c>
      <c r="G38" s="33">
        <f t="shared" si="3"/>
        <v>692601</v>
      </c>
      <c r="H38" s="33">
        <f t="shared" si="3"/>
        <v>1633114</v>
      </c>
      <c r="I38" s="33">
        <f t="shared" si="3"/>
        <v>-14184287</v>
      </c>
      <c r="J38" s="33">
        <f t="shared" si="3"/>
        <v>-11858572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-11858572</v>
      </c>
      <c r="X38" s="33">
        <f t="shared" si="3"/>
        <v>-21234399</v>
      </c>
      <c r="Y38" s="33">
        <f t="shared" si="3"/>
        <v>9375827</v>
      </c>
      <c r="Z38" s="34">
        <f>+IF(X38&lt;&gt;0,+(Y38/X38)*100,0)</f>
        <v>-44.1539550989882</v>
      </c>
      <c r="AA38" s="35">
        <f>+AA17+AA27+AA36</f>
        <v>15192703</v>
      </c>
    </row>
    <row r="39" spans="1:27" ht="13.5">
      <c r="A39" s="22" t="s">
        <v>59</v>
      </c>
      <c r="B39" s="16"/>
      <c r="C39" s="31">
        <v>82633526</v>
      </c>
      <c r="D39" s="31"/>
      <c r="E39" s="32">
        <v>85946367</v>
      </c>
      <c r="F39" s="33">
        <v>103610078</v>
      </c>
      <c r="G39" s="33">
        <v>103610078</v>
      </c>
      <c r="H39" s="33">
        <v>104302679</v>
      </c>
      <c r="I39" s="33">
        <v>105935793</v>
      </c>
      <c r="J39" s="33">
        <v>103610078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103610078</v>
      </c>
      <c r="X39" s="33">
        <v>103610078</v>
      </c>
      <c r="Y39" s="33"/>
      <c r="Z39" s="34"/>
      <c r="AA39" s="35">
        <v>103610078</v>
      </c>
    </row>
    <row r="40" spans="1:27" ht="13.5">
      <c r="A40" s="41" t="s">
        <v>60</v>
      </c>
      <c r="B40" s="42"/>
      <c r="C40" s="43">
        <v>103610078</v>
      </c>
      <c r="D40" s="43"/>
      <c r="E40" s="44">
        <v>102629072</v>
      </c>
      <c r="F40" s="45">
        <v>118802781</v>
      </c>
      <c r="G40" s="45">
        <v>104302679</v>
      </c>
      <c r="H40" s="45">
        <v>105935793</v>
      </c>
      <c r="I40" s="45">
        <v>91751506</v>
      </c>
      <c r="J40" s="45">
        <v>91751506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91751506</v>
      </c>
      <c r="X40" s="45">
        <v>82375679</v>
      </c>
      <c r="Y40" s="45">
        <v>9375827</v>
      </c>
      <c r="Z40" s="46">
        <v>11.38</v>
      </c>
      <c r="AA40" s="47">
        <v>118802781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170000</v>
      </c>
      <c r="F7" s="19">
        <v>170000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>
        <v>170000</v>
      </c>
    </row>
    <row r="8" spans="1:27" ht="13.5">
      <c r="A8" s="22" t="s">
        <v>35</v>
      </c>
      <c r="B8" s="16"/>
      <c r="C8" s="17">
        <v>114250970</v>
      </c>
      <c r="D8" s="17"/>
      <c r="E8" s="18">
        <v>116877996</v>
      </c>
      <c r="F8" s="19">
        <v>116877996</v>
      </c>
      <c r="G8" s="19">
        <v>4660557</v>
      </c>
      <c r="H8" s="19">
        <v>13625158</v>
      </c>
      <c r="I8" s="19">
        <v>5362178</v>
      </c>
      <c r="J8" s="19">
        <v>23647893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23647893</v>
      </c>
      <c r="X8" s="19">
        <v>34644287</v>
      </c>
      <c r="Y8" s="19">
        <v>-10996394</v>
      </c>
      <c r="Z8" s="20">
        <v>-31.74</v>
      </c>
      <c r="AA8" s="21">
        <v>116877996</v>
      </c>
    </row>
    <row r="9" spans="1:27" ht="13.5">
      <c r="A9" s="22" t="s">
        <v>36</v>
      </c>
      <c r="B9" s="16"/>
      <c r="C9" s="17">
        <v>223779121</v>
      </c>
      <c r="D9" s="17"/>
      <c r="E9" s="18">
        <v>232244000</v>
      </c>
      <c r="F9" s="19">
        <v>234978879</v>
      </c>
      <c r="G9" s="19">
        <v>92036500</v>
      </c>
      <c r="H9" s="19">
        <v>1652349</v>
      </c>
      <c r="I9" s="19">
        <v>78750</v>
      </c>
      <c r="J9" s="19">
        <v>93767599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93767599</v>
      </c>
      <c r="X9" s="19">
        <v>9805682</v>
      </c>
      <c r="Y9" s="19">
        <v>83961917</v>
      </c>
      <c r="Z9" s="20">
        <v>856.26</v>
      </c>
      <c r="AA9" s="21">
        <v>234978879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40537518</v>
      </c>
      <c r="D11" s="17"/>
      <c r="E11" s="18">
        <v>40188096</v>
      </c>
      <c r="F11" s="19">
        <v>40188090</v>
      </c>
      <c r="G11" s="19">
        <v>284919</v>
      </c>
      <c r="H11" s="19">
        <v>909078</v>
      </c>
      <c r="I11" s="19">
        <v>1583485</v>
      </c>
      <c r="J11" s="19">
        <v>2777482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2777482</v>
      </c>
      <c r="X11" s="19">
        <v>10047024</v>
      </c>
      <c r="Y11" s="19">
        <v>-7269542</v>
      </c>
      <c r="Z11" s="20">
        <v>-72.36</v>
      </c>
      <c r="AA11" s="21">
        <v>40188090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-307930068</v>
      </c>
      <c r="D14" s="17"/>
      <c r="E14" s="18">
        <v>-380007094</v>
      </c>
      <c r="F14" s="19">
        <v>-382901973</v>
      </c>
      <c r="G14" s="19">
        <v>-18419418</v>
      </c>
      <c r="H14" s="19">
        <v>-23720210</v>
      </c>
      <c r="I14" s="19">
        <v>-25326454</v>
      </c>
      <c r="J14" s="19">
        <v>-67466082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-67466082</v>
      </c>
      <c r="X14" s="19">
        <v>-90115732</v>
      </c>
      <c r="Y14" s="19">
        <v>22649650</v>
      </c>
      <c r="Z14" s="20">
        <v>-25.13</v>
      </c>
      <c r="AA14" s="21">
        <v>-382901973</v>
      </c>
    </row>
    <row r="15" spans="1:27" ht="13.5">
      <c r="A15" s="22" t="s">
        <v>42</v>
      </c>
      <c r="B15" s="16"/>
      <c r="C15" s="17"/>
      <c r="D15" s="17"/>
      <c r="E15" s="18">
        <v>-34000</v>
      </c>
      <c r="F15" s="19">
        <v>-34000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-498</v>
      </c>
      <c r="Y15" s="19">
        <v>498</v>
      </c>
      <c r="Z15" s="20">
        <v>-100</v>
      </c>
      <c r="AA15" s="21">
        <v>-34000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70637541</v>
      </c>
      <c r="D17" s="25">
        <f>SUM(D6:D16)</f>
        <v>0</v>
      </c>
      <c r="E17" s="26">
        <f t="shared" si="0"/>
        <v>9438998</v>
      </c>
      <c r="F17" s="27">
        <f t="shared" si="0"/>
        <v>9278992</v>
      </c>
      <c r="G17" s="27">
        <f t="shared" si="0"/>
        <v>78562558</v>
      </c>
      <c r="H17" s="27">
        <f t="shared" si="0"/>
        <v>-7533625</v>
      </c>
      <c r="I17" s="27">
        <f t="shared" si="0"/>
        <v>-18302041</v>
      </c>
      <c r="J17" s="27">
        <f t="shared" si="0"/>
        <v>52726892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52726892</v>
      </c>
      <c r="X17" s="27">
        <f t="shared" si="0"/>
        <v>-35619237</v>
      </c>
      <c r="Y17" s="27">
        <f t="shared" si="0"/>
        <v>88346129</v>
      </c>
      <c r="Z17" s="28">
        <f>+IF(X17&lt;&gt;0,+(Y17/X17)*100,0)</f>
        <v>-248.02925733642186</v>
      </c>
      <c r="AA17" s="29">
        <f>SUM(AA6:AA16)</f>
        <v>9278992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13706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-4757949</v>
      </c>
      <c r="D26" s="17"/>
      <c r="E26" s="18">
        <v>-18494360</v>
      </c>
      <c r="F26" s="19">
        <v>-20688060</v>
      </c>
      <c r="G26" s="19">
        <v>-965</v>
      </c>
      <c r="H26" s="19">
        <v>-169598</v>
      </c>
      <c r="I26" s="19">
        <v>-835416</v>
      </c>
      <c r="J26" s="19">
        <v>-1005979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-1005979</v>
      </c>
      <c r="X26" s="19">
        <v>-4179400</v>
      </c>
      <c r="Y26" s="19">
        <v>3173421</v>
      </c>
      <c r="Z26" s="20">
        <v>-75.93</v>
      </c>
      <c r="AA26" s="21">
        <v>-20688060</v>
      </c>
    </row>
    <row r="27" spans="1:27" ht="13.5">
      <c r="A27" s="23" t="s">
        <v>51</v>
      </c>
      <c r="B27" s="24"/>
      <c r="C27" s="25">
        <f aca="true" t="shared" si="1" ref="C27:Y27">SUM(C21:C26)</f>
        <v>-4744243</v>
      </c>
      <c r="D27" s="25">
        <f>SUM(D21:D26)</f>
        <v>0</v>
      </c>
      <c r="E27" s="26">
        <f t="shared" si="1"/>
        <v>-18494360</v>
      </c>
      <c r="F27" s="27">
        <f t="shared" si="1"/>
        <v>-20688060</v>
      </c>
      <c r="G27" s="27">
        <f t="shared" si="1"/>
        <v>-965</v>
      </c>
      <c r="H27" s="27">
        <f t="shared" si="1"/>
        <v>-169598</v>
      </c>
      <c r="I27" s="27">
        <f t="shared" si="1"/>
        <v>-835416</v>
      </c>
      <c r="J27" s="27">
        <f t="shared" si="1"/>
        <v>-1005979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-1005979</v>
      </c>
      <c r="X27" s="27">
        <f t="shared" si="1"/>
        <v>-4179400</v>
      </c>
      <c r="Y27" s="27">
        <f t="shared" si="1"/>
        <v>3173421</v>
      </c>
      <c r="Z27" s="28">
        <f>+IF(X27&lt;&gt;0,+(Y27/X27)*100,0)</f>
        <v>-75.930061731349</v>
      </c>
      <c r="AA27" s="29">
        <f>SUM(AA21:AA26)</f>
        <v>-20688060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-28063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-28063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65865235</v>
      </c>
      <c r="D38" s="31">
        <f>+D17+D27+D36</f>
        <v>0</v>
      </c>
      <c r="E38" s="32">
        <f t="shared" si="3"/>
        <v>-9055362</v>
      </c>
      <c r="F38" s="33">
        <f t="shared" si="3"/>
        <v>-11409068</v>
      </c>
      <c r="G38" s="33">
        <f t="shared" si="3"/>
        <v>78561593</v>
      </c>
      <c r="H38" s="33">
        <f t="shared" si="3"/>
        <v>-7703223</v>
      </c>
      <c r="I38" s="33">
        <f t="shared" si="3"/>
        <v>-19137457</v>
      </c>
      <c r="J38" s="33">
        <f t="shared" si="3"/>
        <v>51720913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51720913</v>
      </c>
      <c r="X38" s="33">
        <f t="shared" si="3"/>
        <v>-39798637</v>
      </c>
      <c r="Y38" s="33">
        <f t="shared" si="3"/>
        <v>91519550</v>
      </c>
      <c r="Z38" s="34">
        <f>+IF(X38&lt;&gt;0,+(Y38/X38)*100,0)</f>
        <v>-229.95649323367533</v>
      </c>
      <c r="AA38" s="35">
        <f>+AA17+AA27+AA36</f>
        <v>-11409068</v>
      </c>
    </row>
    <row r="39" spans="1:27" ht="13.5">
      <c r="A39" s="22" t="s">
        <v>59</v>
      </c>
      <c r="B39" s="16"/>
      <c r="C39" s="31">
        <v>504118478</v>
      </c>
      <c r="D39" s="31"/>
      <c r="E39" s="32">
        <v>494039000</v>
      </c>
      <c r="F39" s="33">
        <v>494039000</v>
      </c>
      <c r="G39" s="33">
        <v>569983713</v>
      </c>
      <c r="H39" s="33">
        <v>648545306</v>
      </c>
      <c r="I39" s="33">
        <v>640842083</v>
      </c>
      <c r="J39" s="33">
        <v>569983713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569983713</v>
      </c>
      <c r="X39" s="33">
        <v>494039000</v>
      </c>
      <c r="Y39" s="33">
        <v>75944713</v>
      </c>
      <c r="Z39" s="34">
        <v>15.37</v>
      </c>
      <c r="AA39" s="35">
        <v>494039000</v>
      </c>
    </row>
    <row r="40" spans="1:27" ht="13.5">
      <c r="A40" s="41" t="s">
        <v>60</v>
      </c>
      <c r="B40" s="42"/>
      <c r="C40" s="43">
        <v>569983713</v>
      </c>
      <c r="D40" s="43"/>
      <c r="E40" s="44">
        <v>484983639</v>
      </c>
      <c r="F40" s="45">
        <v>482629933</v>
      </c>
      <c r="G40" s="45">
        <v>648545306</v>
      </c>
      <c r="H40" s="45">
        <v>640842083</v>
      </c>
      <c r="I40" s="45">
        <v>621704626</v>
      </c>
      <c r="J40" s="45">
        <v>621704626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621704626</v>
      </c>
      <c r="X40" s="45">
        <v>454240364</v>
      </c>
      <c r="Y40" s="45">
        <v>167464262</v>
      </c>
      <c r="Z40" s="46">
        <v>36.87</v>
      </c>
      <c r="AA40" s="47">
        <v>482629933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76025388</v>
      </c>
      <c r="D6" s="17"/>
      <c r="E6" s="18">
        <v>79564034</v>
      </c>
      <c r="F6" s="19">
        <v>60550130</v>
      </c>
      <c r="G6" s="19">
        <v>4437865</v>
      </c>
      <c r="H6" s="19">
        <v>16463863</v>
      </c>
      <c r="I6" s="19">
        <v>12758425</v>
      </c>
      <c r="J6" s="19">
        <v>33660153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33660153</v>
      </c>
      <c r="X6" s="19">
        <v>30252581</v>
      </c>
      <c r="Y6" s="19">
        <v>3407572</v>
      </c>
      <c r="Z6" s="20">
        <v>11.26</v>
      </c>
      <c r="AA6" s="21">
        <v>60550130</v>
      </c>
    </row>
    <row r="7" spans="1:27" ht="13.5">
      <c r="A7" s="22" t="s">
        <v>34</v>
      </c>
      <c r="B7" s="16"/>
      <c r="C7" s="17">
        <v>176654482</v>
      </c>
      <c r="D7" s="17"/>
      <c r="E7" s="18">
        <v>159063086</v>
      </c>
      <c r="F7" s="19">
        <v>137049837</v>
      </c>
      <c r="G7" s="19">
        <v>14852175</v>
      </c>
      <c r="H7" s="19">
        <v>15640152</v>
      </c>
      <c r="I7" s="19">
        <v>15518711</v>
      </c>
      <c r="J7" s="19">
        <v>46011038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46011038</v>
      </c>
      <c r="X7" s="19">
        <v>35340199</v>
      </c>
      <c r="Y7" s="19">
        <v>10670839</v>
      </c>
      <c r="Z7" s="20">
        <v>30.19</v>
      </c>
      <c r="AA7" s="21">
        <v>137049837</v>
      </c>
    </row>
    <row r="8" spans="1:27" ht="13.5">
      <c r="A8" s="22" t="s">
        <v>35</v>
      </c>
      <c r="B8" s="16"/>
      <c r="C8" s="17">
        <v>-13140675</v>
      </c>
      <c r="D8" s="17"/>
      <c r="E8" s="18">
        <v>17662203</v>
      </c>
      <c r="F8" s="19">
        <v>37949470</v>
      </c>
      <c r="G8" s="19">
        <v>4866719</v>
      </c>
      <c r="H8" s="19">
        <v>6818602</v>
      </c>
      <c r="I8" s="19">
        <v>8036153</v>
      </c>
      <c r="J8" s="19">
        <v>19721474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19721474</v>
      </c>
      <c r="X8" s="19">
        <v>6107508</v>
      </c>
      <c r="Y8" s="19">
        <v>13613966</v>
      </c>
      <c r="Z8" s="20">
        <v>222.91</v>
      </c>
      <c r="AA8" s="21">
        <v>37949470</v>
      </c>
    </row>
    <row r="9" spans="1:27" ht="13.5">
      <c r="A9" s="22" t="s">
        <v>36</v>
      </c>
      <c r="B9" s="16"/>
      <c r="C9" s="17">
        <v>122835073</v>
      </c>
      <c r="D9" s="17"/>
      <c r="E9" s="18">
        <v>130562804</v>
      </c>
      <c r="F9" s="19">
        <v>159063086</v>
      </c>
      <c r="G9" s="19">
        <v>29109000</v>
      </c>
      <c r="H9" s="19">
        <v>2147000</v>
      </c>
      <c r="I9" s="19"/>
      <c r="J9" s="19">
        <v>31256000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31256000</v>
      </c>
      <c r="X9" s="19">
        <v>54132480</v>
      </c>
      <c r="Y9" s="19">
        <v>-22876480</v>
      </c>
      <c r="Z9" s="20">
        <v>-42.26</v>
      </c>
      <c r="AA9" s="21">
        <v>159063086</v>
      </c>
    </row>
    <row r="10" spans="1:27" ht="13.5">
      <c r="A10" s="22" t="s">
        <v>37</v>
      </c>
      <c r="B10" s="16"/>
      <c r="C10" s="17">
        <v>32790743</v>
      </c>
      <c r="D10" s="17"/>
      <c r="E10" s="18">
        <v>34365537</v>
      </c>
      <c r="F10" s="19">
        <v>17662203</v>
      </c>
      <c r="G10" s="19">
        <v>7150000</v>
      </c>
      <c r="H10" s="19">
        <v>3066096</v>
      </c>
      <c r="I10" s="19">
        <v>444236</v>
      </c>
      <c r="J10" s="19">
        <v>10660332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10660332</v>
      </c>
      <c r="X10" s="19">
        <v>2794823</v>
      </c>
      <c r="Y10" s="19">
        <v>7865509</v>
      </c>
      <c r="Z10" s="20">
        <v>281.43</v>
      </c>
      <c r="AA10" s="21">
        <v>17662203</v>
      </c>
    </row>
    <row r="11" spans="1:27" ht="13.5">
      <c r="A11" s="22" t="s">
        <v>38</v>
      </c>
      <c r="B11" s="16"/>
      <c r="C11" s="17">
        <v>15294150</v>
      </c>
      <c r="D11" s="17"/>
      <c r="E11" s="18">
        <v>9922527</v>
      </c>
      <c r="F11" s="19">
        <v>12212240</v>
      </c>
      <c r="G11" s="19">
        <v>106631</v>
      </c>
      <c r="H11" s="19">
        <v>152676</v>
      </c>
      <c r="I11" s="19">
        <v>192647</v>
      </c>
      <c r="J11" s="19">
        <v>451954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451954</v>
      </c>
      <c r="X11" s="19">
        <v>1875235</v>
      </c>
      <c r="Y11" s="19">
        <v>-1423281</v>
      </c>
      <c r="Z11" s="20">
        <v>-75.9</v>
      </c>
      <c r="AA11" s="21">
        <v>12212240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-333164797</v>
      </c>
      <c r="D14" s="17"/>
      <c r="E14" s="18">
        <v>-383042833</v>
      </c>
      <c r="F14" s="19">
        <v>-347949228</v>
      </c>
      <c r="G14" s="19">
        <v>-43753168</v>
      </c>
      <c r="H14" s="19">
        <v>-30560117</v>
      </c>
      <c r="I14" s="19">
        <v>-35446821</v>
      </c>
      <c r="J14" s="19">
        <v>-109760106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-109760106</v>
      </c>
      <c r="X14" s="19">
        <v>-97365997</v>
      </c>
      <c r="Y14" s="19">
        <v>-12394109</v>
      </c>
      <c r="Z14" s="20">
        <v>12.73</v>
      </c>
      <c r="AA14" s="21">
        <v>-347949228</v>
      </c>
    </row>
    <row r="15" spans="1:27" ht="13.5">
      <c r="A15" s="22" t="s">
        <v>42</v>
      </c>
      <c r="B15" s="16"/>
      <c r="C15" s="17">
        <v>-14705133</v>
      </c>
      <c r="D15" s="17"/>
      <c r="E15" s="18">
        <v>-11461600</v>
      </c>
      <c r="F15" s="19">
        <v>-11461600</v>
      </c>
      <c r="G15" s="19">
        <v>-120416</v>
      </c>
      <c r="H15" s="19"/>
      <c r="I15" s="19">
        <v>-2124592</v>
      </c>
      <c r="J15" s="19">
        <v>-2245008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-2245008</v>
      </c>
      <c r="X15" s="19">
        <v>-2637593</v>
      </c>
      <c r="Y15" s="19">
        <v>392585</v>
      </c>
      <c r="Z15" s="20">
        <v>-14.88</v>
      </c>
      <c r="AA15" s="21">
        <v>-11461600</v>
      </c>
    </row>
    <row r="16" spans="1:27" ht="13.5">
      <c r="A16" s="22" t="s">
        <v>43</v>
      </c>
      <c r="B16" s="16"/>
      <c r="C16" s="17">
        <v>-1213827</v>
      </c>
      <c r="D16" s="17"/>
      <c r="E16" s="18">
        <v>-1500000</v>
      </c>
      <c r="F16" s="19">
        <v>-1500000</v>
      </c>
      <c r="G16" s="19"/>
      <c r="H16" s="19">
        <v>-184766</v>
      </c>
      <c r="I16" s="19"/>
      <c r="J16" s="19">
        <v>-184766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-184766</v>
      </c>
      <c r="X16" s="19"/>
      <c r="Y16" s="19">
        <v>-184766</v>
      </c>
      <c r="Z16" s="20"/>
      <c r="AA16" s="21">
        <v>-1500000</v>
      </c>
    </row>
    <row r="17" spans="1:27" ht="13.5">
      <c r="A17" s="23" t="s">
        <v>44</v>
      </c>
      <c r="B17" s="24"/>
      <c r="C17" s="25">
        <f aca="true" t="shared" si="0" ref="C17:Y17">SUM(C6:C16)</f>
        <v>61375404</v>
      </c>
      <c r="D17" s="25">
        <f>SUM(D6:D16)</f>
        <v>0</v>
      </c>
      <c r="E17" s="26">
        <f t="shared" si="0"/>
        <v>35135758</v>
      </c>
      <c r="F17" s="27">
        <f t="shared" si="0"/>
        <v>63576138</v>
      </c>
      <c r="G17" s="27">
        <f t="shared" si="0"/>
        <v>16648806</v>
      </c>
      <c r="H17" s="27">
        <f t="shared" si="0"/>
        <v>13543506</v>
      </c>
      <c r="I17" s="27">
        <f t="shared" si="0"/>
        <v>-621241</v>
      </c>
      <c r="J17" s="27">
        <f t="shared" si="0"/>
        <v>29571071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29571071</v>
      </c>
      <c r="X17" s="27">
        <f t="shared" si="0"/>
        <v>30499236</v>
      </c>
      <c r="Y17" s="27">
        <f t="shared" si="0"/>
        <v>-928165</v>
      </c>
      <c r="Z17" s="28">
        <f>+IF(X17&lt;&gt;0,+(Y17/X17)*100,0)</f>
        <v>-3.043240165097906</v>
      </c>
      <c r="AA17" s="29">
        <f>SUM(AA6:AA16)</f>
        <v>63576138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2381555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-6811</v>
      </c>
      <c r="F22" s="36"/>
      <c r="G22" s="19">
        <v>122</v>
      </c>
      <c r="H22" s="19">
        <v>122</v>
      </c>
      <c r="I22" s="19"/>
      <c r="J22" s="19">
        <v>244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244</v>
      </c>
      <c r="X22" s="19"/>
      <c r="Y22" s="19">
        <v>244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>
        <v>2381555</v>
      </c>
      <c r="G23" s="36">
        <v>13844</v>
      </c>
      <c r="H23" s="36">
        <v>20949</v>
      </c>
      <c r="I23" s="36">
        <v>12159</v>
      </c>
      <c r="J23" s="19">
        <v>46952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46952</v>
      </c>
      <c r="X23" s="19"/>
      <c r="Y23" s="36">
        <v>46952</v>
      </c>
      <c r="Z23" s="37"/>
      <c r="AA23" s="38">
        <v>2381555</v>
      </c>
    </row>
    <row r="24" spans="1:27" ht="13.5">
      <c r="A24" s="22" t="s">
        <v>49</v>
      </c>
      <c r="B24" s="16"/>
      <c r="C24" s="17">
        <v>-893991</v>
      </c>
      <c r="D24" s="17"/>
      <c r="E24" s="18">
        <v>-9832136</v>
      </c>
      <c r="F24" s="19">
        <v>-6811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>
        <v>-6811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-65231185</v>
      </c>
      <c r="D26" s="17"/>
      <c r="E26" s="18">
        <v>-58031040</v>
      </c>
      <c r="F26" s="19">
        <v>-68071948</v>
      </c>
      <c r="G26" s="19">
        <v>-217991</v>
      </c>
      <c r="H26" s="19">
        <v>-2944721</v>
      </c>
      <c r="I26" s="19">
        <v>-5151177</v>
      </c>
      <c r="J26" s="19">
        <v>-8313889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-8313889</v>
      </c>
      <c r="X26" s="19">
        <v>-7423472</v>
      </c>
      <c r="Y26" s="19">
        <v>-890417</v>
      </c>
      <c r="Z26" s="20">
        <v>11.99</v>
      </c>
      <c r="AA26" s="21">
        <v>-68071948</v>
      </c>
    </row>
    <row r="27" spans="1:27" ht="13.5">
      <c r="A27" s="23" t="s">
        <v>51</v>
      </c>
      <c r="B27" s="24"/>
      <c r="C27" s="25">
        <f aca="true" t="shared" si="1" ref="C27:Y27">SUM(C21:C26)</f>
        <v>-66125176</v>
      </c>
      <c r="D27" s="25">
        <f>SUM(D21:D26)</f>
        <v>0</v>
      </c>
      <c r="E27" s="26">
        <f t="shared" si="1"/>
        <v>-65488432</v>
      </c>
      <c r="F27" s="27">
        <f t="shared" si="1"/>
        <v>-65697204</v>
      </c>
      <c r="G27" s="27">
        <f t="shared" si="1"/>
        <v>-204025</v>
      </c>
      <c r="H27" s="27">
        <f t="shared" si="1"/>
        <v>-2923650</v>
      </c>
      <c r="I27" s="27">
        <f t="shared" si="1"/>
        <v>-5139018</v>
      </c>
      <c r="J27" s="27">
        <f t="shared" si="1"/>
        <v>-8266693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-8266693</v>
      </c>
      <c r="X27" s="27">
        <f t="shared" si="1"/>
        <v>-7423472</v>
      </c>
      <c r="Y27" s="27">
        <f t="shared" si="1"/>
        <v>-843221</v>
      </c>
      <c r="Z27" s="28">
        <f>+IF(X27&lt;&gt;0,+(Y27/X27)*100,0)</f>
        <v>11.35884933626745</v>
      </c>
      <c r="AA27" s="29">
        <f>SUM(AA21:AA26)</f>
        <v>-65697204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11358965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404323</v>
      </c>
      <c r="D33" s="17"/>
      <c r="E33" s="18">
        <v>247602</v>
      </c>
      <c r="F33" s="19"/>
      <c r="G33" s="19">
        <v>37052</v>
      </c>
      <c r="H33" s="36">
        <v>21010</v>
      </c>
      <c r="I33" s="36">
        <v>44772</v>
      </c>
      <c r="J33" s="36">
        <v>102834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102834</v>
      </c>
      <c r="X33" s="36"/>
      <c r="Y33" s="19">
        <v>102834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-7674772</v>
      </c>
      <c r="D35" s="17"/>
      <c r="E35" s="18">
        <v>-7625567</v>
      </c>
      <c r="F35" s="19">
        <v>-7625567</v>
      </c>
      <c r="G35" s="19">
        <v>-245857</v>
      </c>
      <c r="H35" s="19"/>
      <c r="I35" s="19">
        <v>-815938</v>
      </c>
      <c r="J35" s="19">
        <v>-1061795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-1061795</v>
      </c>
      <c r="X35" s="19">
        <v>-1470313</v>
      </c>
      <c r="Y35" s="19">
        <v>408518</v>
      </c>
      <c r="Z35" s="20">
        <v>-27.78</v>
      </c>
      <c r="AA35" s="21">
        <v>-7625567</v>
      </c>
    </row>
    <row r="36" spans="1:27" ht="13.5">
      <c r="A36" s="23" t="s">
        <v>57</v>
      </c>
      <c r="B36" s="24"/>
      <c r="C36" s="25">
        <f aca="true" t="shared" si="2" ref="C36:Y36">SUM(C31:C35)</f>
        <v>-7270449</v>
      </c>
      <c r="D36" s="25">
        <f>SUM(D31:D35)</f>
        <v>0</v>
      </c>
      <c r="E36" s="26">
        <f t="shared" si="2"/>
        <v>3981000</v>
      </c>
      <c r="F36" s="27">
        <f t="shared" si="2"/>
        <v>-7625567</v>
      </c>
      <c r="G36" s="27">
        <f t="shared" si="2"/>
        <v>-208805</v>
      </c>
      <c r="H36" s="27">
        <f t="shared" si="2"/>
        <v>21010</v>
      </c>
      <c r="I36" s="27">
        <f t="shared" si="2"/>
        <v>-771166</v>
      </c>
      <c r="J36" s="27">
        <f t="shared" si="2"/>
        <v>-958961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-958961</v>
      </c>
      <c r="X36" s="27">
        <f t="shared" si="2"/>
        <v>-1470313</v>
      </c>
      <c r="Y36" s="27">
        <f t="shared" si="2"/>
        <v>511352</v>
      </c>
      <c r="Z36" s="28">
        <f>+IF(X36&lt;&gt;0,+(Y36/X36)*100,0)</f>
        <v>-34.778445133791244</v>
      </c>
      <c r="AA36" s="29">
        <f>SUM(AA31:AA35)</f>
        <v>-7625567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-12020221</v>
      </c>
      <c r="D38" s="31">
        <f>+D17+D27+D36</f>
        <v>0</v>
      </c>
      <c r="E38" s="32">
        <f t="shared" si="3"/>
        <v>-26371674</v>
      </c>
      <c r="F38" s="33">
        <f t="shared" si="3"/>
        <v>-9746633</v>
      </c>
      <c r="G38" s="33">
        <f t="shared" si="3"/>
        <v>16235976</v>
      </c>
      <c r="H38" s="33">
        <f t="shared" si="3"/>
        <v>10640866</v>
      </c>
      <c r="I38" s="33">
        <f t="shared" si="3"/>
        <v>-6531425</v>
      </c>
      <c r="J38" s="33">
        <f t="shared" si="3"/>
        <v>20345417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20345417</v>
      </c>
      <c r="X38" s="33">
        <f t="shared" si="3"/>
        <v>21605451</v>
      </c>
      <c r="Y38" s="33">
        <f t="shared" si="3"/>
        <v>-1260034</v>
      </c>
      <c r="Z38" s="34">
        <f>+IF(X38&lt;&gt;0,+(Y38/X38)*100,0)</f>
        <v>-5.832018965954471</v>
      </c>
      <c r="AA38" s="35">
        <f>+AA17+AA27+AA36</f>
        <v>-9746633</v>
      </c>
    </row>
    <row r="39" spans="1:27" ht="13.5">
      <c r="A39" s="22" t="s">
        <v>59</v>
      </c>
      <c r="B39" s="16"/>
      <c r="C39" s="31">
        <v>68462691</v>
      </c>
      <c r="D39" s="31"/>
      <c r="E39" s="32">
        <v>50927899</v>
      </c>
      <c r="F39" s="33">
        <v>50927899</v>
      </c>
      <c r="G39" s="33">
        <v>67168396</v>
      </c>
      <c r="H39" s="33">
        <v>83404372</v>
      </c>
      <c r="I39" s="33">
        <v>94045238</v>
      </c>
      <c r="J39" s="33">
        <v>67168396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67168396</v>
      </c>
      <c r="X39" s="33">
        <v>50927899</v>
      </c>
      <c r="Y39" s="33">
        <v>16240497</v>
      </c>
      <c r="Z39" s="34">
        <v>31.89</v>
      </c>
      <c r="AA39" s="35">
        <v>50927899</v>
      </c>
    </row>
    <row r="40" spans="1:27" ht="13.5">
      <c r="A40" s="41" t="s">
        <v>60</v>
      </c>
      <c r="B40" s="42"/>
      <c r="C40" s="43">
        <v>56442470</v>
      </c>
      <c r="D40" s="43"/>
      <c r="E40" s="44">
        <v>24556225</v>
      </c>
      <c r="F40" s="45">
        <v>41181266</v>
      </c>
      <c r="G40" s="45">
        <v>83404372</v>
      </c>
      <c r="H40" s="45">
        <v>94045238</v>
      </c>
      <c r="I40" s="45">
        <v>87513813</v>
      </c>
      <c r="J40" s="45">
        <v>87513813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87513813</v>
      </c>
      <c r="X40" s="45">
        <v>72533350</v>
      </c>
      <c r="Y40" s="45">
        <v>14980463</v>
      </c>
      <c r="Z40" s="46">
        <v>20.65</v>
      </c>
      <c r="AA40" s="47">
        <v>41181266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163484121</v>
      </c>
      <c r="D6" s="17"/>
      <c r="E6" s="18">
        <v>177977536</v>
      </c>
      <c r="F6" s="19">
        <v>177977536</v>
      </c>
      <c r="G6" s="19">
        <v>14753525</v>
      </c>
      <c r="H6" s="19">
        <v>8718116</v>
      </c>
      <c r="I6" s="19">
        <v>25779431</v>
      </c>
      <c r="J6" s="19">
        <v>49251072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49251072</v>
      </c>
      <c r="X6" s="19">
        <v>47047616</v>
      </c>
      <c r="Y6" s="19">
        <v>2203456</v>
      </c>
      <c r="Z6" s="20">
        <v>4.68</v>
      </c>
      <c r="AA6" s="21">
        <v>177977536</v>
      </c>
    </row>
    <row r="7" spans="1:27" ht="13.5">
      <c r="A7" s="22" t="s">
        <v>34</v>
      </c>
      <c r="B7" s="16"/>
      <c r="C7" s="17">
        <v>570858194</v>
      </c>
      <c r="D7" s="17"/>
      <c r="E7" s="18">
        <v>595435579</v>
      </c>
      <c r="F7" s="19">
        <v>595435579</v>
      </c>
      <c r="G7" s="19">
        <v>56774209</v>
      </c>
      <c r="H7" s="19">
        <v>58078594</v>
      </c>
      <c r="I7" s="19">
        <v>34353430</v>
      </c>
      <c r="J7" s="19">
        <v>149206233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149206233</v>
      </c>
      <c r="X7" s="19">
        <v>146707522</v>
      </c>
      <c r="Y7" s="19">
        <v>2498711</v>
      </c>
      <c r="Z7" s="20">
        <v>1.7</v>
      </c>
      <c r="AA7" s="21">
        <v>595435579</v>
      </c>
    </row>
    <row r="8" spans="1:27" ht="13.5">
      <c r="A8" s="22" t="s">
        <v>35</v>
      </c>
      <c r="B8" s="16"/>
      <c r="C8" s="17">
        <v>70216009</v>
      </c>
      <c r="D8" s="17"/>
      <c r="E8" s="18">
        <v>60595439</v>
      </c>
      <c r="F8" s="19">
        <v>60595439</v>
      </c>
      <c r="G8" s="19">
        <v>7271197</v>
      </c>
      <c r="H8" s="19">
        <v>6614621</v>
      </c>
      <c r="I8" s="19">
        <v>5338007</v>
      </c>
      <c r="J8" s="19">
        <v>19223825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19223825</v>
      </c>
      <c r="X8" s="19">
        <v>14005866</v>
      </c>
      <c r="Y8" s="19">
        <v>5217959</v>
      </c>
      <c r="Z8" s="20">
        <v>37.26</v>
      </c>
      <c r="AA8" s="21">
        <v>60595439</v>
      </c>
    </row>
    <row r="9" spans="1:27" ht="13.5">
      <c r="A9" s="22" t="s">
        <v>36</v>
      </c>
      <c r="B9" s="16"/>
      <c r="C9" s="17">
        <v>103189734</v>
      </c>
      <c r="D9" s="17"/>
      <c r="E9" s="18">
        <v>126312841</v>
      </c>
      <c r="F9" s="19">
        <v>126312841</v>
      </c>
      <c r="G9" s="19">
        <v>30985057</v>
      </c>
      <c r="H9" s="19">
        <v>10832594</v>
      </c>
      <c r="I9" s="19">
        <v>6707690</v>
      </c>
      <c r="J9" s="19">
        <v>48525341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48525341</v>
      </c>
      <c r="X9" s="19">
        <v>36732373</v>
      </c>
      <c r="Y9" s="19">
        <v>11792968</v>
      </c>
      <c r="Z9" s="20">
        <v>32.11</v>
      </c>
      <c r="AA9" s="21">
        <v>126312841</v>
      </c>
    </row>
    <row r="10" spans="1:27" ht="13.5">
      <c r="A10" s="22" t="s">
        <v>37</v>
      </c>
      <c r="B10" s="16"/>
      <c r="C10" s="17">
        <v>60394263</v>
      </c>
      <c r="D10" s="17"/>
      <c r="E10" s="18">
        <v>44462298</v>
      </c>
      <c r="F10" s="19">
        <v>44462298</v>
      </c>
      <c r="G10" s="19"/>
      <c r="H10" s="19"/>
      <c r="I10" s="19">
        <v>2540009</v>
      </c>
      <c r="J10" s="19">
        <v>2540009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2540009</v>
      </c>
      <c r="X10" s="19">
        <v>10347271</v>
      </c>
      <c r="Y10" s="19">
        <v>-7807262</v>
      </c>
      <c r="Z10" s="20">
        <v>-75.45</v>
      </c>
      <c r="AA10" s="21">
        <v>44462298</v>
      </c>
    </row>
    <row r="11" spans="1:27" ht="13.5">
      <c r="A11" s="22" t="s">
        <v>38</v>
      </c>
      <c r="B11" s="16"/>
      <c r="C11" s="17">
        <v>14943807</v>
      </c>
      <c r="D11" s="17"/>
      <c r="E11" s="18">
        <v>13245350</v>
      </c>
      <c r="F11" s="19">
        <v>13245350</v>
      </c>
      <c r="G11" s="19">
        <v>1029147</v>
      </c>
      <c r="H11" s="19">
        <v>2529258</v>
      </c>
      <c r="I11" s="19">
        <v>802136</v>
      </c>
      <c r="J11" s="19">
        <v>4360541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4360541</v>
      </c>
      <c r="X11" s="19">
        <v>4449530</v>
      </c>
      <c r="Y11" s="19">
        <v>-88989</v>
      </c>
      <c r="Z11" s="20">
        <v>-2</v>
      </c>
      <c r="AA11" s="21">
        <v>13245350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-725167095</v>
      </c>
      <c r="D14" s="17"/>
      <c r="E14" s="18">
        <v>-811039319</v>
      </c>
      <c r="F14" s="19">
        <v>-811039319</v>
      </c>
      <c r="G14" s="19">
        <v>-45000363</v>
      </c>
      <c r="H14" s="19">
        <v>-75642550</v>
      </c>
      <c r="I14" s="19">
        <v>-69503448</v>
      </c>
      <c r="J14" s="19">
        <v>-190146361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-190146361</v>
      </c>
      <c r="X14" s="19">
        <v>-153258026</v>
      </c>
      <c r="Y14" s="19">
        <v>-36888335</v>
      </c>
      <c r="Z14" s="20">
        <v>24.07</v>
      </c>
      <c r="AA14" s="21">
        <v>-811039319</v>
      </c>
    </row>
    <row r="15" spans="1:27" ht="13.5">
      <c r="A15" s="22" t="s">
        <v>42</v>
      </c>
      <c r="B15" s="16"/>
      <c r="C15" s="17">
        <v>-46193374</v>
      </c>
      <c r="D15" s="17"/>
      <c r="E15" s="18">
        <v>-46421043</v>
      </c>
      <c r="F15" s="19">
        <v>-46421043</v>
      </c>
      <c r="G15" s="19">
        <v>-113969</v>
      </c>
      <c r="H15" s="19">
        <v>-644088</v>
      </c>
      <c r="I15" s="19">
        <v>-2426715</v>
      </c>
      <c r="J15" s="19">
        <v>-3184772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-3184772</v>
      </c>
      <c r="X15" s="19">
        <v>-1881755</v>
      </c>
      <c r="Y15" s="19">
        <v>-1303017</v>
      </c>
      <c r="Z15" s="20">
        <v>69.24</v>
      </c>
      <c r="AA15" s="21">
        <v>-46421043</v>
      </c>
    </row>
    <row r="16" spans="1:27" ht="13.5">
      <c r="A16" s="22" t="s">
        <v>43</v>
      </c>
      <c r="B16" s="16"/>
      <c r="C16" s="17">
        <v>-51089762</v>
      </c>
      <c r="D16" s="17"/>
      <c r="E16" s="18">
        <v>-57478962</v>
      </c>
      <c r="F16" s="19">
        <v>-57478962</v>
      </c>
      <c r="G16" s="19">
        <v>-4660615</v>
      </c>
      <c r="H16" s="19">
        <v>-4673463</v>
      </c>
      <c r="I16" s="19">
        <v>-4698280</v>
      </c>
      <c r="J16" s="19">
        <v>-14032358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-14032358</v>
      </c>
      <c r="X16" s="19">
        <v>-15621194</v>
      </c>
      <c r="Y16" s="19">
        <v>1588836</v>
      </c>
      <c r="Z16" s="20">
        <v>-10.17</v>
      </c>
      <c r="AA16" s="21">
        <v>-57478962</v>
      </c>
    </row>
    <row r="17" spans="1:27" ht="13.5">
      <c r="A17" s="23" t="s">
        <v>44</v>
      </c>
      <c r="B17" s="24"/>
      <c r="C17" s="25">
        <f aca="true" t="shared" si="0" ref="C17:Y17">SUM(C6:C16)</f>
        <v>160635897</v>
      </c>
      <c r="D17" s="25">
        <f>SUM(D6:D16)</f>
        <v>0</v>
      </c>
      <c r="E17" s="26">
        <f t="shared" si="0"/>
        <v>103089719</v>
      </c>
      <c r="F17" s="27">
        <f t="shared" si="0"/>
        <v>103089719</v>
      </c>
      <c r="G17" s="27">
        <f t="shared" si="0"/>
        <v>61038188</v>
      </c>
      <c r="H17" s="27">
        <f t="shared" si="0"/>
        <v>5813082</v>
      </c>
      <c r="I17" s="27">
        <f t="shared" si="0"/>
        <v>-1107740</v>
      </c>
      <c r="J17" s="27">
        <f t="shared" si="0"/>
        <v>65743530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65743530</v>
      </c>
      <c r="X17" s="27">
        <f t="shared" si="0"/>
        <v>88529203</v>
      </c>
      <c r="Y17" s="27">
        <f t="shared" si="0"/>
        <v>-22785673</v>
      </c>
      <c r="Z17" s="28">
        <f>+IF(X17&lt;&gt;0,+(Y17/X17)*100,0)</f>
        <v>-25.738030195527685</v>
      </c>
      <c r="AA17" s="29">
        <f>SUM(AA6:AA16)</f>
        <v>103089719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913792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14640</v>
      </c>
      <c r="D23" s="40"/>
      <c r="E23" s="18">
        <v>12733</v>
      </c>
      <c r="F23" s="19">
        <v>12733</v>
      </c>
      <c r="G23" s="36">
        <v>-3393</v>
      </c>
      <c r="H23" s="36">
        <v>125</v>
      </c>
      <c r="I23" s="36">
        <v>3643</v>
      </c>
      <c r="J23" s="19">
        <v>375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375</v>
      </c>
      <c r="X23" s="19">
        <v>3183</v>
      </c>
      <c r="Y23" s="36">
        <v>-2808</v>
      </c>
      <c r="Z23" s="37">
        <v>-88.22</v>
      </c>
      <c r="AA23" s="38">
        <v>12733</v>
      </c>
    </row>
    <row r="24" spans="1:27" ht="13.5">
      <c r="A24" s="22" t="s">
        <v>49</v>
      </c>
      <c r="B24" s="16"/>
      <c r="C24" s="17">
        <v>-4980000</v>
      </c>
      <c r="D24" s="17"/>
      <c r="E24" s="18">
        <v>-6873180</v>
      </c>
      <c r="F24" s="19">
        <v>-6873180</v>
      </c>
      <c r="G24" s="19">
        <v>-525024</v>
      </c>
      <c r="H24" s="19">
        <v>-1102010</v>
      </c>
      <c r="I24" s="19">
        <v>-411216</v>
      </c>
      <c r="J24" s="19">
        <v>-2038250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-2038250</v>
      </c>
      <c r="X24" s="19">
        <v>-1718295</v>
      </c>
      <c r="Y24" s="19">
        <v>-319955</v>
      </c>
      <c r="Z24" s="20">
        <v>18.62</v>
      </c>
      <c r="AA24" s="21">
        <v>-6873180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-95286038</v>
      </c>
      <c r="D26" s="17"/>
      <c r="E26" s="18">
        <v>-88356069</v>
      </c>
      <c r="F26" s="19">
        <v>-88356069</v>
      </c>
      <c r="G26" s="19"/>
      <c r="H26" s="19">
        <v>-571482</v>
      </c>
      <c r="I26" s="19">
        <v>-5868990</v>
      </c>
      <c r="J26" s="19">
        <v>-6440472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-6440472</v>
      </c>
      <c r="X26" s="19">
        <v>-5097500</v>
      </c>
      <c r="Y26" s="19">
        <v>-1342972</v>
      </c>
      <c r="Z26" s="20">
        <v>26.35</v>
      </c>
      <c r="AA26" s="21">
        <v>-88356069</v>
      </c>
    </row>
    <row r="27" spans="1:27" ht="13.5">
      <c r="A27" s="23" t="s">
        <v>51</v>
      </c>
      <c r="B27" s="24"/>
      <c r="C27" s="25">
        <f aca="true" t="shared" si="1" ref="C27:Y27">SUM(C21:C26)</f>
        <v>-99337606</v>
      </c>
      <c r="D27" s="25">
        <f>SUM(D21:D26)</f>
        <v>0</v>
      </c>
      <c r="E27" s="26">
        <f t="shared" si="1"/>
        <v>-95216516</v>
      </c>
      <c r="F27" s="27">
        <f t="shared" si="1"/>
        <v>-95216516</v>
      </c>
      <c r="G27" s="27">
        <f t="shared" si="1"/>
        <v>-528417</v>
      </c>
      <c r="H27" s="27">
        <f t="shared" si="1"/>
        <v>-1673367</v>
      </c>
      <c r="I27" s="27">
        <f t="shared" si="1"/>
        <v>-6276563</v>
      </c>
      <c r="J27" s="27">
        <f t="shared" si="1"/>
        <v>-8478347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-8478347</v>
      </c>
      <c r="X27" s="27">
        <f t="shared" si="1"/>
        <v>-6812612</v>
      </c>
      <c r="Y27" s="27">
        <f t="shared" si="1"/>
        <v>-1665735</v>
      </c>
      <c r="Z27" s="28">
        <f>+IF(X27&lt;&gt;0,+(Y27/X27)*100,0)</f>
        <v>24.450753983934504</v>
      </c>
      <c r="AA27" s="29">
        <f>SUM(AA21:AA26)</f>
        <v>-95216516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-17969</v>
      </c>
      <c r="H31" s="19">
        <v>-8984</v>
      </c>
      <c r="I31" s="19">
        <v>-8984</v>
      </c>
      <c r="J31" s="19">
        <v>-35937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-35937</v>
      </c>
      <c r="X31" s="19"/>
      <c r="Y31" s="19">
        <v>-35937</v>
      </c>
      <c r="Z31" s="20"/>
      <c r="AA31" s="21"/>
    </row>
    <row r="32" spans="1:27" ht="13.5">
      <c r="A32" s="22" t="s">
        <v>54</v>
      </c>
      <c r="B32" s="16"/>
      <c r="C32" s="17">
        <v>30000000</v>
      </c>
      <c r="D32" s="17"/>
      <c r="E32" s="18">
        <v>30000000</v>
      </c>
      <c r="F32" s="19">
        <v>30000000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30000000</v>
      </c>
    </row>
    <row r="33" spans="1:27" ht="13.5">
      <c r="A33" s="22" t="s">
        <v>55</v>
      </c>
      <c r="B33" s="16"/>
      <c r="C33" s="17">
        <v>2200101</v>
      </c>
      <c r="D33" s="17"/>
      <c r="E33" s="18">
        <v>2628045</v>
      </c>
      <c r="F33" s="19">
        <v>2628045</v>
      </c>
      <c r="G33" s="19">
        <v>-197368</v>
      </c>
      <c r="H33" s="36">
        <v>-75410</v>
      </c>
      <c r="I33" s="36">
        <v>-7572967</v>
      </c>
      <c r="J33" s="36">
        <v>-7845745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-7845745</v>
      </c>
      <c r="X33" s="36">
        <v>657012</v>
      </c>
      <c r="Y33" s="19">
        <v>-8502757</v>
      </c>
      <c r="Z33" s="20">
        <v>-1294.16</v>
      </c>
      <c r="AA33" s="21">
        <v>2628045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-23704259</v>
      </c>
      <c r="D35" s="17"/>
      <c r="E35" s="18">
        <v>-26841420</v>
      </c>
      <c r="F35" s="19">
        <v>-26841420</v>
      </c>
      <c r="G35" s="19">
        <v>-1181577</v>
      </c>
      <c r="H35" s="19">
        <v>-864329</v>
      </c>
      <c r="I35" s="19">
        <v>-2797902</v>
      </c>
      <c r="J35" s="19">
        <v>-4843808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-4843808</v>
      </c>
      <c r="X35" s="19">
        <v>-3310011</v>
      </c>
      <c r="Y35" s="19">
        <v>-1533797</v>
      </c>
      <c r="Z35" s="20">
        <v>46.34</v>
      </c>
      <c r="AA35" s="21">
        <v>-26841420</v>
      </c>
    </row>
    <row r="36" spans="1:27" ht="13.5">
      <c r="A36" s="23" t="s">
        <v>57</v>
      </c>
      <c r="B36" s="24"/>
      <c r="C36" s="25">
        <f aca="true" t="shared" si="2" ref="C36:Y36">SUM(C31:C35)</f>
        <v>8495842</v>
      </c>
      <c r="D36" s="25">
        <f>SUM(D31:D35)</f>
        <v>0</v>
      </c>
      <c r="E36" s="26">
        <f t="shared" si="2"/>
        <v>5786625</v>
      </c>
      <c r="F36" s="27">
        <f t="shared" si="2"/>
        <v>5786625</v>
      </c>
      <c r="G36" s="27">
        <f t="shared" si="2"/>
        <v>-1396914</v>
      </c>
      <c r="H36" s="27">
        <f t="shared" si="2"/>
        <v>-948723</v>
      </c>
      <c r="I36" s="27">
        <f t="shared" si="2"/>
        <v>-10379853</v>
      </c>
      <c r="J36" s="27">
        <f t="shared" si="2"/>
        <v>-12725490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-12725490</v>
      </c>
      <c r="X36" s="27">
        <f t="shared" si="2"/>
        <v>-2652999</v>
      </c>
      <c r="Y36" s="27">
        <f t="shared" si="2"/>
        <v>-10072491</v>
      </c>
      <c r="Z36" s="28">
        <f>+IF(X36&lt;&gt;0,+(Y36/X36)*100,0)</f>
        <v>379.66433458889355</v>
      </c>
      <c r="AA36" s="29">
        <f>SUM(AA31:AA35)</f>
        <v>5786625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69794133</v>
      </c>
      <c r="D38" s="31">
        <f>+D17+D27+D36</f>
        <v>0</v>
      </c>
      <c r="E38" s="32">
        <f t="shared" si="3"/>
        <v>13659828</v>
      </c>
      <c r="F38" s="33">
        <f t="shared" si="3"/>
        <v>13659828</v>
      </c>
      <c r="G38" s="33">
        <f t="shared" si="3"/>
        <v>59112857</v>
      </c>
      <c r="H38" s="33">
        <f t="shared" si="3"/>
        <v>3190992</v>
      </c>
      <c r="I38" s="33">
        <f t="shared" si="3"/>
        <v>-17764156</v>
      </c>
      <c r="J38" s="33">
        <f t="shared" si="3"/>
        <v>44539693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44539693</v>
      </c>
      <c r="X38" s="33">
        <f t="shared" si="3"/>
        <v>79063592</v>
      </c>
      <c r="Y38" s="33">
        <f t="shared" si="3"/>
        <v>-34523899</v>
      </c>
      <c r="Z38" s="34">
        <f>+IF(X38&lt;&gt;0,+(Y38/X38)*100,0)</f>
        <v>-43.665988512133374</v>
      </c>
      <c r="AA38" s="35">
        <f>+AA17+AA27+AA36</f>
        <v>13659828</v>
      </c>
    </row>
    <row r="39" spans="1:27" ht="13.5">
      <c r="A39" s="22" t="s">
        <v>59</v>
      </c>
      <c r="B39" s="16"/>
      <c r="C39" s="31">
        <v>104986783</v>
      </c>
      <c r="D39" s="31"/>
      <c r="E39" s="32">
        <v>100467149</v>
      </c>
      <c r="F39" s="33">
        <v>100467149</v>
      </c>
      <c r="G39" s="33">
        <v>174782516</v>
      </c>
      <c r="H39" s="33">
        <v>233895373</v>
      </c>
      <c r="I39" s="33">
        <v>237086365</v>
      </c>
      <c r="J39" s="33">
        <v>174782516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174782516</v>
      </c>
      <c r="X39" s="33">
        <v>100467149</v>
      </c>
      <c r="Y39" s="33">
        <v>74315367</v>
      </c>
      <c r="Z39" s="34">
        <v>73.97</v>
      </c>
      <c r="AA39" s="35">
        <v>100467149</v>
      </c>
    </row>
    <row r="40" spans="1:27" ht="13.5">
      <c r="A40" s="41" t="s">
        <v>60</v>
      </c>
      <c r="B40" s="42"/>
      <c r="C40" s="43">
        <v>174780916</v>
      </c>
      <c r="D40" s="43"/>
      <c r="E40" s="44">
        <v>114126977</v>
      </c>
      <c r="F40" s="45">
        <v>114126977</v>
      </c>
      <c r="G40" s="45">
        <v>233895373</v>
      </c>
      <c r="H40" s="45">
        <v>237086365</v>
      </c>
      <c r="I40" s="45">
        <v>219322209</v>
      </c>
      <c r="J40" s="45">
        <v>219322209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219322209</v>
      </c>
      <c r="X40" s="45">
        <v>179530741</v>
      </c>
      <c r="Y40" s="45">
        <v>39791468</v>
      </c>
      <c r="Z40" s="46">
        <v>22.16</v>
      </c>
      <c r="AA40" s="47">
        <v>114126977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48573465</v>
      </c>
      <c r="D6" s="17"/>
      <c r="E6" s="18">
        <v>53082287</v>
      </c>
      <c r="F6" s="19">
        <v>53082287</v>
      </c>
      <c r="G6" s="19">
        <v>26844310</v>
      </c>
      <c r="H6" s="19">
        <v>2225999</v>
      </c>
      <c r="I6" s="19">
        <v>2552674</v>
      </c>
      <c r="J6" s="19">
        <v>31622983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31622983</v>
      </c>
      <c r="X6" s="19">
        <v>18689645</v>
      </c>
      <c r="Y6" s="19">
        <v>12933338</v>
      </c>
      <c r="Z6" s="20">
        <v>69.2</v>
      </c>
      <c r="AA6" s="21">
        <v>53082287</v>
      </c>
    </row>
    <row r="7" spans="1:27" ht="13.5">
      <c r="A7" s="22" t="s">
        <v>34</v>
      </c>
      <c r="B7" s="16"/>
      <c r="C7" s="17">
        <v>120075611</v>
      </c>
      <c r="D7" s="17"/>
      <c r="E7" s="18">
        <v>129949117</v>
      </c>
      <c r="F7" s="19">
        <v>129949117</v>
      </c>
      <c r="G7" s="19">
        <v>10930224</v>
      </c>
      <c r="H7" s="19">
        <v>11331942</v>
      </c>
      <c r="I7" s="19">
        <v>11739650</v>
      </c>
      <c r="J7" s="19">
        <v>34001816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34001816</v>
      </c>
      <c r="X7" s="19">
        <v>33146784</v>
      </c>
      <c r="Y7" s="19">
        <v>855032</v>
      </c>
      <c r="Z7" s="20">
        <v>2.58</v>
      </c>
      <c r="AA7" s="21">
        <v>129949117</v>
      </c>
    </row>
    <row r="8" spans="1:27" ht="13.5">
      <c r="A8" s="22" t="s">
        <v>35</v>
      </c>
      <c r="B8" s="16"/>
      <c r="C8" s="17">
        <v>9648408</v>
      </c>
      <c r="D8" s="17"/>
      <c r="E8" s="18">
        <v>16010422</v>
      </c>
      <c r="F8" s="19">
        <v>16010422</v>
      </c>
      <c r="G8" s="19">
        <v>732254</v>
      </c>
      <c r="H8" s="19">
        <v>1143995</v>
      </c>
      <c r="I8" s="19">
        <v>2142277</v>
      </c>
      <c r="J8" s="19">
        <v>4018526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4018526</v>
      </c>
      <c r="X8" s="19">
        <v>3004382</v>
      </c>
      <c r="Y8" s="19">
        <v>1014144</v>
      </c>
      <c r="Z8" s="20">
        <v>33.76</v>
      </c>
      <c r="AA8" s="21">
        <v>16010422</v>
      </c>
    </row>
    <row r="9" spans="1:27" ht="13.5">
      <c r="A9" s="22" t="s">
        <v>36</v>
      </c>
      <c r="B9" s="16"/>
      <c r="C9" s="17">
        <v>36734956</v>
      </c>
      <c r="D9" s="17"/>
      <c r="E9" s="18">
        <v>60024937</v>
      </c>
      <c r="F9" s="19">
        <v>60024937</v>
      </c>
      <c r="G9" s="19">
        <v>9613682</v>
      </c>
      <c r="H9" s="19">
        <v>2822000</v>
      </c>
      <c r="I9" s="19">
        <v>56000</v>
      </c>
      <c r="J9" s="19">
        <v>12491682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12491682</v>
      </c>
      <c r="X9" s="19">
        <v>22712747</v>
      </c>
      <c r="Y9" s="19">
        <v>-10221065</v>
      </c>
      <c r="Z9" s="20">
        <v>-45</v>
      </c>
      <c r="AA9" s="21">
        <v>60024937</v>
      </c>
    </row>
    <row r="10" spans="1:27" ht="13.5">
      <c r="A10" s="22" t="s">
        <v>37</v>
      </c>
      <c r="B10" s="16"/>
      <c r="C10" s="17">
        <v>13024692</v>
      </c>
      <c r="D10" s="17"/>
      <c r="E10" s="18">
        <v>11931065</v>
      </c>
      <c r="F10" s="19">
        <v>11931065</v>
      </c>
      <c r="G10" s="19"/>
      <c r="H10" s="19">
        <v>3119000</v>
      </c>
      <c r="I10" s="19"/>
      <c r="J10" s="19">
        <v>3119000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3119000</v>
      </c>
      <c r="X10" s="19">
        <v>1269625</v>
      </c>
      <c r="Y10" s="19">
        <v>1849375</v>
      </c>
      <c r="Z10" s="20">
        <v>145.66</v>
      </c>
      <c r="AA10" s="21">
        <v>11931065</v>
      </c>
    </row>
    <row r="11" spans="1:27" ht="13.5">
      <c r="A11" s="22" t="s">
        <v>38</v>
      </c>
      <c r="B11" s="16"/>
      <c r="C11" s="17">
        <v>3075618</v>
      </c>
      <c r="D11" s="17"/>
      <c r="E11" s="18">
        <v>2750036</v>
      </c>
      <c r="F11" s="19">
        <v>2750036</v>
      </c>
      <c r="G11" s="19">
        <v>180044</v>
      </c>
      <c r="H11" s="19">
        <v>239446</v>
      </c>
      <c r="I11" s="19">
        <v>272797</v>
      </c>
      <c r="J11" s="19">
        <v>692287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692287</v>
      </c>
      <c r="X11" s="19">
        <v>545109</v>
      </c>
      <c r="Y11" s="19">
        <v>147178</v>
      </c>
      <c r="Z11" s="20">
        <v>27</v>
      </c>
      <c r="AA11" s="21">
        <v>2750036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-219578273</v>
      </c>
      <c r="D14" s="17"/>
      <c r="E14" s="18">
        <v>-264144877</v>
      </c>
      <c r="F14" s="19">
        <v>-264144877</v>
      </c>
      <c r="G14" s="19">
        <v>-18763748</v>
      </c>
      <c r="H14" s="19">
        <v>-31136861</v>
      </c>
      <c r="I14" s="19">
        <v>-20799248</v>
      </c>
      <c r="J14" s="19">
        <v>-70699857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-70699857</v>
      </c>
      <c r="X14" s="19">
        <v>-65118346</v>
      </c>
      <c r="Y14" s="19">
        <v>-5581511</v>
      </c>
      <c r="Z14" s="20">
        <v>8.57</v>
      </c>
      <c r="AA14" s="21">
        <v>-264144877</v>
      </c>
    </row>
    <row r="15" spans="1:27" ht="13.5">
      <c r="A15" s="22" t="s">
        <v>42</v>
      </c>
      <c r="B15" s="16"/>
      <c r="C15" s="17">
        <v>-140796</v>
      </c>
      <c r="D15" s="17"/>
      <c r="E15" s="18">
        <v>-503700</v>
      </c>
      <c r="F15" s="19">
        <v>-503700</v>
      </c>
      <c r="G15" s="19">
        <v>-58542</v>
      </c>
      <c r="H15" s="19">
        <v>-654</v>
      </c>
      <c r="I15" s="19"/>
      <c r="J15" s="19">
        <v>-59196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-59196</v>
      </c>
      <c r="X15" s="19"/>
      <c r="Y15" s="19">
        <v>-59196</v>
      </c>
      <c r="Z15" s="20"/>
      <c r="AA15" s="21">
        <v>-503700</v>
      </c>
    </row>
    <row r="16" spans="1:27" ht="13.5">
      <c r="A16" s="22" t="s">
        <v>43</v>
      </c>
      <c r="B16" s="16"/>
      <c r="C16" s="17">
        <v>-1491350</v>
      </c>
      <c r="D16" s="17"/>
      <c r="E16" s="18">
        <v>-1783116</v>
      </c>
      <c r="F16" s="19">
        <v>-1783116</v>
      </c>
      <c r="G16" s="19">
        <v>-270345</v>
      </c>
      <c r="H16" s="19">
        <v>-125710</v>
      </c>
      <c r="I16" s="19">
        <v>-249315</v>
      </c>
      <c r="J16" s="19">
        <v>-645370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-645370</v>
      </c>
      <c r="X16" s="19">
        <v>-445779</v>
      </c>
      <c r="Y16" s="19">
        <v>-199591</v>
      </c>
      <c r="Z16" s="20">
        <v>44.77</v>
      </c>
      <c r="AA16" s="21">
        <v>-1783116</v>
      </c>
    </row>
    <row r="17" spans="1:27" ht="13.5">
      <c r="A17" s="23" t="s">
        <v>44</v>
      </c>
      <c r="B17" s="24"/>
      <c r="C17" s="25">
        <f aca="true" t="shared" si="0" ref="C17:Y17">SUM(C6:C16)</f>
        <v>9922331</v>
      </c>
      <c r="D17" s="25">
        <f>SUM(D6:D16)</f>
        <v>0</v>
      </c>
      <c r="E17" s="26">
        <f t="shared" si="0"/>
        <v>7316171</v>
      </c>
      <c r="F17" s="27">
        <f t="shared" si="0"/>
        <v>7316171</v>
      </c>
      <c r="G17" s="27">
        <f t="shared" si="0"/>
        <v>29207879</v>
      </c>
      <c r="H17" s="27">
        <f t="shared" si="0"/>
        <v>-10380843</v>
      </c>
      <c r="I17" s="27">
        <f t="shared" si="0"/>
        <v>-4285165</v>
      </c>
      <c r="J17" s="27">
        <f t="shared" si="0"/>
        <v>14541871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14541871</v>
      </c>
      <c r="X17" s="27">
        <f t="shared" si="0"/>
        <v>13804167</v>
      </c>
      <c r="Y17" s="27">
        <f t="shared" si="0"/>
        <v>737704</v>
      </c>
      <c r="Z17" s="28">
        <f>+IF(X17&lt;&gt;0,+(Y17/X17)*100,0)</f>
        <v>5.344067483391066</v>
      </c>
      <c r="AA17" s="29">
        <f>SUM(AA6:AA16)</f>
        <v>7316171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4623333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4440</v>
      </c>
      <c r="F22" s="36">
        <v>4440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1110</v>
      </c>
      <c r="Y22" s="19">
        <v>-1110</v>
      </c>
      <c r="Z22" s="20">
        <v>-100</v>
      </c>
      <c r="AA22" s="21">
        <v>4440</v>
      </c>
    </row>
    <row r="23" spans="1:27" ht="13.5">
      <c r="A23" s="22" t="s">
        <v>48</v>
      </c>
      <c r="B23" s="16"/>
      <c r="C23" s="40">
        <v>28751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-21054514</v>
      </c>
      <c r="D26" s="17"/>
      <c r="E26" s="18">
        <v>-24631923</v>
      </c>
      <c r="F26" s="19">
        <v>-24631923</v>
      </c>
      <c r="G26" s="19">
        <v>-422743</v>
      </c>
      <c r="H26" s="19">
        <v>-218787</v>
      </c>
      <c r="I26" s="19">
        <v>-1665614</v>
      </c>
      <c r="J26" s="19">
        <v>-2307144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-2307144</v>
      </c>
      <c r="X26" s="19">
        <v>-2738700</v>
      </c>
      <c r="Y26" s="19">
        <v>431556</v>
      </c>
      <c r="Z26" s="20">
        <v>-15.76</v>
      </c>
      <c r="AA26" s="21">
        <v>-24631923</v>
      </c>
    </row>
    <row r="27" spans="1:27" ht="13.5">
      <c r="A27" s="23" t="s">
        <v>51</v>
      </c>
      <c r="B27" s="24"/>
      <c r="C27" s="25">
        <f aca="true" t="shared" si="1" ref="C27:Y27">SUM(C21:C26)</f>
        <v>-16402430</v>
      </c>
      <c r="D27" s="25">
        <f>SUM(D21:D26)</f>
        <v>0</v>
      </c>
      <c r="E27" s="26">
        <f t="shared" si="1"/>
        <v>-24627483</v>
      </c>
      <c r="F27" s="27">
        <f t="shared" si="1"/>
        <v>-24627483</v>
      </c>
      <c r="G27" s="27">
        <f t="shared" si="1"/>
        <v>-422743</v>
      </c>
      <c r="H27" s="27">
        <f t="shared" si="1"/>
        <v>-218787</v>
      </c>
      <c r="I27" s="27">
        <f t="shared" si="1"/>
        <v>-1665614</v>
      </c>
      <c r="J27" s="27">
        <f t="shared" si="1"/>
        <v>-2307144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-2307144</v>
      </c>
      <c r="X27" s="27">
        <f t="shared" si="1"/>
        <v>-2737590</v>
      </c>
      <c r="Y27" s="27">
        <f t="shared" si="1"/>
        <v>430446</v>
      </c>
      <c r="Z27" s="28">
        <f>+IF(X27&lt;&gt;0,+(Y27/X27)*100,0)</f>
        <v>-15.723537856289656</v>
      </c>
      <c r="AA27" s="29">
        <f>SUM(AA21:AA26)</f>
        <v>-24627483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2428390</v>
      </c>
      <c r="D32" s="17"/>
      <c r="E32" s="18">
        <v>3750000</v>
      </c>
      <c r="F32" s="19">
        <v>3750000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3750000</v>
      </c>
      <c r="Y32" s="19">
        <v>-3750000</v>
      </c>
      <c r="Z32" s="20">
        <v>-100</v>
      </c>
      <c r="AA32" s="21">
        <v>3750000</v>
      </c>
    </row>
    <row r="33" spans="1:27" ht="13.5">
      <c r="A33" s="22" t="s">
        <v>55</v>
      </c>
      <c r="B33" s="16"/>
      <c r="C33" s="17">
        <v>163236</v>
      </c>
      <c r="D33" s="17"/>
      <c r="E33" s="18">
        <v>249144</v>
      </c>
      <c r="F33" s="19">
        <v>249144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62286</v>
      </c>
      <c r="Y33" s="19">
        <v>-62286</v>
      </c>
      <c r="Z33" s="20">
        <v>-100</v>
      </c>
      <c r="AA33" s="21">
        <v>249144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-561819</v>
      </c>
      <c r="D35" s="17"/>
      <c r="E35" s="18">
        <v>-622668</v>
      </c>
      <c r="F35" s="19">
        <v>-622668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-622668</v>
      </c>
    </row>
    <row r="36" spans="1:27" ht="13.5">
      <c r="A36" s="23" t="s">
        <v>57</v>
      </c>
      <c r="B36" s="24"/>
      <c r="C36" s="25">
        <f aca="true" t="shared" si="2" ref="C36:Y36">SUM(C31:C35)</f>
        <v>2029807</v>
      </c>
      <c r="D36" s="25">
        <f>SUM(D31:D35)</f>
        <v>0</v>
      </c>
      <c r="E36" s="26">
        <f t="shared" si="2"/>
        <v>3376476</v>
      </c>
      <c r="F36" s="27">
        <f t="shared" si="2"/>
        <v>3376476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3812286</v>
      </c>
      <c r="Y36" s="27">
        <f t="shared" si="2"/>
        <v>-3812286</v>
      </c>
      <c r="Z36" s="28">
        <f>+IF(X36&lt;&gt;0,+(Y36/X36)*100,0)</f>
        <v>-100</v>
      </c>
      <c r="AA36" s="29">
        <f>SUM(AA31:AA35)</f>
        <v>3376476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-4450292</v>
      </c>
      <c r="D38" s="31">
        <f>+D17+D27+D36</f>
        <v>0</v>
      </c>
      <c r="E38" s="32">
        <f t="shared" si="3"/>
        <v>-13934836</v>
      </c>
      <c r="F38" s="33">
        <f t="shared" si="3"/>
        <v>-13934836</v>
      </c>
      <c r="G38" s="33">
        <f t="shared" si="3"/>
        <v>28785136</v>
      </c>
      <c r="H38" s="33">
        <f t="shared" si="3"/>
        <v>-10599630</v>
      </c>
      <c r="I38" s="33">
        <f t="shared" si="3"/>
        <v>-5950779</v>
      </c>
      <c r="J38" s="33">
        <f t="shared" si="3"/>
        <v>12234727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12234727</v>
      </c>
      <c r="X38" s="33">
        <f t="shared" si="3"/>
        <v>14878863</v>
      </c>
      <c r="Y38" s="33">
        <f t="shared" si="3"/>
        <v>-2644136</v>
      </c>
      <c r="Z38" s="34">
        <f>+IF(X38&lt;&gt;0,+(Y38/X38)*100,0)</f>
        <v>-17.77108909464386</v>
      </c>
      <c r="AA38" s="35">
        <f>+AA17+AA27+AA36</f>
        <v>-13934836</v>
      </c>
    </row>
    <row r="39" spans="1:27" ht="13.5">
      <c r="A39" s="22" t="s">
        <v>59</v>
      </c>
      <c r="B39" s="16"/>
      <c r="C39" s="31">
        <v>18834092</v>
      </c>
      <c r="D39" s="31"/>
      <c r="E39" s="32">
        <v>19740914</v>
      </c>
      <c r="F39" s="33">
        <v>19740914</v>
      </c>
      <c r="G39" s="33">
        <v>5806090</v>
      </c>
      <c r="H39" s="33">
        <v>34591226</v>
      </c>
      <c r="I39" s="33">
        <v>23991596</v>
      </c>
      <c r="J39" s="33">
        <v>5806090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5806090</v>
      </c>
      <c r="X39" s="33">
        <v>19740914</v>
      </c>
      <c r="Y39" s="33">
        <v>-13934824</v>
      </c>
      <c r="Z39" s="34">
        <v>-70.59</v>
      </c>
      <c r="AA39" s="35">
        <v>19740914</v>
      </c>
    </row>
    <row r="40" spans="1:27" ht="13.5">
      <c r="A40" s="41" t="s">
        <v>60</v>
      </c>
      <c r="B40" s="42"/>
      <c r="C40" s="43">
        <v>14383800</v>
      </c>
      <c r="D40" s="43"/>
      <c r="E40" s="44">
        <v>5806078</v>
      </c>
      <c r="F40" s="45">
        <v>5806078</v>
      </c>
      <c r="G40" s="45">
        <v>34591226</v>
      </c>
      <c r="H40" s="45">
        <v>23991596</v>
      </c>
      <c r="I40" s="45">
        <v>18040817</v>
      </c>
      <c r="J40" s="45">
        <v>18040817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18040817</v>
      </c>
      <c r="X40" s="45">
        <v>34619777</v>
      </c>
      <c r="Y40" s="45">
        <v>-16578960</v>
      </c>
      <c r="Z40" s="46">
        <v>-47.89</v>
      </c>
      <c r="AA40" s="47">
        <v>5806078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29475503</v>
      </c>
      <c r="D6" s="17"/>
      <c r="E6" s="18">
        <v>31221888</v>
      </c>
      <c r="F6" s="19">
        <v>31221888</v>
      </c>
      <c r="G6" s="19">
        <v>1976119</v>
      </c>
      <c r="H6" s="19">
        <v>3097089</v>
      </c>
      <c r="I6" s="19">
        <v>2854600</v>
      </c>
      <c r="J6" s="19">
        <v>7927808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7927808</v>
      </c>
      <c r="X6" s="19">
        <v>7805472</v>
      </c>
      <c r="Y6" s="19">
        <v>122336</v>
      </c>
      <c r="Z6" s="20">
        <v>1.57</v>
      </c>
      <c r="AA6" s="21">
        <v>31221888</v>
      </c>
    </row>
    <row r="7" spans="1:27" ht="13.5">
      <c r="A7" s="22" t="s">
        <v>34</v>
      </c>
      <c r="B7" s="16"/>
      <c r="C7" s="17">
        <v>91193462</v>
      </c>
      <c r="D7" s="17"/>
      <c r="E7" s="18">
        <v>93929688</v>
      </c>
      <c r="F7" s="19">
        <v>93929688</v>
      </c>
      <c r="G7" s="19">
        <v>7416741</v>
      </c>
      <c r="H7" s="19">
        <v>9273020</v>
      </c>
      <c r="I7" s="19">
        <v>8990894</v>
      </c>
      <c r="J7" s="19">
        <v>25680655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25680655</v>
      </c>
      <c r="X7" s="19">
        <v>23482422</v>
      </c>
      <c r="Y7" s="19">
        <v>2198233</v>
      </c>
      <c r="Z7" s="20">
        <v>9.36</v>
      </c>
      <c r="AA7" s="21">
        <v>93929688</v>
      </c>
    </row>
    <row r="8" spans="1:27" ht="13.5">
      <c r="A8" s="22" t="s">
        <v>35</v>
      </c>
      <c r="B8" s="16"/>
      <c r="C8" s="17">
        <v>23079656</v>
      </c>
      <c r="D8" s="17"/>
      <c r="E8" s="18">
        <v>11773776</v>
      </c>
      <c r="F8" s="19">
        <v>11773776</v>
      </c>
      <c r="G8" s="19">
        <v>1089247</v>
      </c>
      <c r="H8" s="19">
        <v>1213918</v>
      </c>
      <c r="I8" s="19">
        <v>1241856</v>
      </c>
      <c r="J8" s="19">
        <v>3545021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3545021</v>
      </c>
      <c r="X8" s="19">
        <v>2943444</v>
      </c>
      <c r="Y8" s="19">
        <v>601577</v>
      </c>
      <c r="Z8" s="20">
        <v>20.44</v>
      </c>
      <c r="AA8" s="21">
        <v>11773776</v>
      </c>
    </row>
    <row r="9" spans="1:27" ht="13.5">
      <c r="A9" s="22" t="s">
        <v>36</v>
      </c>
      <c r="B9" s="16"/>
      <c r="C9" s="17">
        <v>41023558</v>
      </c>
      <c r="D9" s="17"/>
      <c r="E9" s="18">
        <v>48942552</v>
      </c>
      <c r="F9" s="19">
        <v>51636120</v>
      </c>
      <c r="G9" s="19">
        <v>12186000</v>
      </c>
      <c r="H9" s="19">
        <v>3429807</v>
      </c>
      <c r="I9" s="19"/>
      <c r="J9" s="19">
        <v>15615807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15615807</v>
      </c>
      <c r="X9" s="19">
        <v>12235638</v>
      </c>
      <c r="Y9" s="19">
        <v>3380169</v>
      </c>
      <c r="Z9" s="20">
        <v>27.63</v>
      </c>
      <c r="AA9" s="21">
        <v>51636120</v>
      </c>
    </row>
    <row r="10" spans="1:27" ht="13.5">
      <c r="A10" s="22" t="s">
        <v>37</v>
      </c>
      <c r="B10" s="16"/>
      <c r="C10" s="17">
        <v>16538290</v>
      </c>
      <c r="D10" s="17"/>
      <c r="E10" s="18">
        <v>17815464</v>
      </c>
      <c r="F10" s="19">
        <v>18715848</v>
      </c>
      <c r="G10" s="19">
        <v>4959193</v>
      </c>
      <c r="H10" s="19">
        <v>877193</v>
      </c>
      <c r="I10" s="19"/>
      <c r="J10" s="19">
        <v>5836386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5836386</v>
      </c>
      <c r="X10" s="19">
        <v>4453866</v>
      </c>
      <c r="Y10" s="19">
        <v>1382520</v>
      </c>
      <c r="Z10" s="20">
        <v>31.04</v>
      </c>
      <c r="AA10" s="21">
        <v>18715848</v>
      </c>
    </row>
    <row r="11" spans="1:27" ht="13.5">
      <c r="A11" s="22" t="s">
        <v>38</v>
      </c>
      <c r="B11" s="16"/>
      <c r="C11" s="17">
        <v>4598632</v>
      </c>
      <c r="D11" s="17"/>
      <c r="E11" s="18">
        <v>3950004</v>
      </c>
      <c r="F11" s="19">
        <v>3950004</v>
      </c>
      <c r="G11" s="19">
        <v>177435</v>
      </c>
      <c r="H11" s="19">
        <v>242189</v>
      </c>
      <c r="I11" s="19">
        <v>199293</v>
      </c>
      <c r="J11" s="19">
        <v>618917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618917</v>
      </c>
      <c r="X11" s="19">
        <v>987501</v>
      </c>
      <c r="Y11" s="19">
        <v>-368584</v>
      </c>
      <c r="Z11" s="20">
        <v>-37.32</v>
      </c>
      <c r="AA11" s="21">
        <v>3950004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-180280079</v>
      </c>
      <c r="D14" s="17"/>
      <c r="E14" s="18">
        <v>-186885144</v>
      </c>
      <c r="F14" s="19">
        <v>-188314356</v>
      </c>
      <c r="G14" s="19">
        <v>-7462485</v>
      </c>
      <c r="H14" s="19">
        <v>-22213780</v>
      </c>
      <c r="I14" s="19">
        <v>-17789918</v>
      </c>
      <c r="J14" s="19">
        <v>-47466183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-47466183</v>
      </c>
      <c r="X14" s="19">
        <v>-46721286</v>
      </c>
      <c r="Y14" s="19">
        <v>-744897</v>
      </c>
      <c r="Z14" s="20">
        <v>1.59</v>
      </c>
      <c r="AA14" s="21">
        <v>-188314356</v>
      </c>
    </row>
    <row r="15" spans="1:27" ht="13.5">
      <c r="A15" s="22" t="s">
        <v>42</v>
      </c>
      <c r="B15" s="16"/>
      <c r="C15" s="17">
        <v>-10533486</v>
      </c>
      <c r="D15" s="17"/>
      <c r="E15" s="18">
        <v>-5100000</v>
      </c>
      <c r="F15" s="19">
        <v>-5100000</v>
      </c>
      <c r="G15" s="19"/>
      <c r="H15" s="19">
        <v>-282092</v>
      </c>
      <c r="I15" s="19">
        <v>-1311946</v>
      </c>
      <c r="J15" s="19">
        <v>-1594038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-1594038</v>
      </c>
      <c r="X15" s="19">
        <v>-1275000</v>
      </c>
      <c r="Y15" s="19">
        <v>-319038</v>
      </c>
      <c r="Z15" s="20">
        <v>25.02</v>
      </c>
      <c r="AA15" s="21">
        <v>-5100000</v>
      </c>
    </row>
    <row r="16" spans="1:27" ht="13.5">
      <c r="A16" s="22" t="s">
        <v>43</v>
      </c>
      <c r="B16" s="16"/>
      <c r="C16" s="17">
        <v>-1443000</v>
      </c>
      <c r="D16" s="17"/>
      <c r="E16" s="18">
        <v>-1490004</v>
      </c>
      <c r="F16" s="19">
        <v>-1490004</v>
      </c>
      <c r="G16" s="19"/>
      <c r="H16" s="19"/>
      <c r="I16" s="19">
        <v>-194776</v>
      </c>
      <c r="J16" s="19">
        <v>-194776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-194776</v>
      </c>
      <c r="X16" s="19">
        <v>-372501</v>
      </c>
      <c r="Y16" s="19">
        <v>177725</v>
      </c>
      <c r="Z16" s="20">
        <v>-47.71</v>
      </c>
      <c r="AA16" s="21">
        <v>-1490004</v>
      </c>
    </row>
    <row r="17" spans="1:27" ht="13.5">
      <c r="A17" s="23" t="s">
        <v>44</v>
      </c>
      <c r="B17" s="24"/>
      <c r="C17" s="25">
        <f aca="true" t="shared" si="0" ref="C17:Y17">SUM(C6:C16)</f>
        <v>13652536</v>
      </c>
      <c r="D17" s="25">
        <f>SUM(D6:D16)</f>
        <v>0</v>
      </c>
      <c r="E17" s="26">
        <f t="shared" si="0"/>
        <v>14158224</v>
      </c>
      <c r="F17" s="27">
        <f t="shared" si="0"/>
        <v>16322964</v>
      </c>
      <c r="G17" s="27">
        <f t="shared" si="0"/>
        <v>20342250</v>
      </c>
      <c r="H17" s="27">
        <f t="shared" si="0"/>
        <v>-4362656</v>
      </c>
      <c r="I17" s="27">
        <f t="shared" si="0"/>
        <v>-6009997</v>
      </c>
      <c r="J17" s="27">
        <f t="shared" si="0"/>
        <v>9969597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9969597</v>
      </c>
      <c r="X17" s="27">
        <f t="shared" si="0"/>
        <v>3539556</v>
      </c>
      <c r="Y17" s="27">
        <f t="shared" si="0"/>
        <v>6430041</v>
      </c>
      <c r="Z17" s="28">
        <f>+IF(X17&lt;&gt;0,+(Y17/X17)*100,0)</f>
        <v>181.6623610418934</v>
      </c>
      <c r="AA17" s="29">
        <f>SUM(AA6:AA16)</f>
        <v>16322964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4241023</v>
      </c>
      <c r="D21" s="17"/>
      <c r="E21" s="18">
        <v>2000004</v>
      </c>
      <c r="F21" s="19">
        <v>2000004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500001</v>
      </c>
      <c r="Y21" s="36">
        <v>-500001</v>
      </c>
      <c r="Z21" s="37">
        <v>-100</v>
      </c>
      <c r="AA21" s="38">
        <v>2000004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-22500000</v>
      </c>
      <c r="H24" s="19"/>
      <c r="I24" s="19"/>
      <c r="J24" s="19">
        <v>-22500000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-22500000</v>
      </c>
      <c r="X24" s="19"/>
      <c r="Y24" s="19">
        <v>-22500000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-17684428</v>
      </c>
      <c r="D26" s="17"/>
      <c r="E26" s="18">
        <v>-20315460</v>
      </c>
      <c r="F26" s="19">
        <v>-21215844</v>
      </c>
      <c r="G26" s="19"/>
      <c r="H26" s="19">
        <v>-6738</v>
      </c>
      <c r="I26" s="19">
        <v>-19683</v>
      </c>
      <c r="J26" s="19">
        <v>-26421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-26421</v>
      </c>
      <c r="X26" s="19">
        <v>-5078865</v>
      </c>
      <c r="Y26" s="19">
        <v>5052444</v>
      </c>
      <c r="Z26" s="20">
        <v>-99.48</v>
      </c>
      <c r="AA26" s="21">
        <v>-21215844</v>
      </c>
    </row>
    <row r="27" spans="1:27" ht="13.5">
      <c r="A27" s="23" t="s">
        <v>51</v>
      </c>
      <c r="B27" s="24"/>
      <c r="C27" s="25">
        <f aca="true" t="shared" si="1" ref="C27:Y27">SUM(C21:C26)</f>
        <v>-13443405</v>
      </c>
      <c r="D27" s="25">
        <f>SUM(D21:D26)</f>
        <v>0</v>
      </c>
      <c r="E27" s="26">
        <f t="shared" si="1"/>
        <v>-18315456</v>
      </c>
      <c r="F27" s="27">
        <f t="shared" si="1"/>
        <v>-19215840</v>
      </c>
      <c r="G27" s="27">
        <f t="shared" si="1"/>
        <v>-22500000</v>
      </c>
      <c r="H27" s="27">
        <f t="shared" si="1"/>
        <v>-6738</v>
      </c>
      <c r="I27" s="27">
        <f t="shared" si="1"/>
        <v>-19683</v>
      </c>
      <c r="J27" s="27">
        <f t="shared" si="1"/>
        <v>-22526421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-22526421</v>
      </c>
      <c r="X27" s="27">
        <f t="shared" si="1"/>
        <v>-4578864</v>
      </c>
      <c r="Y27" s="27">
        <f t="shared" si="1"/>
        <v>-17947557</v>
      </c>
      <c r="Z27" s="28">
        <f>+IF(X27&lt;&gt;0,+(Y27/X27)*100,0)</f>
        <v>391.96527785057606</v>
      </c>
      <c r="AA27" s="29">
        <f>SUM(AA21:AA26)</f>
        <v>-19215840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2245920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-35175</v>
      </c>
      <c r="D33" s="17"/>
      <c r="E33" s="18">
        <v>90000</v>
      </c>
      <c r="F33" s="19">
        <v>90000</v>
      </c>
      <c r="G33" s="19">
        <v>20840</v>
      </c>
      <c r="H33" s="36">
        <v>37940</v>
      </c>
      <c r="I33" s="36">
        <v>16901</v>
      </c>
      <c r="J33" s="36">
        <v>75681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75681</v>
      </c>
      <c r="X33" s="36">
        <v>22500</v>
      </c>
      <c r="Y33" s="19">
        <v>53181</v>
      </c>
      <c r="Z33" s="20">
        <v>236.36</v>
      </c>
      <c r="AA33" s="21">
        <v>90000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-2651831</v>
      </c>
      <c r="D35" s="17"/>
      <c r="E35" s="18">
        <v>-2249454</v>
      </c>
      <c r="F35" s="19">
        <v>-2249454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-2249454</v>
      </c>
    </row>
    <row r="36" spans="1:27" ht="13.5">
      <c r="A36" s="23" t="s">
        <v>57</v>
      </c>
      <c r="B36" s="24"/>
      <c r="C36" s="25">
        <f aca="true" t="shared" si="2" ref="C36:Y36">SUM(C31:C35)</f>
        <v>-441086</v>
      </c>
      <c r="D36" s="25">
        <f>SUM(D31:D35)</f>
        <v>0</v>
      </c>
      <c r="E36" s="26">
        <f t="shared" si="2"/>
        <v>-2159454</v>
      </c>
      <c r="F36" s="27">
        <f t="shared" si="2"/>
        <v>-2159454</v>
      </c>
      <c r="G36" s="27">
        <f t="shared" si="2"/>
        <v>20840</v>
      </c>
      <c r="H36" s="27">
        <f t="shared" si="2"/>
        <v>37940</v>
      </c>
      <c r="I36" s="27">
        <f t="shared" si="2"/>
        <v>16901</v>
      </c>
      <c r="J36" s="27">
        <f t="shared" si="2"/>
        <v>75681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75681</v>
      </c>
      <c r="X36" s="27">
        <f t="shared" si="2"/>
        <v>22500</v>
      </c>
      <c r="Y36" s="27">
        <f t="shared" si="2"/>
        <v>53181</v>
      </c>
      <c r="Z36" s="28">
        <f>+IF(X36&lt;&gt;0,+(Y36/X36)*100,0)</f>
        <v>236.35999999999999</v>
      </c>
      <c r="AA36" s="29">
        <f>SUM(AA31:AA35)</f>
        <v>-2159454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-231955</v>
      </c>
      <c r="D38" s="31">
        <f>+D17+D27+D36</f>
        <v>0</v>
      </c>
      <c r="E38" s="32">
        <f t="shared" si="3"/>
        <v>-6316686</v>
      </c>
      <c r="F38" s="33">
        <f t="shared" si="3"/>
        <v>-5052330</v>
      </c>
      <c r="G38" s="33">
        <f t="shared" si="3"/>
        <v>-2136910</v>
      </c>
      <c r="H38" s="33">
        <f t="shared" si="3"/>
        <v>-4331454</v>
      </c>
      <c r="I38" s="33">
        <f t="shared" si="3"/>
        <v>-6012779</v>
      </c>
      <c r="J38" s="33">
        <f t="shared" si="3"/>
        <v>-12481143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-12481143</v>
      </c>
      <c r="X38" s="33">
        <f t="shared" si="3"/>
        <v>-1016808</v>
      </c>
      <c r="Y38" s="33">
        <f t="shared" si="3"/>
        <v>-11464335</v>
      </c>
      <c r="Z38" s="34">
        <f>+IF(X38&lt;&gt;0,+(Y38/X38)*100,0)</f>
        <v>1127.4827696084217</v>
      </c>
      <c r="AA38" s="35">
        <f>+AA17+AA27+AA36</f>
        <v>-5052330</v>
      </c>
    </row>
    <row r="39" spans="1:27" ht="13.5">
      <c r="A39" s="22" t="s">
        <v>59</v>
      </c>
      <c r="B39" s="16"/>
      <c r="C39" s="31">
        <v>36665590</v>
      </c>
      <c r="D39" s="31"/>
      <c r="E39" s="32">
        <v>32847419</v>
      </c>
      <c r="F39" s="33">
        <v>32847419</v>
      </c>
      <c r="G39" s="33">
        <v>36659419</v>
      </c>
      <c r="H39" s="33">
        <v>34522509</v>
      </c>
      <c r="I39" s="33">
        <v>30191055</v>
      </c>
      <c r="J39" s="33">
        <v>36659419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36659419</v>
      </c>
      <c r="X39" s="33">
        <v>32847419</v>
      </c>
      <c r="Y39" s="33">
        <v>3812000</v>
      </c>
      <c r="Z39" s="34">
        <v>11.61</v>
      </c>
      <c r="AA39" s="35">
        <v>32847419</v>
      </c>
    </row>
    <row r="40" spans="1:27" ht="13.5">
      <c r="A40" s="41" t="s">
        <v>60</v>
      </c>
      <c r="B40" s="42"/>
      <c r="C40" s="43">
        <v>36433635</v>
      </c>
      <c r="D40" s="43"/>
      <c r="E40" s="44">
        <v>26530731</v>
      </c>
      <c r="F40" s="45">
        <v>27795087</v>
      </c>
      <c r="G40" s="45">
        <v>34522509</v>
      </c>
      <c r="H40" s="45">
        <v>30191055</v>
      </c>
      <c r="I40" s="45">
        <v>24178276</v>
      </c>
      <c r="J40" s="45">
        <v>24178276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24178276</v>
      </c>
      <c r="X40" s="45">
        <v>31830609</v>
      </c>
      <c r="Y40" s="45">
        <v>-7652333</v>
      </c>
      <c r="Z40" s="46">
        <v>-24.04</v>
      </c>
      <c r="AA40" s="47">
        <v>27795087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485976</v>
      </c>
      <c r="D7" s="17"/>
      <c r="E7" s="18">
        <v>456828</v>
      </c>
      <c r="F7" s="19">
        <v>456828</v>
      </c>
      <c r="G7" s="19">
        <v>5277</v>
      </c>
      <c r="H7" s="19">
        <v>42973</v>
      </c>
      <c r="I7" s="19">
        <v>64258</v>
      </c>
      <c r="J7" s="19">
        <v>112508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112508</v>
      </c>
      <c r="X7" s="19">
        <v>114207</v>
      </c>
      <c r="Y7" s="19">
        <v>-1699</v>
      </c>
      <c r="Z7" s="20">
        <v>-1.49</v>
      </c>
      <c r="AA7" s="21">
        <v>456828</v>
      </c>
    </row>
    <row r="8" spans="1:27" ht="13.5">
      <c r="A8" s="22" t="s">
        <v>35</v>
      </c>
      <c r="B8" s="16"/>
      <c r="C8" s="17">
        <v>23683948</v>
      </c>
      <c r="D8" s="17"/>
      <c r="E8" s="18">
        <v>26693564</v>
      </c>
      <c r="F8" s="19">
        <v>26693564</v>
      </c>
      <c r="G8" s="19">
        <v>1384000</v>
      </c>
      <c r="H8" s="19">
        <v>1995500</v>
      </c>
      <c r="I8" s="19">
        <v>2138619</v>
      </c>
      <c r="J8" s="19">
        <v>5518119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5518119</v>
      </c>
      <c r="X8" s="19">
        <v>6673808</v>
      </c>
      <c r="Y8" s="19">
        <v>-1155689</v>
      </c>
      <c r="Z8" s="20">
        <v>-17.32</v>
      </c>
      <c r="AA8" s="21">
        <v>26693564</v>
      </c>
    </row>
    <row r="9" spans="1:27" ht="13.5">
      <c r="A9" s="22" t="s">
        <v>36</v>
      </c>
      <c r="B9" s="16"/>
      <c r="C9" s="17">
        <v>132215505</v>
      </c>
      <c r="D9" s="17"/>
      <c r="E9" s="18">
        <v>126160662</v>
      </c>
      <c r="F9" s="19">
        <v>126160662</v>
      </c>
      <c r="G9" s="19">
        <v>21734000</v>
      </c>
      <c r="H9" s="19">
        <v>7033230</v>
      </c>
      <c r="I9" s="19">
        <v>12192262</v>
      </c>
      <c r="J9" s="19">
        <v>40959492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40959492</v>
      </c>
      <c r="X9" s="19">
        <v>49586358</v>
      </c>
      <c r="Y9" s="19">
        <v>-8626866</v>
      </c>
      <c r="Z9" s="20">
        <v>-17.4</v>
      </c>
      <c r="AA9" s="21">
        <v>126160662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2190753</v>
      </c>
      <c r="D11" s="17"/>
      <c r="E11" s="18">
        <v>1200096</v>
      </c>
      <c r="F11" s="19">
        <v>1200096</v>
      </c>
      <c r="G11" s="19"/>
      <c r="H11" s="19">
        <v>268438</v>
      </c>
      <c r="I11" s="19">
        <v>97833</v>
      </c>
      <c r="J11" s="19">
        <v>366271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366271</v>
      </c>
      <c r="X11" s="19">
        <v>300024</v>
      </c>
      <c r="Y11" s="19">
        <v>66247</v>
      </c>
      <c r="Z11" s="20">
        <v>22.08</v>
      </c>
      <c r="AA11" s="21">
        <v>1200096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-152517710</v>
      </c>
      <c r="D14" s="17"/>
      <c r="E14" s="18">
        <v>-152279293</v>
      </c>
      <c r="F14" s="19">
        <v>-152279293</v>
      </c>
      <c r="G14" s="19">
        <v>-8624062</v>
      </c>
      <c r="H14" s="19">
        <v>-13679073</v>
      </c>
      <c r="I14" s="19">
        <v>-13998233</v>
      </c>
      <c r="J14" s="19">
        <v>-36301368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-36301368</v>
      </c>
      <c r="X14" s="19">
        <v>-36296748</v>
      </c>
      <c r="Y14" s="19">
        <v>-4620</v>
      </c>
      <c r="Z14" s="20">
        <v>0.01</v>
      </c>
      <c r="AA14" s="21">
        <v>-152279293</v>
      </c>
    </row>
    <row r="15" spans="1:27" ht="13.5">
      <c r="A15" s="22" t="s">
        <v>42</v>
      </c>
      <c r="B15" s="16"/>
      <c r="C15" s="17">
        <v>-163191</v>
      </c>
      <c r="D15" s="17"/>
      <c r="E15" s="18">
        <v>-258732</v>
      </c>
      <c r="F15" s="19">
        <v>-258732</v>
      </c>
      <c r="G15" s="19"/>
      <c r="H15" s="19">
        <v>-54572</v>
      </c>
      <c r="I15" s="19">
        <v>-23674</v>
      </c>
      <c r="J15" s="19">
        <v>-78246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-78246</v>
      </c>
      <c r="X15" s="19">
        <v>-64683</v>
      </c>
      <c r="Y15" s="19">
        <v>-13563</v>
      </c>
      <c r="Z15" s="20">
        <v>20.97</v>
      </c>
      <c r="AA15" s="21">
        <v>-258732</v>
      </c>
    </row>
    <row r="16" spans="1:27" ht="13.5">
      <c r="A16" s="22" t="s">
        <v>43</v>
      </c>
      <c r="B16" s="16"/>
      <c r="C16" s="17">
        <v>-17313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5877968</v>
      </c>
      <c r="D17" s="25">
        <f>SUM(D6:D16)</f>
        <v>0</v>
      </c>
      <c r="E17" s="26">
        <f t="shared" si="0"/>
        <v>1973125</v>
      </c>
      <c r="F17" s="27">
        <f t="shared" si="0"/>
        <v>1973125</v>
      </c>
      <c r="G17" s="27">
        <f t="shared" si="0"/>
        <v>14499215</v>
      </c>
      <c r="H17" s="27">
        <f t="shared" si="0"/>
        <v>-4393504</v>
      </c>
      <c r="I17" s="27">
        <f t="shared" si="0"/>
        <v>471065</v>
      </c>
      <c r="J17" s="27">
        <f t="shared" si="0"/>
        <v>10576776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10576776</v>
      </c>
      <c r="X17" s="27">
        <f t="shared" si="0"/>
        <v>20312966</v>
      </c>
      <c r="Y17" s="27">
        <f t="shared" si="0"/>
        <v>-9736190</v>
      </c>
      <c r="Z17" s="28">
        <f>+IF(X17&lt;&gt;0,+(Y17/X17)*100,0)</f>
        <v>-47.930912698815135</v>
      </c>
      <c r="AA17" s="29">
        <f>SUM(AA6:AA16)</f>
        <v>1973125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3726458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1097400</v>
      </c>
      <c r="F24" s="19">
        <v>1097400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95000</v>
      </c>
      <c r="Y24" s="19">
        <v>-95000</v>
      </c>
      <c r="Z24" s="20">
        <v>-100</v>
      </c>
      <c r="AA24" s="21">
        <v>1097400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-1054256</v>
      </c>
      <c r="D26" s="17"/>
      <c r="E26" s="18">
        <v>-1097400</v>
      </c>
      <c r="F26" s="19">
        <v>-1097400</v>
      </c>
      <c r="G26" s="19">
        <v>-114400</v>
      </c>
      <c r="H26" s="19">
        <v>-27350</v>
      </c>
      <c r="I26" s="19">
        <v>-149600</v>
      </c>
      <c r="J26" s="19">
        <v>-291350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-291350</v>
      </c>
      <c r="X26" s="19">
        <v>-95000</v>
      </c>
      <c r="Y26" s="19">
        <v>-196350</v>
      </c>
      <c r="Z26" s="20">
        <v>206.68</v>
      </c>
      <c r="AA26" s="21">
        <v>-1097400</v>
      </c>
    </row>
    <row r="27" spans="1:27" ht="13.5">
      <c r="A27" s="23" t="s">
        <v>51</v>
      </c>
      <c r="B27" s="24"/>
      <c r="C27" s="25">
        <f aca="true" t="shared" si="1" ref="C27:Y27">SUM(C21:C26)</f>
        <v>2672202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-114400</v>
      </c>
      <c r="H27" s="27">
        <f t="shared" si="1"/>
        <v>-27350</v>
      </c>
      <c r="I27" s="27">
        <f t="shared" si="1"/>
        <v>-149600</v>
      </c>
      <c r="J27" s="27">
        <f t="shared" si="1"/>
        <v>-291350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-291350</v>
      </c>
      <c r="X27" s="27">
        <f t="shared" si="1"/>
        <v>0</v>
      </c>
      <c r="Y27" s="27">
        <f t="shared" si="1"/>
        <v>-291350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-533055</v>
      </c>
      <c r="D35" s="17"/>
      <c r="E35" s="18">
        <v>-1060624</v>
      </c>
      <c r="F35" s="19">
        <v>-1060624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-226029</v>
      </c>
      <c r="Y35" s="19">
        <v>226029</v>
      </c>
      <c r="Z35" s="20">
        <v>-100</v>
      </c>
      <c r="AA35" s="21">
        <v>-1060624</v>
      </c>
    </row>
    <row r="36" spans="1:27" ht="13.5">
      <c r="A36" s="23" t="s">
        <v>57</v>
      </c>
      <c r="B36" s="24"/>
      <c r="C36" s="25">
        <f aca="true" t="shared" si="2" ref="C36:Y36">SUM(C31:C35)</f>
        <v>-533055</v>
      </c>
      <c r="D36" s="25">
        <f>SUM(D31:D35)</f>
        <v>0</v>
      </c>
      <c r="E36" s="26">
        <f t="shared" si="2"/>
        <v>-1060624</v>
      </c>
      <c r="F36" s="27">
        <f t="shared" si="2"/>
        <v>-1060624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-226029</v>
      </c>
      <c r="Y36" s="27">
        <f t="shared" si="2"/>
        <v>226029</v>
      </c>
      <c r="Z36" s="28">
        <f>+IF(X36&lt;&gt;0,+(Y36/X36)*100,0)</f>
        <v>-100</v>
      </c>
      <c r="AA36" s="29">
        <f>SUM(AA31:AA35)</f>
        <v>-1060624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8017115</v>
      </c>
      <c r="D38" s="31">
        <f>+D17+D27+D36</f>
        <v>0</v>
      </c>
      <c r="E38" s="32">
        <f t="shared" si="3"/>
        <v>912501</v>
      </c>
      <c r="F38" s="33">
        <f t="shared" si="3"/>
        <v>912501</v>
      </c>
      <c r="G38" s="33">
        <f t="shared" si="3"/>
        <v>14384815</v>
      </c>
      <c r="H38" s="33">
        <f t="shared" si="3"/>
        <v>-4420854</v>
      </c>
      <c r="I38" s="33">
        <f t="shared" si="3"/>
        <v>321465</v>
      </c>
      <c r="J38" s="33">
        <f t="shared" si="3"/>
        <v>10285426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10285426</v>
      </c>
      <c r="X38" s="33">
        <f t="shared" si="3"/>
        <v>20086937</v>
      </c>
      <c r="Y38" s="33">
        <f t="shared" si="3"/>
        <v>-9801511</v>
      </c>
      <c r="Z38" s="34">
        <f>+IF(X38&lt;&gt;0,+(Y38/X38)*100,0)</f>
        <v>-48.79544850466749</v>
      </c>
      <c r="AA38" s="35">
        <f>+AA17+AA27+AA36</f>
        <v>912501</v>
      </c>
    </row>
    <row r="39" spans="1:27" ht="13.5">
      <c r="A39" s="22" t="s">
        <v>59</v>
      </c>
      <c r="B39" s="16"/>
      <c r="C39" s="31"/>
      <c r="D39" s="31"/>
      <c r="E39" s="32">
        <v>10787490</v>
      </c>
      <c r="F39" s="33">
        <v>10787490</v>
      </c>
      <c r="G39" s="33">
        <v>21156396</v>
      </c>
      <c r="H39" s="33">
        <v>35541211</v>
      </c>
      <c r="I39" s="33">
        <v>31120357</v>
      </c>
      <c r="J39" s="33">
        <v>21156396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21156396</v>
      </c>
      <c r="X39" s="33">
        <v>10787490</v>
      </c>
      <c r="Y39" s="33">
        <v>10368906</v>
      </c>
      <c r="Z39" s="34">
        <v>96.12</v>
      </c>
      <c r="AA39" s="35">
        <v>10787490</v>
      </c>
    </row>
    <row r="40" spans="1:27" ht="13.5">
      <c r="A40" s="41" t="s">
        <v>60</v>
      </c>
      <c r="B40" s="42"/>
      <c r="C40" s="43">
        <v>8017114</v>
      </c>
      <c r="D40" s="43"/>
      <c r="E40" s="44">
        <v>11699989</v>
      </c>
      <c r="F40" s="45">
        <v>11699989</v>
      </c>
      <c r="G40" s="45">
        <v>35541211</v>
      </c>
      <c r="H40" s="45">
        <v>31120357</v>
      </c>
      <c r="I40" s="45">
        <v>31441822</v>
      </c>
      <c r="J40" s="45">
        <v>31441822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31441822</v>
      </c>
      <c r="X40" s="45">
        <v>30874425</v>
      </c>
      <c r="Y40" s="45">
        <v>567397</v>
      </c>
      <c r="Z40" s="46">
        <v>1.84</v>
      </c>
      <c r="AA40" s="47">
        <v>11699989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6739787</v>
      </c>
      <c r="D6" s="17"/>
      <c r="E6" s="18">
        <v>6864643627</v>
      </c>
      <c r="F6" s="19">
        <v>6864643627</v>
      </c>
      <c r="G6" s="19">
        <v>589653723</v>
      </c>
      <c r="H6" s="19">
        <v>728180073</v>
      </c>
      <c r="I6" s="19">
        <v>826302435</v>
      </c>
      <c r="J6" s="19">
        <v>2144136231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2144136231</v>
      </c>
      <c r="X6" s="19">
        <v>1852727089</v>
      </c>
      <c r="Y6" s="19">
        <v>291409142</v>
      </c>
      <c r="Z6" s="20">
        <v>15.73</v>
      </c>
      <c r="AA6" s="21">
        <v>6864643627</v>
      </c>
    </row>
    <row r="7" spans="1:27" ht="13.5">
      <c r="A7" s="22" t="s">
        <v>34</v>
      </c>
      <c r="B7" s="16"/>
      <c r="C7" s="17">
        <v>17552069</v>
      </c>
      <c r="D7" s="17"/>
      <c r="E7" s="18">
        <v>16909999806</v>
      </c>
      <c r="F7" s="19">
        <v>16909999807</v>
      </c>
      <c r="G7" s="19">
        <v>1372943951</v>
      </c>
      <c r="H7" s="19">
        <v>1535508123</v>
      </c>
      <c r="I7" s="19">
        <v>1502993841</v>
      </c>
      <c r="J7" s="19">
        <v>4411445915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4411445915</v>
      </c>
      <c r="X7" s="19">
        <v>4338549219</v>
      </c>
      <c r="Y7" s="19">
        <v>72896696</v>
      </c>
      <c r="Z7" s="20">
        <v>1.68</v>
      </c>
      <c r="AA7" s="21">
        <v>16909999807</v>
      </c>
    </row>
    <row r="8" spans="1:27" ht="13.5">
      <c r="A8" s="22" t="s">
        <v>35</v>
      </c>
      <c r="B8" s="16"/>
      <c r="C8" s="17">
        <v>1363874</v>
      </c>
      <c r="D8" s="17"/>
      <c r="E8" s="18">
        <v>3422843700</v>
      </c>
      <c r="F8" s="19">
        <v>3422843700</v>
      </c>
      <c r="G8" s="19">
        <v>68690451</v>
      </c>
      <c r="H8" s="19">
        <v>839659991</v>
      </c>
      <c r="I8" s="19">
        <v>89089557</v>
      </c>
      <c r="J8" s="19">
        <v>997439999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997439999</v>
      </c>
      <c r="X8" s="19">
        <v>1063877793</v>
      </c>
      <c r="Y8" s="19">
        <v>-66437794</v>
      </c>
      <c r="Z8" s="20">
        <v>-6.24</v>
      </c>
      <c r="AA8" s="21">
        <v>3422843700</v>
      </c>
    </row>
    <row r="9" spans="1:27" ht="13.5">
      <c r="A9" s="22" t="s">
        <v>36</v>
      </c>
      <c r="B9" s="16"/>
      <c r="C9" s="17">
        <v>3589931</v>
      </c>
      <c r="D9" s="17"/>
      <c r="E9" s="18">
        <v>3802940091</v>
      </c>
      <c r="F9" s="19">
        <v>3802940092</v>
      </c>
      <c r="G9" s="19">
        <v>853048006</v>
      </c>
      <c r="H9" s="19">
        <v>297253876</v>
      </c>
      <c r="I9" s="19"/>
      <c r="J9" s="19">
        <v>1150301882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1150301882</v>
      </c>
      <c r="X9" s="19">
        <v>1243480156</v>
      </c>
      <c r="Y9" s="19">
        <v>-93178274</v>
      </c>
      <c r="Z9" s="20">
        <v>-7.49</v>
      </c>
      <c r="AA9" s="21">
        <v>3802940092</v>
      </c>
    </row>
    <row r="10" spans="1:27" ht="13.5">
      <c r="A10" s="22" t="s">
        <v>37</v>
      </c>
      <c r="B10" s="16"/>
      <c r="C10" s="17">
        <v>2131537</v>
      </c>
      <c r="D10" s="17"/>
      <c r="E10" s="18">
        <v>2264840098</v>
      </c>
      <c r="F10" s="19">
        <v>2274277225</v>
      </c>
      <c r="G10" s="19">
        <v>605689730</v>
      </c>
      <c r="H10" s="19">
        <v>83129235</v>
      </c>
      <c r="I10" s="19">
        <v>120775753</v>
      </c>
      <c r="J10" s="19">
        <v>809594718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809594718</v>
      </c>
      <c r="X10" s="19">
        <v>357019448</v>
      </c>
      <c r="Y10" s="19">
        <v>452575270</v>
      </c>
      <c r="Z10" s="20">
        <v>126.76</v>
      </c>
      <c r="AA10" s="21">
        <v>2274277225</v>
      </c>
    </row>
    <row r="11" spans="1:27" ht="13.5">
      <c r="A11" s="22" t="s">
        <v>38</v>
      </c>
      <c r="B11" s="16"/>
      <c r="C11" s="17">
        <v>878939</v>
      </c>
      <c r="D11" s="17"/>
      <c r="E11" s="18">
        <v>610777912</v>
      </c>
      <c r="F11" s="19">
        <v>610777912</v>
      </c>
      <c r="G11" s="19">
        <v>48741860</v>
      </c>
      <c r="H11" s="19">
        <v>48688491</v>
      </c>
      <c r="I11" s="19">
        <v>49406233</v>
      </c>
      <c r="J11" s="19">
        <v>146836584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146836584</v>
      </c>
      <c r="X11" s="19">
        <v>163084753</v>
      </c>
      <c r="Y11" s="19">
        <v>-16248169</v>
      </c>
      <c r="Z11" s="20">
        <v>-9.96</v>
      </c>
      <c r="AA11" s="21">
        <v>610777912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-25087140</v>
      </c>
      <c r="D14" s="17"/>
      <c r="E14" s="18">
        <v>-28762135588</v>
      </c>
      <c r="F14" s="19">
        <v>-29178283803</v>
      </c>
      <c r="G14" s="19">
        <v>-3437550664</v>
      </c>
      <c r="H14" s="19">
        <v>-2754734833</v>
      </c>
      <c r="I14" s="19">
        <v>-2853893662</v>
      </c>
      <c r="J14" s="19">
        <v>-9046179159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-9046179159</v>
      </c>
      <c r="X14" s="19">
        <v>-8559657197</v>
      </c>
      <c r="Y14" s="19">
        <v>-486521962</v>
      </c>
      <c r="Z14" s="20">
        <v>5.68</v>
      </c>
      <c r="AA14" s="21">
        <v>-29178283803</v>
      </c>
    </row>
    <row r="15" spans="1:27" ht="13.5">
      <c r="A15" s="22" t="s">
        <v>42</v>
      </c>
      <c r="B15" s="16"/>
      <c r="C15" s="17">
        <v>-710755</v>
      </c>
      <c r="D15" s="17"/>
      <c r="E15" s="18">
        <v>-818248427</v>
      </c>
      <c r="F15" s="19">
        <v>-818248428</v>
      </c>
      <c r="G15" s="19"/>
      <c r="H15" s="19">
        <v>-3016</v>
      </c>
      <c r="I15" s="19">
        <v>-178815949</v>
      </c>
      <c r="J15" s="19">
        <v>-178818965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-178818965</v>
      </c>
      <c r="X15" s="19">
        <v>-188301444</v>
      </c>
      <c r="Y15" s="19">
        <v>9482479</v>
      </c>
      <c r="Z15" s="20">
        <v>-5.04</v>
      </c>
      <c r="AA15" s="21">
        <v>-818248428</v>
      </c>
    </row>
    <row r="16" spans="1:27" ht="13.5">
      <c r="A16" s="22" t="s">
        <v>43</v>
      </c>
      <c r="B16" s="16"/>
      <c r="C16" s="17"/>
      <c r="D16" s="17"/>
      <c r="E16" s="18">
        <v>-115153725</v>
      </c>
      <c r="F16" s="19">
        <v>-115153725</v>
      </c>
      <c r="G16" s="19">
        <v>-1160000</v>
      </c>
      <c r="H16" s="19">
        <v>-45000</v>
      </c>
      <c r="I16" s="19"/>
      <c r="J16" s="19">
        <v>-1205000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-1205000</v>
      </c>
      <c r="X16" s="19">
        <v>-24197047</v>
      </c>
      <c r="Y16" s="19">
        <v>22992047</v>
      </c>
      <c r="Z16" s="20">
        <v>-95.02</v>
      </c>
      <c r="AA16" s="21">
        <v>-115153725</v>
      </c>
    </row>
    <row r="17" spans="1:27" ht="13.5">
      <c r="A17" s="23" t="s">
        <v>44</v>
      </c>
      <c r="B17" s="24"/>
      <c r="C17" s="25">
        <f aca="true" t="shared" si="0" ref="C17:Y17">SUM(C6:C16)</f>
        <v>6458242</v>
      </c>
      <c r="D17" s="25">
        <f>SUM(D6:D16)</f>
        <v>0</v>
      </c>
      <c r="E17" s="26">
        <f t="shared" si="0"/>
        <v>4180507494</v>
      </c>
      <c r="F17" s="27">
        <f t="shared" si="0"/>
        <v>3773796407</v>
      </c>
      <c r="G17" s="27">
        <f t="shared" si="0"/>
        <v>100057057</v>
      </c>
      <c r="H17" s="27">
        <f t="shared" si="0"/>
        <v>777636940</v>
      </c>
      <c r="I17" s="27">
        <f t="shared" si="0"/>
        <v>-444141792</v>
      </c>
      <c r="J17" s="27">
        <f t="shared" si="0"/>
        <v>433552205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433552205</v>
      </c>
      <c r="X17" s="27">
        <f t="shared" si="0"/>
        <v>246582770</v>
      </c>
      <c r="Y17" s="27">
        <f t="shared" si="0"/>
        <v>186969435</v>
      </c>
      <c r="Z17" s="28">
        <f>+IF(X17&lt;&gt;0,+(Y17/X17)*100,0)</f>
        <v>75.82420904753403</v>
      </c>
      <c r="AA17" s="29">
        <f>SUM(AA6:AA16)</f>
        <v>3773796407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130308</v>
      </c>
      <c r="D21" s="17"/>
      <c r="E21" s="18">
        <v>79500000</v>
      </c>
      <c r="F21" s="19">
        <v>79500000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79500000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26374</v>
      </c>
      <c r="D23" s="40"/>
      <c r="E23" s="18">
        <v>3577890</v>
      </c>
      <c r="F23" s="19">
        <v>3577890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3577890</v>
      </c>
    </row>
    <row r="24" spans="1:27" ht="13.5">
      <c r="A24" s="22" t="s">
        <v>49</v>
      </c>
      <c r="B24" s="16"/>
      <c r="C24" s="17">
        <v>-554355</v>
      </c>
      <c r="D24" s="17"/>
      <c r="E24" s="18">
        <v>-89309927</v>
      </c>
      <c r="F24" s="19">
        <v>-89309927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>
        <v>-89309927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-5874989</v>
      </c>
      <c r="D26" s="17"/>
      <c r="E26" s="18">
        <v>-6124128505</v>
      </c>
      <c r="F26" s="19">
        <v>-6241549386</v>
      </c>
      <c r="G26" s="19">
        <v>-594798794</v>
      </c>
      <c r="H26" s="19">
        <v>-120578597</v>
      </c>
      <c r="I26" s="19">
        <v>-137238474</v>
      </c>
      <c r="J26" s="19">
        <v>-852615865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-852615865</v>
      </c>
      <c r="X26" s="19">
        <v>-1219320057</v>
      </c>
      <c r="Y26" s="19">
        <v>366704192</v>
      </c>
      <c r="Z26" s="20">
        <v>-30.07</v>
      </c>
      <c r="AA26" s="21">
        <v>-6241549386</v>
      </c>
    </row>
    <row r="27" spans="1:27" ht="13.5">
      <c r="A27" s="23" t="s">
        <v>51</v>
      </c>
      <c r="B27" s="24"/>
      <c r="C27" s="25">
        <f aca="true" t="shared" si="1" ref="C27:Y27">SUM(C21:C26)</f>
        <v>-6272662</v>
      </c>
      <c r="D27" s="25">
        <f>SUM(D21:D26)</f>
        <v>0</v>
      </c>
      <c r="E27" s="26">
        <f t="shared" si="1"/>
        <v>-6130360542</v>
      </c>
      <c r="F27" s="27">
        <f t="shared" si="1"/>
        <v>-6247781423</v>
      </c>
      <c r="G27" s="27">
        <f t="shared" si="1"/>
        <v>-594798794</v>
      </c>
      <c r="H27" s="27">
        <f t="shared" si="1"/>
        <v>-120578597</v>
      </c>
      <c r="I27" s="27">
        <f t="shared" si="1"/>
        <v>-137238474</v>
      </c>
      <c r="J27" s="27">
        <f t="shared" si="1"/>
        <v>-852615865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-852615865</v>
      </c>
      <c r="X27" s="27">
        <f t="shared" si="1"/>
        <v>-1219320057</v>
      </c>
      <c r="Y27" s="27">
        <f t="shared" si="1"/>
        <v>366704192</v>
      </c>
      <c r="Z27" s="28">
        <f>+IF(X27&lt;&gt;0,+(Y27/X27)*100,0)</f>
        <v>-30.074482076693993</v>
      </c>
      <c r="AA27" s="29">
        <f>SUM(AA21:AA26)</f>
        <v>-6247781423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50000</v>
      </c>
      <c r="D32" s="17"/>
      <c r="E32" s="18">
        <v>2840001400</v>
      </c>
      <c r="F32" s="19">
        <v>2840001400</v>
      </c>
      <c r="G32" s="19">
        <v>60000000</v>
      </c>
      <c r="H32" s="19">
        <v>90500000</v>
      </c>
      <c r="I32" s="19"/>
      <c r="J32" s="19">
        <v>150500000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150500000</v>
      </c>
      <c r="X32" s="19">
        <v>331792900</v>
      </c>
      <c r="Y32" s="19">
        <v>-181292900</v>
      </c>
      <c r="Z32" s="20">
        <v>-54.64</v>
      </c>
      <c r="AA32" s="21">
        <v>2840001400</v>
      </c>
    </row>
    <row r="33" spans="1:27" ht="13.5">
      <c r="A33" s="22" t="s">
        <v>55</v>
      </c>
      <c r="B33" s="16"/>
      <c r="C33" s="17">
        <v>62566</v>
      </c>
      <c r="D33" s="17"/>
      <c r="E33" s="18">
        <v>29948380</v>
      </c>
      <c r="F33" s="19">
        <v>29948380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29948380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-286957</v>
      </c>
      <c r="D35" s="17"/>
      <c r="E35" s="18">
        <v>-494800073</v>
      </c>
      <c r="F35" s="19">
        <v>-494800073</v>
      </c>
      <c r="G35" s="19"/>
      <c r="H35" s="19"/>
      <c r="I35" s="19">
        <v>-88055140</v>
      </c>
      <c r="J35" s="19">
        <v>-88055140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-88055140</v>
      </c>
      <c r="X35" s="19">
        <v>-152181126</v>
      </c>
      <c r="Y35" s="19">
        <v>64125986</v>
      </c>
      <c r="Z35" s="20">
        <v>-42.14</v>
      </c>
      <c r="AA35" s="21">
        <v>-494800073</v>
      </c>
    </row>
    <row r="36" spans="1:27" ht="13.5">
      <c r="A36" s="23" t="s">
        <v>57</v>
      </c>
      <c r="B36" s="24"/>
      <c r="C36" s="25">
        <f aca="true" t="shared" si="2" ref="C36:Y36">SUM(C31:C35)</f>
        <v>-174391</v>
      </c>
      <c r="D36" s="25">
        <f>SUM(D31:D35)</f>
        <v>0</v>
      </c>
      <c r="E36" s="26">
        <f t="shared" si="2"/>
        <v>2375149707</v>
      </c>
      <c r="F36" s="27">
        <f t="shared" si="2"/>
        <v>2375149707</v>
      </c>
      <c r="G36" s="27">
        <f t="shared" si="2"/>
        <v>60000000</v>
      </c>
      <c r="H36" s="27">
        <f t="shared" si="2"/>
        <v>90500000</v>
      </c>
      <c r="I36" s="27">
        <f t="shared" si="2"/>
        <v>-88055140</v>
      </c>
      <c r="J36" s="27">
        <f t="shared" si="2"/>
        <v>62444860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62444860</v>
      </c>
      <c r="X36" s="27">
        <f t="shared" si="2"/>
        <v>179611774</v>
      </c>
      <c r="Y36" s="27">
        <f t="shared" si="2"/>
        <v>-117166914</v>
      </c>
      <c r="Z36" s="28">
        <f>+IF(X36&lt;&gt;0,+(Y36/X36)*100,0)</f>
        <v>-65.23342617839741</v>
      </c>
      <c r="AA36" s="29">
        <f>SUM(AA31:AA35)</f>
        <v>2375149707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11189</v>
      </c>
      <c r="D38" s="31">
        <f>+D17+D27+D36</f>
        <v>0</v>
      </c>
      <c r="E38" s="32">
        <f t="shared" si="3"/>
        <v>425296659</v>
      </c>
      <c r="F38" s="33">
        <f t="shared" si="3"/>
        <v>-98835309</v>
      </c>
      <c r="G38" s="33">
        <f t="shared" si="3"/>
        <v>-434741737</v>
      </c>
      <c r="H38" s="33">
        <f t="shared" si="3"/>
        <v>747558343</v>
      </c>
      <c r="I38" s="33">
        <f t="shared" si="3"/>
        <v>-669435406</v>
      </c>
      <c r="J38" s="33">
        <f t="shared" si="3"/>
        <v>-356618800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-356618800</v>
      </c>
      <c r="X38" s="33">
        <f t="shared" si="3"/>
        <v>-793125513</v>
      </c>
      <c r="Y38" s="33">
        <f t="shared" si="3"/>
        <v>436506713</v>
      </c>
      <c r="Z38" s="34">
        <f>+IF(X38&lt;&gt;0,+(Y38/X38)*100,0)</f>
        <v>-55.03627179371797</v>
      </c>
      <c r="AA38" s="35">
        <f>+AA17+AA27+AA36</f>
        <v>-98835309</v>
      </c>
    </row>
    <row r="39" spans="1:27" ht="13.5">
      <c r="A39" s="22" t="s">
        <v>59</v>
      </c>
      <c r="B39" s="16"/>
      <c r="C39" s="31">
        <v>3792735</v>
      </c>
      <c r="D39" s="31"/>
      <c r="E39" s="32">
        <v>1347361649</v>
      </c>
      <c r="F39" s="33">
        <v>3332471534</v>
      </c>
      <c r="G39" s="33">
        <v>1197922305</v>
      </c>
      <c r="H39" s="33">
        <v>763180568</v>
      </c>
      <c r="I39" s="33">
        <v>1510738911</v>
      </c>
      <c r="J39" s="33">
        <v>1197922305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1197922305</v>
      </c>
      <c r="X39" s="33">
        <v>3332471534</v>
      </c>
      <c r="Y39" s="33">
        <v>-2134549229</v>
      </c>
      <c r="Z39" s="34">
        <v>-64.05</v>
      </c>
      <c r="AA39" s="35">
        <v>3332471534</v>
      </c>
    </row>
    <row r="40" spans="1:27" ht="13.5">
      <c r="A40" s="41" t="s">
        <v>60</v>
      </c>
      <c r="B40" s="42"/>
      <c r="C40" s="43">
        <v>3803924</v>
      </c>
      <c r="D40" s="43"/>
      <c r="E40" s="44">
        <v>1772658306</v>
      </c>
      <c r="F40" s="45">
        <v>3233636225</v>
      </c>
      <c r="G40" s="45">
        <v>763180568</v>
      </c>
      <c r="H40" s="45">
        <v>1510738911</v>
      </c>
      <c r="I40" s="45">
        <v>841303505</v>
      </c>
      <c r="J40" s="45">
        <v>841303505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841303505</v>
      </c>
      <c r="X40" s="45">
        <v>2539346021</v>
      </c>
      <c r="Y40" s="45">
        <v>-1698042516</v>
      </c>
      <c r="Z40" s="46">
        <v>-66.87</v>
      </c>
      <c r="AA40" s="47">
        <v>3233636225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14310708</v>
      </c>
      <c r="F6" s="19">
        <v>14310708</v>
      </c>
      <c r="G6" s="19">
        <v>88204</v>
      </c>
      <c r="H6" s="19">
        <v>112043</v>
      </c>
      <c r="I6" s="19">
        <v>2800739</v>
      </c>
      <c r="J6" s="19">
        <v>3000986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3000986</v>
      </c>
      <c r="X6" s="19">
        <v>3577677</v>
      </c>
      <c r="Y6" s="19">
        <v>-576691</v>
      </c>
      <c r="Z6" s="20">
        <v>-16.12</v>
      </c>
      <c r="AA6" s="21">
        <v>14310708</v>
      </c>
    </row>
    <row r="7" spans="1:27" ht="13.5">
      <c r="A7" s="22" t="s">
        <v>34</v>
      </c>
      <c r="B7" s="16"/>
      <c r="C7" s="17"/>
      <c r="D7" s="17"/>
      <c r="E7" s="18">
        <v>62263392</v>
      </c>
      <c r="F7" s="19">
        <v>62263392</v>
      </c>
      <c r="G7" s="19">
        <v>12002770</v>
      </c>
      <c r="H7" s="19">
        <v>4633678</v>
      </c>
      <c r="I7" s="19">
        <v>4754277</v>
      </c>
      <c r="J7" s="19">
        <v>21390725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21390725</v>
      </c>
      <c r="X7" s="19">
        <v>15565848</v>
      </c>
      <c r="Y7" s="19">
        <v>5824877</v>
      </c>
      <c r="Z7" s="20">
        <v>37.42</v>
      </c>
      <c r="AA7" s="21">
        <v>62263392</v>
      </c>
    </row>
    <row r="8" spans="1:27" ht="13.5">
      <c r="A8" s="22" t="s">
        <v>35</v>
      </c>
      <c r="B8" s="16"/>
      <c r="C8" s="17"/>
      <c r="D8" s="17"/>
      <c r="E8" s="18">
        <v>11841528</v>
      </c>
      <c r="F8" s="19">
        <v>11841528</v>
      </c>
      <c r="G8" s="19">
        <v>94193</v>
      </c>
      <c r="H8" s="19">
        <v>65074</v>
      </c>
      <c r="I8" s="19">
        <v>100777</v>
      </c>
      <c r="J8" s="19">
        <v>260044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260044</v>
      </c>
      <c r="X8" s="19">
        <v>2960382</v>
      </c>
      <c r="Y8" s="19">
        <v>-2700338</v>
      </c>
      <c r="Z8" s="20">
        <v>-91.22</v>
      </c>
      <c r="AA8" s="21">
        <v>11841528</v>
      </c>
    </row>
    <row r="9" spans="1:27" ht="13.5">
      <c r="A9" s="22" t="s">
        <v>36</v>
      </c>
      <c r="B9" s="16"/>
      <c r="C9" s="17"/>
      <c r="D9" s="17"/>
      <c r="E9" s="18">
        <v>40015150</v>
      </c>
      <c r="F9" s="19">
        <v>40015150</v>
      </c>
      <c r="G9" s="19">
        <v>9558000</v>
      </c>
      <c r="H9" s="19">
        <v>6893068</v>
      </c>
      <c r="I9" s="19">
        <v>10023000</v>
      </c>
      <c r="J9" s="19">
        <v>26474068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26474068</v>
      </c>
      <c r="X9" s="19">
        <v>11098300</v>
      </c>
      <c r="Y9" s="19">
        <v>15375768</v>
      </c>
      <c r="Z9" s="20">
        <v>138.54</v>
      </c>
      <c r="AA9" s="21">
        <v>40015150</v>
      </c>
    </row>
    <row r="10" spans="1:27" ht="13.5">
      <c r="A10" s="22" t="s">
        <v>37</v>
      </c>
      <c r="B10" s="16"/>
      <c r="C10" s="17"/>
      <c r="D10" s="17"/>
      <c r="E10" s="18">
        <v>54479850</v>
      </c>
      <c r="F10" s="19">
        <v>54479850</v>
      </c>
      <c r="G10" s="19">
        <v>8036000</v>
      </c>
      <c r="H10" s="19">
        <v>6000000</v>
      </c>
      <c r="I10" s="19">
        <v>5000000</v>
      </c>
      <c r="J10" s="19">
        <v>19036000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19036000</v>
      </c>
      <c r="X10" s="19">
        <v>48271000</v>
      </c>
      <c r="Y10" s="19">
        <v>-29235000</v>
      </c>
      <c r="Z10" s="20">
        <v>-60.56</v>
      </c>
      <c r="AA10" s="21">
        <v>54479850</v>
      </c>
    </row>
    <row r="11" spans="1:27" ht="13.5">
      <c r="A11" s="22" t="s">
        <v>38</v>
      </c>
      <c r="B11" s="16"/>
      <c r="C11" s="17"/>
      <c r="D11" s="17"/>
      <c r="E11" s="18">
        <v>1239996</v>
      </c>
      <c r="F11" s="19">
        <v>1239996</v>
      </c>
      <c r="G11" s="19">
        <v>305094</v>
      </c>
      <c r="H11" s="19">
        <v>331101</v>
      </c>
      <c r="I11" s="19">
        <v>330641</v>
      </c>
      <c r="J11" s="19">
        <v>966836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966836</v>
      </c>
      <c r="X11" s="19">
        <v>309999</v>
      </c>
      <c r="Y11" s="19">
        <v>656837</v>
      </c>
      <c r="Z11" s="20">
        <v>211.88</v>
      </c>
      <c r="AA11" s="21">
        <v>1239996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-128189314</v>
      </c>
      <c r="F14" s="19">
        <v>-128189314</v>
      </c>
      <c r="G14" s="19">
        <v>-4794185</v>
      </c>
      <c r="H14" s="19">
        <v>-7491533</v>
      </c>
      <c r="I14" s="19">
        <v>-6148692</v>
      </c>
      <c r="J14" s="19">
        <v>-18434410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-18434410</v>
      </c>
      <c r="X14" s="19">
        <v>-31054386</v>
      </c>
      <c r="Y14" s="19">
        <v>12619976</v>
      </c>
      <c r="Z14" s="20">
        <v>-40.64</v>
      </c>
      <c r="AA14" s="21">
        <v>-128189314</v>
      </c>
    </row>
    <row r="15" spans="1:27" ht="13.5">
      <c r="A15" s="22" t="s">
        <v>42</v>
      </c>
      <c r="B15" s="16"/>
      <c r="C15" s="17"/>
      <c r="D15" s="17"/>
      <c r="E15" s="18">
        <v>-1147128</v>
      </c>
      <c r="F15" s="19">
        <v>-1147128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-286782</v>
      </c>
      <c r="Y15" s="19">
        <v>286782</v>
      </c>
      <c r="Z15" s="20">
        <v>-100</v>
      </c>
      <c r="AA15" s="21">
        <v>-1147128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54814182</v>
      </c>
      <c r="F17" s="27">
        <f t="shared" si="0"/>
        <v>54814182</v>
      </c>
      <c r="G17" s="27">
        <f t="shared" si="0"/>
        <v>25290076</v>
      </c>
      <c r="H17" s="27">
        <f t="shared" si="0"/>
        <v>10543431</v>
      </c>
      <c r="I17" s="27">
        <f t="shared" si="0"/>
        <v>16860742</v>
      </c>
      <c r="J17" s="27">
        <f t="shared" si="0"/>
        <v>52694249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52694249</v>
      </c>
      <c r="X17" s="27">
        <f t="shared" si="0"/>
        <v>50442038</v>
      </c>
      <c r="Y17" s="27">
        <f t="shared" si="0"/>
        <v>2252211</v>
      </c>
      <c r="Z17" s="28">
        <f>+IF(X17&lt;&gt;0,+(Y17/X17)*100,0)</f>
        <v>4.464948462233028</v>
      </c>
      <c r="AA17" s="29">
        <f>SUM(AA6:AA16)</f>
        <v>54814182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-54589848</v>
      </c>
      <c r="F26" s="19">
        <v>-54589848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-13647462</v>
      </c>
      <c r="Y26" s="19">
        <v>13647462</v>
      </c>
      <c r="Z26" s="20">
        <v>-100</v>
      </c>
      <c r="AA26" s="21">
        <v>-54589848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-54589848</v>
      </c>
      <c r="F27" s="27">
        <f t="shared" si="1"/>
        <v>-54589848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-13647462</v>
      </c>
      <c r="Y27" s="27">
        <f t="shared" si="1"/>
        <v>13647462</v>
      </c>
      <c r="Z27" s="28">
        <f>+IF(X27&lt;&gt;0,+(Y27/X27)*100,0)</f>
        <v>-100</v>
      </c>
      <c r="AA27" s="29">
        <f>SUM(AA21:AA26)</f>
        <v>-54589848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888</v>
      </c>
      <c r="H33" s="36">
        <v>1000</v>
      </c>
      <c r="I33" s="36">
        <v>5563</v>
      </c>
      <c r="J33" s="36">
        <v>7451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7451</v>
      </c>
      <c r="X33" s="36"/>
      <c r="Y33" s="19">
        <v>7451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-991308</v>
      </c>
      <c r="F35" s="19">
        <v>-991308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-247827</v>
      </c>
      <c r="Y35" s="19">
        <v>247827</v>
      </c>
      <c r="Z35" s="20">
        <v>-100</v>
      </c>
      <c r="AA35" s="21">
        <v>-991308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-991308</v>
      </c>
      <c r="F36" s="27">
        <f t="shared" si="2"/>
        <v>-991308</v>
      </c>
      <c r="G36" s="27">
        <f t="shared" si="2"/>
        <v>888</v>
      </c>
      <c r="H36" s="27">
        <f t="shared" si="2"/>
        <v>1000</v>
      </c>
      <c r="I36" s="27">
        <f t="shared" si="2"/>
        <v>5563</v>
      </c>
      <c r="J36" s="27">
        <f t="shared" si="2"/>
        <v>7451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7451</v>
      </c>
      <c r="X36" s="27">
        <f t="shared" si="2"/>
        <v>-247827</v>
      </c>
      <c r="Y36" s="27">
        <f t="shared" si="2"/>
        <v>255278</v>
      </c>
      <c r="Z36" s="28">
        <f>+IF(X36&lt;&gt;0,+(Y36/X36)*100,0)</f>
        <v>-103.0065327829494</v>
      </c>
      <c r="AA36" s="29">
        <f>SUM(AA31:AA35)</f>
        <v>-991308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-766974</v>
      </c>
      <c r="F38" s="33">
        <f t="shared" si="3"/>
        <v>-766974</v>
      </c>
      <c r="G38" s="33">
        <f t="shared" si="3"/>
        <v>25290964</v>
      </c>
      <c r="H38" s="33">
        <f t="shared" si="3"/>
        <v>10544431</v>
      </c>
      <c r="I38" s="33">
        <f t="shared" si="3"/>
        <v>16866305</v>
      </c>
      <c r="J38" s="33">
        <f t="shared" si="3"/>
        <v>52701700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52701700</v>
      </c>
      <c r="X38" s="33">
        <f t="shared" si="3"/>
        <v>36546749</v>
      </c>
      <c r="Y38" s="33">
        <f t="shared" si="3"/>
        <v>16154951</v>
      </c>
      <c r="Z38" s="34">
        <f>+IF(X38&lt;&gt;0,+(Y38/X38)*100,0)</f>
        <v>44.20352409457815</v>
      </c>
      <c r="AA38" s="35">
        <f>+AA17+AA27+AA36</f>
        <v>-766974</v>
      </c>
    </row>
    <row r="39" spans="1:27" ht="13.5">
      <c r="A39" s="22" t="s">
        <v>59</v>
      </c>
      <c r="B39" s="16"/>
      <c r="C39" s="31"/>
      <c r="D39" s="31"/>
      <c r="E39" s="32">
        <v>578105</v>
      </c>
      <c r="F39" s="33">
        <v>578105</v>
      </c>
      <c r="G39" s="33">
        <v>-310948</v>
      </c>
      <c r="H39" s="33">
        <v>24980016</v>
      </c>
      <c r="I39" s="33">
        <v>35524447</v>
      </c>
      <c r="J39" s="33">
        <v>-310948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-310948</v>
      </c>
      <c r="X39" s="33">
        <v>578105</v>
      </c>
      <c r="Y39" s="33">
        <v>-889053</v>
      </c>
      <c r="Z39" s="34">
        <v>-153.79</v>
      </c>
      <c r="AA39" s="35">
        <v>578105</v>
      </c>
    </row>
    <row r="40" spans="1:27" ht="13.5">
      <c r="A40" s="41" t="s">
        <v>60</v>
      </c>
      <c r="B40" s="42"/>
      <c r="C40" s="43"/>
      <c r="D40" s="43"/>
      <c r="E40" s="44">
        <v>-188870</v>
      </c>
      <c r="F40" s="45">
        <v>-188870</v>
      </c>
      <c r="G40" s="45">
        <v>24980016</v>
      </c>
      <c r="H40" s="45">
        <v>35524447</v>
      </c>
      <c r="I40" s="45">
        <v>52390752</v>
      </c>
      <c r="J40" s="45">
        <v>52390752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52390752</v>
      </c>
      <c r="X40" s="45">
        <v>37124853</v>
      </c>
      <c r="Y40" s="45">
        <v>15265899</v>
      </c>
      <c r="Z40" s="46">
        <v>41.12</v>
      </c>
      <c r="AA40" s="47">
        <v>-188870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65375475</v>
      </c>
      <c r="D6" s="17"/>
      <c r="E6" s="18">
        <v>68515456</v>
      </c>
      <c r="F6" s="19">
        <v>68515457</v>
      </c>
      <c r="G6" s="19">
        <v>5309978</v>
      </c>
      <c r="H6" s="19">
        <v>8377448</v>
      </c>
      <c r="I6" s="19">
        <v>10502748</v>
      </c>
      <c r="J6" s="19">
        <v>24190174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24190174</v>
      </c>
      <c r="X6" s="19">
        <v>24720474</v>
      </c>
      <c r="Y6" s="19">
        <v>-530300</v>
      </c>
      <c r="Z6" s="20">
        <v>-2.15</v>
      </c>
      <c r="AA6" s="21">
        <v>68515457</v>
      </c>
    </row>
    <row r="7" spans="1:27" ht="13.5">
      <c r="A7" s="22" t="s">
        <v>34</v>
      </c>
      <c r="B7" s="16"/>
      <c r="C7" s="17">
        <v>165664039</v>
      </c>
      <c r="D7" s="17"/>
      <c r="E7" s="18">
        <v>191654726</v>
      </c>
      <c r="F7" s="19">
        <v>191654725</v>
      </c>
      <c r="G7" s="19">
        <v>11874419</v>
      </c>
      <c r="H7" s="19">
        <v>14446802</v>
      </c>
      <c r="I7" s="19">
        <v>14795664</v>
      </c>
      <c r="J7" s="19">
        <v>41116885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41116885</v>
      </c>
      <c r="X7" s="19">
        <v>40787505</v>
      </c>
      <c r="Y7" s="19">
        <v>329380</v>
      </c>
      <c r="Z7" s="20">
        <v>0.81</v>
      </c>
      <c r="AA7" s="21">
        <v>191654725</v>
      </c>
    </row>
    <row r="8" spans="1:27" ht="13.5">
      <c r="A8" s="22" t="s">
        <v>35</v>
      </c>
      <c r="B8" s="16"/>
      <c r="C8" s="17">
        <v>30365196</v>
      </c>
      <c r="D8" s="17"/>
      <c r="E8" s="18">
        <v>19738056</v>
      </c>
      <c r="F8" s="19">
        <v>19738055</v>
      </c>
      <c r="G8" s="19">
        <v>12323843</v>
      </c>
      <c r="H8" s="19">
        <v>8906464</v>
      </c>
      <c r="I8" s="19">
        <v>39809692</v>
      </c>
      <c r="J8" s="19">
        <v>61039999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61039999</v>
      </c>
      <c r="X8" s="19">
        <v>15613519</v>
      </c>
      <c r="Y8" s="19">
        <v>45426480</v>
      </c>
      <c r="Z8" s="20">
        <v>290.94</v>
      </c>
      <c r="AA8" s="21">
        <v>19738055</v>
      </c>
    </row>
    <row r="9" spans="1:27" ht="13.5">
      <c r="A9" s="22" t="s">
        <v>36</v>
      </c>
      <c r="B9" s="16"/>
      <c r="C9" s="17">
        <v>52443722</v>
      </c>
      <c r="D9" s="17"/>
      <c r="E9" s="18">
        <v>72660210</v>
      </c>
      <c r="F9" s="19">
        <v>72660210</v>
      </c>
      <c r="G9" s="19">
        <v>14399000</v>
      </c>
      <c r="H9" s="19"/>
      <c r="I9" s="19">
        <v>2193098</v>
      </c>
      <c r="J9" s="19">
        <v>16592098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16592098</v>
      </c>
      <c r="X9" s="19">
        <v>14399000</v>
      </c>
      <c r="Y9" s="19">
        <v>2193098</v>
      </c>
      <c r="Z9" s="20">
        <v>15.23</v>
      </c>
      <c r="AA9" s="21">
        <v>72660210</v>
      </c>
    </row>
    <row r="10" spans="1:27" ht="13.5">
      <c r="A10" s="22" t="s">
        <v>37</v>
      </c>
      <c r="B10" s="16"/>
      <c r="C10" s="17">
        <v>59636825</v>
      </c>
      <c r="D10" s="17"/>
      <c r="E10" s="18">
        <v>43374290</v>
      </c>
      <c r="F10" s="19">
        <v>43374290</v>
      </c>
      <c r="G10" s="19"/>
      <c r="H10" s="19"/>
      <c r="I10" s="19">
        <v>3723874</v>
      </c>
      <c r="J10" s="19">
        <v>3723874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3723874</v>
      </c>
      <c r="X10" s="19"/>
      <c r="Y10" s="19">
        <v>3723874</v>
      </c>
      <c r="Z10" s="20"/>
      <c r="AA10" s="21">
        <v>43374290</v>
      </c>
    </row>
    <row r="11" spans="1:27" ht="13.5">
      <c r="A11" s="22" t="s">
        <v>38</v>
      </c>
      <c r="B11" s="16"/>
      <c r="C11" s="17">
        <v>13671604</v>
      </c>
      <c r="D11" s="17"/>
      <c r="E11" s="18">
        <v>6392566</v>
      </c>
      <c r="F11" s="19">
        <v>6392565</v>
      </c>
      <c r="G11" s="19">
        <v>1289532</v>
      </c>
      <c r="H11" s="19">
        <v>1012440</v>
      </c>
      <c r="I11" s="19">
        <v>3204408</v>
      </c>
      <c r="J11" s="19">
        <v>5506380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5506380</v>
      </c>
      <c r="X11" s="19">
        <v>2160858</v>
      </c>
      <c r="Y11" s="19">
        <v>3345522</v>
      </c>
      <c r="Z11" s="20">
        <v>154.82</v>
      </c>
      <c r="AA11" s="21">
        <v>6392565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-257019982</v>
      </c>
      <c r="D14" s="17"/>
      <c r="E14" s="18">
        <v>-334845226</v>
      </c>
      <c r="F14" s="19">
        <v>-334845225</v>
      </c>
      <c r="G14" s="19">
        <v>-43708325</v>
      </c>
      <c r="H14" s="19">
        <v>-26178479</v>
      </c>
      <c r="I14" s="19">
        <v>-37650624</v>
      </c>
      <c r="J14" s="19">
        <v>-107537428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-107537428</v>
      </c>
      <c r="X14" s="19">
        <v>-95445965</v>
      </c>
      <c r="Y14" s="19">
        <v>-12091463</v>
      </c>
      <c r="Z14" s="20">
        <v>12.67</v>
      </c>
      <c r="AA14" s="21">
        <v>-334845225</v>
      </c>
    </row>
    <row r="15" spans="1:27" ht="13.5">
      <c r="A15" s="22" t="s">
        <v>42</v>
      </c>
      <c r="B15" s="16"/>
      <c r="C15" s="17">
        <v>-13694690</v>
      </c>
      <c r="D15" s="17"/>
      <c r="E15" s="18">
        <v>-17789306</v>
      </c>
      <c r="F15" s="19">
        <v>-17789306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-17789306</v>
      </c>
    </row>
    <row r="16" spans="1:27" ht="13.5">
      <c r="A16" s="22" t="s">
        <v>43</v>
      </c>
      <c r="B16" s="16"/>
      <c r="C16" s="17">
        <v>-514532</v>
      </c>
      <c r="D16" s="17"/>
      <c r="E16" s="18">
        <v>-817830</v>
      </c>
      <c r="F16" s="19">
        <v>-817830</v>
      </c>
      <c r="G16" s="19">
        <v>-44674</v>
      </c>
      <c r="H16" s="19">
        <v>-11800</v>
      </c>
      <c r="I16" s="19">
        <v>-31910</v>
      </c>
      <c r="J16" s="19">
        <v>-88384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-88384</v>
      </c>
      <c r="X16" s="19">
        <v>-44674</v>
      </c>
      <c r="Y16" s="19">
        <v>-43710</v>
      </c>
      <c r="Z16" s="20">
        <v>97.84</v>
      </c>
      <c r="AA16" s="21">
        <v>-817830</v>
      </c>
    </row>
    <row r="17" spans="1:27" ht="13.5">
      <c r="A17" s="23" t="s">
        <v>44</v>
      </c>
      <c r="B17" s="24"/>
      <c r="C17" s="25">
        <f aca="true" t="shared" si="0" ref="C17:Y17">SUM(C6:C16)</f>
        <v>115927657</v>
      </c>
      <c r="D17" s="25">
        <f>SUM(D6:D16)</f>
        <v>0</v>
      </c>
      <c r="E17" s="26">
        <f t="shared" si="0"/>
        <v>48882942</v>
      </c>
      <c r="F17" s="27">
        <f t="shared" si="0"/>
        <v>48882941</v>
      </c>
      <c r="G17" s="27">
        <f t="shared" si="0"/>
        <v>1443773</v>
      </c>
      <c r="H17" s="27">
        <f t="shared" si="0"/>
        <v>6552875</v>
      </c>
      <c r="I17" s="27">
        <f t="shared" si="0"/>
        <v>36546950</v>
      </c>
      <c r="J17" s="27">
        <f t="shared" si="0"/>
        <v>44543598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44543598</v>
      </c>
      <c r="X17" s="27">
        <f t="shared" si="0"/>
        <v>2190717</v>
      </c>
      <c r="Y17" s="27">
        <f t="shared" si="0"/>
        <v>42352881</v>
      </c>
      <c r="Z17" s="28">
        <f>+IF(X17&lt;&gt;0,+(Y17/X17)*100,0)</f>
        <v>1933.2885534735888</v>
      </c>
      <c r="AA17" s="29">
        <f>SUM(AA6:AA16)</f>
        <v>48882941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656579</v>
      </c>
      <c r="D21" s="17"/>
      <c r="E21" s="18">
        <v>5000000</v>
      </c>
      <c r="F21" s="19">
        <v>5000000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5000000</v>
      </c>
    </row>
    <row r="22" spans="1:27" ht="13.5">
      <c r="A22" s="22" t="s">
        <v>47</v>
      </c>
      <c r="B22" s="16"/>
      <c r="C22" s="17">
        <v>44034</v>
      </c>
      <c r="D22" s="17"/>
      <c r="E22" s="39">
        <v>2000</v>
      </c>
      <c r="F22" s="36">
        <v>2000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>
        <v>2000</v>
      </c>
    </row>
    <row r="23" spans="1:27" ht="13.5">
      <c r="A23" s="22" t="s">
        <v>48</v>
      </c>
      <c r="B23" s="16"/>
      <c r="C23" s="40">
        <v>1359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-78676538</v>
      </c>
      <c r="D26" s="17"/>
      <c r="E26" s="18">
        <v>-158542361</v>
      </c>
      <c r="F26" s="19">
        <v>-162871424</v>
      </c>
      <c r="G26" s="19">
        <v>-2078147</v>
      </c>
      <c r="H26" s="19">
        <v>-3190939</v>
      </c>
      <c r="I26" s="19">
        <v>-15336664</v>
      </c>
      <c r="J26" s="19">
        <v>-20605750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-20605750</v>
      </c>
      <c r="X26" s="19">
        <v>-33158066</v>
      </c>
      <c r="Y26" s="19">
        <v>12552316</v>
      </c>
      <c r="Z26" s="20">
        <v>-37.86</v>
      </c>
      <c r="AA26" s="21">
        <v>-162871424</v>
      </c>
    </row>
    <row r="27" spans="1:27" ht="13.5">
      <c r="A27" s="23" t="s">
        <v>51</v>
      </c>
      <c r="B27" s="24"/>
      <c r="C27" s="25">
        <f aca="true" t="shared" si="1" ref="C27:Y27">SUM(C21:C26)</f>
        <v>-77974566</v>
      </c>
      <c r="D27" s="25">
        <f>SUM(D21:D26)</f>
        <v>0</v>
      </c>
      <c r="E27" s="26">
        <f t="shared" si="1"/>
        <v>-153540361</v>
      </c>
      <c r="F27" s="27">
        <f t="shared" si="1"/>
        <v>-157869424</v>
      </c>
      <c r="G27" s="27">
        <f t="shared" si="1"/>
        <v>-2078147</v>
      </c>
      <c r="H27" s="27">
        <f t="shared" si="1"/>
        <v>-3190939</v>
      </c>
      <c r="I27" s="27">
        <f t="shared" si="1"/>
        <v>-15336664</v>
      </c>
      <c r="J27" s="27">
        <f t="shared" si="1"/>
        <v>-20605750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-20605750</v>
      </c>
      <c r="X27" s="27">
        <f t="shared" si="1"/>
        <v>-33158066</v>
      </c>
      <c r="Y27" s="27">
        <f t="shared" si="1"/>
        <v>12552316</v>
      </c>
      <c r="Z27" s="28">
        <f>+IF(X27&lt;&gt;0,+(Y27/X27)*100,0)</f>
        <v>-37.85599558188949</v>
      </c>
      <c r="AA27" s="29">
        <f>SUM(AA21:AA26)</f>
        <v>-157869424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43000000</v>
      </c>
      <c r="D32" s="17"/>
      <c r="E32" s="18">
        <v>45846900</v>
      </c>
      <c r="F32" s="19">
        <v>49732801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49732801</v>
      </c>
    </row>
    <row r="33" spans="1:27" ht="13.5">
      <c r="A33" s="22" t="s">
        <v>55</v>
      </c>
      <c r="B33" s="16"/>
      <c r="C33" s="17">
        <v>671815</v>
      </c>
      <c r="D33" s="17"/>
      <c r="E33" s="18">
        <v>187091</v>
      </c>
      <c r="F33" s="19">
        <v>187091</v>
      </c>
      <c r="G33" s="19">
        <v>63487</v>
      </c>
      <c r="H33" s="36">
        <v>52594</v>
      </c>
      <c r="I33" s="36">
        <v>46727</v>
      </c>
      <c r="J33" s="36">
        <v>162808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162808</v>
      </c>
      <c r="X33" s="36">
        <v>63487</v>
      </c>
      <c r="Y33" s="19">
        <v>99321</v>
      </c>
      <c r="Z33" s="20">
        <v>156.44</v>
      </c>
      <c r="AA33" s="21">
        <v>187091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-11539359</v>
      </c>
      <c r="D35" s="17"/>
      <c r="E35" s="18">
        <v>-15687188</v>
      </c>
      <c r="F35" s="19">
        <v>-15687188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-15687188</v>
      </c>
    </row>
    <row r="36" spans="1:27" ht="13.5">
      <c r="A36" s="23" t="s">
        <v>57</v>
      </c>
      <c r="B36" s="24"/>
      <c r="C36" s="25">
        <f aca="true" t="shared" si="2" ref="C36:Y36">SUM(C31:C35)</f>
        <v>32132456</v>
      </c>
      <c r="D36" s="25">
        <f>SUM(D31:D35)</f>
        <v>0</v>
      </c>
      <c r="E36" s="26">
        <f t="shared" si="2"/>
        <v>30346803</v>
      </c>
      <c r="F36" s="27">
        <f t="shared" si="2"/>
        <v>34232704</v>
      </c>
      <c r="G36" s="27">
        <f t="shared" si="2"/>
        <v>63487</v>
      </c>
      <c r="H36" s="27">
        <f t="shared" si="2"/>
        <v>52594</v>
      </c>
      <c r="I36" s="27">
        <f t="shared" si="2"/>
        <v>46727</v>
      </c>
      <c r="J36" s="27">
        <f t="shared" si="2"/>
        <v>162808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162808</v>
      </c>
      <c r="X36" s="27">
        <f t="shared" si="2"/>
        <v>63487</v>
      </c>
      <c r="Y36" s="27">
        <f t="shared" si="2"/>
        <v>99321</v>
      </c>
      <c r="Z36" s="28">
        <f>+IF(X36&lt;&gt;0,+(Y36/X36)*100,0)</f>
        <v>156.44305133334385</v>
      </c>
      <c r="AA36" s="29">
        <f>SUM(AA31:AA35)</f>
        <v>34232704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70085547</v>
      </c>
      <c r="D38" s="31">
        <f>+D17+D27+D36</f>
        <v>0</v>
      </c>
      <c r="E38" s="32">
        <f t="shared" si="3"/>
        <v>-74310616</v>
      </c>
      <c r="F38" s="33">
        <f t="shared" si="3"/>
        <v>-74753779</v>
      </c>
      <c r="G38" s="33">
        <f t="shared" si="3"/>
        <v>-570887</v>
      </c>
      <c r="H38" s="33">
        <f t="shared" si="3"/>
        <v>3414530</v>
      </c>
      <c r="I38" s="33">
        <f t="shared" si="3"/>
        <v>21257013</v>
      </c>
      <c r="J38" s="33">
        <f t="shared" si="3"/>
        <v>24100656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24100656</v>
      </c>
      <c r="X38" s="33">
        <f t="shared" si="3"/>
        <v>-30903862</v>
      </c>
      <c r="Y38" s="33">
        <f t="shared" si="3"/>
        <v>55004518</v>
      </c>
      <c r="Z38" s="34">
        <f>+IF(X38&lt;&gt;0,+(Y38/X38)*100,0)</f>
        <v>-177.98590350940603</v>
      </c>
      <c r="AA38" s="35">
        <f>+AA17+AA27+AA36</f>
        <v>-74753779</v>
      </c>
    </row>
    <row r="39" spans="1:27" ht="13.5">
      <c r="A39" s="22" t="s">
        <v>59</v>
      </c>
      <c r="B39" s="16"/>
      <c r="C39" s="31">
        <v>136699553</v>
      </c>
      <c r="D39" s="31"/>
      <c r="E39" s="32">
        <v>176606000</v>
      </c>
      <c r="F39" s="33">
        <v>206749295</v>
      </c>
      <c r="G39" s="33">
        <v>206785097</v>
      </c>
      <c r="H39" s="33">
        <v>206214210</v>
      </c>
      <c r="I39" s="33">
        <v>209628740</v>
      </c>
      <c r="J39" s="33">
        <v>206785097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206785097</v>
      </c>
      <c r="X39" s="33">
        <v>206749295</v>
      </c>
      <c r="Y39" s="33">
        <v>35802</v>
      </c>
      <c r="Z39" s="34">
        <v>0.02</v>
      </c>
      <c r="AA39" s="35">
        <v>206749295</v>
      </c>
    </row>
    <row r="40" spans="1:27" ht="13.5">
      <c r="A40" s="41" t="s">
        <v>60</v>
      </c>
      <c r="B40" s="42"/>
      <c r="C40" s="43">
        <v>206785100</v>
      </c>
      <c r="D40" s="43"/>
      <c r="E40" s="44">
        <v>102295383</v>
      </c>
      <c r="F40" s="45">
        <v>131995516</v>
      </c>
      <c r="G40" s="45">
        <v>206214210</v>
      </c>
      <c r="H40" s="45">
        <v>209628740</v>
      </c>
      <c r="I40" s="45">
        <v>230885753</v>
      </c>
      <c r="J40" s="45">
        <v>230885753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230885753</v>
      </c>
      <c r="X40" s="45">
        <v>175845433</v>
      </c>
      <c r="Y40" s="45">
        <v>55040320</v>
      </c>
      <c r="Z40" s="46">
        <v>31.3</v>
      </c>
      <c r="AA40" s="47">
        <v>131995516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95240114</v>
      </c>
      <c r="D6" s="17"/>
      <c r="E6" s="18">
        <v>101789359</v>
      </c>
      <c r="F6" s="19">
        <v>101789359</v>
      </c>
      <c r="G6" s="19">
        <v>103279584</v>
      </c>
      <c r="H6" s="19">
        <v>70466</v>
      </c>
      <c r="I6" s="19">
        <v>3717</v>
      </c>
      <c r="J6" s="19">
        <v>103353767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103353767</v>
      </c>
      <c r="X6" s="19">
        <v>101346261</v>
      </c>
      <c r="Y6" s="19">
        <v>2007506</v>
      </c>
      <c r="Z6" s="20">
        <v>1.98</v>
      </c>
      <c r="AA6" s="21">
        <v>101789359</v>
      </c>
    </row>
    <row r="7" spans="1:27" ht="13.5">
      <c r="A7" s="22" t="s">
        <v>34</v>
      </c>
      <c r="B7" s="16"/>
      <c r="C7" s="17">
        <v>545994776</v>
      </c>
      <c r="D7" s="17"/>
      <c r="E7" s="18">
        <v>540032245</v>
      </c>
      <c r="F7" s="19">
        <v>540032245</v>
      </c>
      <c r="G7" s="19">
        <v>129941431</v>
      </c>
      <c r="H7" s="19">
        <v>41282043</v>
      </c>
      <c r="I7" s="19">
        <v>38815385</v>
      </c>
      <c r="J7" s="19">
        <v>210038859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210038859</v>
      </c>
      <c r="X7" s="19">
        <v>201129263</v>
      </c>
      <c r="Y7" s="19">
        <v>8909596</v>
      </c>
      <c r="Z7" s="20">
        <v>4.43</v>
      </c>
      <c r="AA7" s="21">
        <v>540032245</v>
      </c>
    </row>
    <row r="8" spans="1:27" ht="13.5">
      <c r="A8" s="22" t="s">
        <v>35</v>
      </c>
      <c r="B8" s="16"/>
      <c r="C8" s="17">
        <v>59562951</v>
      </c>
      <c r="D8" s="17"/>
      <c r="E8" s="18">
        <v>23658363</v>
      </c>
      <c r="F8" s="19">
        <v>23658363</v>
      </c>
      <c r="G8" s="19">
        <v>27747075</v>
      </c>
      <c r="H8" s="19">
        <v>1969172</v>
      </c>
      <c r="I8" s="19">
        <v>2563970</v>
      </c>
      <c r="J8" s="19">
        <v>32280217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32280217</v>
      </c>
      <c r="X8" s="19">
        <v>5038347</v>
      </c>
      <c r="Y8" s="19">
        <v>27241870</v>
      </c>
      <c r="Z8" s="20">
        <v>540.69</v>
      </c>
      <c r="AA8" s="21">
        <v>23658363</v>
      </c>
    </row>
    <row r="9" spans="1:27" ht="13.5">
      <c r="A9" s="22" t="s">
        <v>36</v>
      </c>
      <c r="B9" s="16"/>
      <c r="C9" s="17">
        <v>85879854</v>
      </c>
      <c r="D9" s="17"/>
      <c r="E9" s="18">
        <v>129502340</v>
      </c>
      <c r="F9" s="19">
        <v>141267066</v>
      </c>
      <c r="G9" s="19">
        <v>7665</v>
      </c>
      <c r="H9" s="19">
        <v>41523</v>
      </c>
      <c r="I9" s="19">
        <v>34672128</v>
      </c>
      <c r="J9" s="19">
        <v>34721316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34721316</v>
      </c>
      <c r="X9" s="19">
        <v>16439811</v>
      </c>
      <c r="Y9" s="19">
        <v>18281505</v>
      </c>
      <c r="Z9" s="20">
        <v>111.2</v>
      </c>
      <c r="AA9" s="21">
        <v>141267066</v>
      </c>
    </row>
    <row r="10" spans="1:27" ht="13.5">
      <c r="A10" s="22" t="s">
        <v>37</v>
      </c>
      <c r="B10" s="16"/>
      <c r="C10" s="17">
        <v>53804028</v>
      </c>
      <c r="D10" s="17"/>
      <c r="E10" s="18">
        <v>36223334</v>
      </c>
      <c r="F10" s="19">
        <v>44750669</v>
      </c>
      <c r="G10" s="19"/>
      <c r="H10" s="19"/>
      <c r="I10" s="19">
        <v>3913136</v>
      </c>
      <c r="J10" s="19">
        <v>3913136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3913136</v>
      </c>
      <c r="X10" s="19">
        <v>3586938</v>
      </c>
      <c r="Y10" s="19">
        <v>326198</v>
      </c>
      <c r="Z10" s="20">
        <v>9.09</v>
      </c>
      <c r="AA10" s="21">
        <v>44750669</v>
      </c>
    </row>
    <row r="11" spans="1:27" ht="13.5">
      <c r="A11" s="22" t="s">
        <v>38</v>
      </c>
      <c r="B11" s="16"/>
      <c r="C11" s="17">
        <v>29521047</v>
      </c>
      <c r="D11" s="17"/>
      <c r="E11" s="18">
        <v>26127320</v>
      </c>
      <c r="F11" s="19">
        <v>26127320</v>
      </c>
      <c r="G11" s="19">
        <v>2372045</v>
      </c>
      <c r="H11" s="19">
        <v>3011596</v>
      </c>
      <c r="I11" s="19">
        <v>2858510</v>
      </c>
      <c r="J11" s="19">
        <v>8242151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8242151</v>
      </c>
      <c r="X11" s="19">
        <v>6434673</v>
      </c>
      <c r="Y11" s="19">
        <v>1807478</v>
      </c>
      <c r="Z11" s="20">
        <v>28.09</v>
      </c>
      <c r="AA11" s="21">
        <v>26127320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-705472342</v>
      </c>
      <c r="D14" s="17"/>
      <c r="E14" s="18">
        <v>-749435624</v>
      </c>
      <c r="F14" s="19">
        <v>-758820185</v>
      </c>
      <c r="G14" s="19">
        <v>-243625538</v>
      </c>
      <c r="H14" s="19">
        <v>-28058777</v>
      </c>
      <c r="I14" s="19">
        <v>-77751047</v>
      </c>
      <c r="J14" s="19">
        <v>-349435362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-349435362</v>
      </c>
      <c r="X14" s="19">
        <v>-168497561</v>
      </c>
      <c r="Y14" s="19">
        <v>-180937801</v>
      </c>
      <c r="Z14" s="20">
        <v>107.38</v>
      </c>
      <c r="AA14" s="21">
        <v>-758820185</v>
      </c>
    </row>
    <row r="15" spans="1:27" ht="13.5">
      <c r="A15" s="22" t="s">
        <v>42</v>
      </c>
      <c r="B15" s="16"/>
      <c r="C15" s="17">
        <v>-6236695</v>
      </c>
      <c r="D15" s="17"/>
      <c r="E15" s="18">
        <v>-3086058</v>
      </c>
      <c r="F15" s="19">
        <v>-3086058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-15373</v>
      </c>
      <c r="Y15" s="19">
        <v>15373</v>
      </c>
      <c r="Z15" s="20">
        <v>-100</v>
      </c>
      <c r="AA15" s="21">
        <v>-3086058</v>
      </c>
    </row>
    <row r="16" spans="1:27" ht="13.5">
      <c r="A16" s="22" t="s">
        <v>43</v>
      </c>
      <c r="B16" s="16"/>
      <c r="C16" s="17">
        <v>-1164351</v>
      </c>
      <c r="D16" s="17"/>
      <c r="E16" s="18">
        <v>-1319999</v>
      </c>
      <c r="F16" s="19">
        <v>-1319999</v>
      </c>
      <c r="G16" s="19">
        <v>-220154</v>
      </c>
      <c r="H16" s="19">
        <v>-20154</v>
      </c>
      <c r="I16" s="19">
        <v>-20154</v>
      </c>
      <c r="J16" s="19">
        <v>-260462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-260462</v>
      </c>
      <c r="X16" s="19">
        <v>-281007</v>
      </c>
      <c r="Y16" s="19">
        <v>20545</v>
      </c>
      <c r="Z16" s="20">
        <v>-7.31</v>
      </c>
      <c r="AA16" s="21">
        <v>-1319999</v>
      </c>
    </row>
    <row r="17" spans="1:27" ht="13.5">
      <c r="A17" s="23" t="s">
        <v>44</v>
      </c>
      <c r="B17" s="24"/>
      <c r="C17" s="25">
        <f aca="true" t="shared" si="0" ref="C17:Y17">SUM(C6:C16)</f>
        <v>157129382</v>
      </c>
      <c r="D17" s="25">
        <f>SUM(D6:D16)</f>
        <v>0</v>
      </c>
      <c r="E17" s="26">
        <f t="shared" si="0"/>
        <v>103491280</v>
      </c>
      <c r="F17" s="27">
        <f t="shared" si="0"/>
        <v>114398780</v>
      </c>
      <c r="G17" s="27">
        <f t="shared" si="0"/>
        <v>19502108</v>
      </c>
      <c r="H17" s="27">
        <f t="shared" si="0"/>
        <v>18295869</v>
      </c>
      <c r="I17" s="27">
        <f t="shared" si="0"/>
        <v>5055645</v>
      </c>
      <c r="J17" s="27">
        <f t="shared" si="0"/>
        <v>42853622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42853622</v>
      </c>
      <c r="X17" s="27">
        <f t="shared" si="0"/>
        <v>165181352</v>
      </c>
      <c r="Y17" s="27">
        <f t="shared" si="0"/>
        <v>-122327730</v>
      </c>
      <c r="Z17" s="28">
        <f>+IF(X17&lt;&gt;0,+(Y17/X17)*100,0)</f>
        <v>-74.05662232380807</v>
      </c>
      <c r="AA17" s="29">
        <f>SUM(AA6:AA16)</f>
        <v>114398780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6283773</v>
      </c>
      <c r="D21" s="17"/>
      <c r="E21" s="18">
        <v>1236399</v>
      </c>
      <c r="F21" s="19">
        <v>1236399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512832</v>
      </c>
      <c r="Y21" s="36">
        <v>-512832</v>
      </c>
      <c r="Z21" s="37">
        <v>-100</v>
      </c>
      <c r="AA21" s="38">
        <v>1236399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281957</v>
      </c>
      <c r="D23" s="40"/>
      <c r="E23" s="18">
        <v>99996</v>
      </c>
      <c r="F23" s="19">
        <v>99996</v>
      </c>
      <c r="G23" s="36">
        <v>595</v>
      </c>
      <c r="H23" s="36">
        <v>-1003819</v>
      </c>
      <c r="I23" s="36">
        <v>10342</v>
      </c>
      <c r="J23" s="19">
        <v>-992882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-992882</v>
      </c>
      <c r="X23" s="19">
        <v>24999</v>
      </c>
      <c r="Y23" s="36">
        <v>-1017881</v>
      </c>
      <c r="Z23" s="37">
        <v>-4071.69</v>
      </c>
      <c r="AA23" s="38">
        <v>99996</v>
      </c>
    </row>
    <row r="24" spans="1:27" ht="13.5">
      <c r="A24" s="22" t="s">
        <v>49</v>
      </c>
      <c r="B24" s="16"/>
      <c r="C24" s="17"/>
      <c r="D24" s="17"/>
      <c r="E24" s="18">
        <v>-12000000</v>
      </c>
      <c r="F24" s="19">
        <v>-12000000</v>
      </c>
      <c r="G24" s="19"/>
      <c r="H24" s="19">
        <v>-2000000</v>
      </c>
      <c r="I24" s="19">
        <v>-1000000</v>
      </c>
      <c r="J24" s="19">
        <v>-3000000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-3000000</v>
      </c>
      <c r="X24" s="19">
        <v>-3000000</v>
      </c>
      <c r="Y24" s="19"/>
      <c r="Z24" s="20"/>
      <c r="AA24" s="21">
        <v>-12000000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-147023268</v>
      </c>
      <c r="D26" s="17"/>
      <c r="E26" s="18">
        <v>-148066165</v>
      </c>
      <c r="F26" s="19">
        <v>-157883745</v>
      </c>
      <c r="G26" s="19">
        <v>-1371782</v>
      </c>
      <c r="H26" s="19">
        <v>-4529395</v>
      </c>
      <c r="I26" s="19">
        <v>-8597101</v>
      </c>
      <c r="J26" s="19">
        <v>-14498278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-14498278</v>
      </c>
      <c r="X26" s="19">
        <v>-21281084</v>
      </c>
      <c r="Y26" s="19">
        <v>6782806</v>
      </c>
      <c r="Z26" s="20">
        <v>-31.87</v>
      </c>
      <c r="AA26" s="21">
        <v>-157883745</v>
      </c>
    </row>
    <row r="27" spans="1:27" ht="13.5">
      <c r="A27" s="23" t="s">
        <v>51</v>
      </c>
      <c r="B27" s="24"/>
      <c r="C27" s="25">
        <f aca="true" t="shared" si="1" ref="C27:Y27">SUM(C21:C26)</f>
        <v>-140457538</v>
      </c>
      <c r="D27" s="25">
        <f>SUM(D21:D26)</f>
        <v>0</v>
      </c>
      <c r="E27" s="26">
        <f t="shared" si="1"/>
        <v>-158729770</v>
      </c>
      <c r="F27" s="27">
        <f t="shared" si="1"/>
        <v>-168547350</v>
      </c>
      <c r="G27" s="27">
        <f t="shared" si="1"/>
        <v>-1371187</v>
      </c>
      <c r="H27" s="27">
        <f t="shared" si="1"/>
        <v>-7533214</v>
      </c>
      <c r="I27" s="27">
        <f t="shared" si="1"/>
        <v>-9586759</v>
      </c>
      <c r="J27" s="27">
        <f t="shared" si="1"/>
        <v>-18491160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-18491160</v>
      </c>
      <c r="X27" s="27">
        <f t="shared" si="1"/>
        <v>-23743253</v>
      </c>
      <c r="Y27" s="27">
        <f t="shared" si="1"/>
        <v>5252093</v>
      </c>
      <c r="Z27" s="28">
        <f>+IF(X27&lt;&gt;0,+(Y27/X27)*100,0)</f>
        <v>-22.12035983443381</v>
      </c>
      <c r="AA27" s="29">
        <f>SUM(AA21:AA26)</f>
        <v>-168547350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4800000</v>
      </c>
      <c r="D32" s="17"/>
      <c r="E32" s="18">
        <v>7410000</v>
      </c>
      <c r="F32" s="19">
        <v>7410000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7410000</v>
      </c>
    </row>
    <row r="33" spans="1:27" ht="13.5">
      <c r="A33" s="22" t="s">
        <v>55</v>
      </c>
      <c r="B33" s="16"/>
      <c r="C33" s="17">
        <v>1389430</v>
      </c>
      <c r="D33" s="17"/>
      <c r="E33" s="18">
        <v>1018200</v>
      </c>
      <c r="F33" s="19">
        <v>1018200</v>
      </c>
      <c r="G33" s="19">
        <v>119876</v>
      </c>
      <c r="H33" s="36">
        <v>188502</v>
      </c>
      <c r="I33" s="36">
        <v>142235</v>
      </c>
      <c r="J33" s="36">
        <v>450613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450613</v>
      </c>
      <c r="X33" s="36">
        <v>254550</v>
      </c>
      <c r="Y33" s="19">
        <v>196063</v>
      </c>
      <c r="Z33" s="20">
        <v>77.02</v>
      </c>
      <c r="AA33" s="21">
        <v>1018200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-2803273</v>
      </c>
      <c r="D35" s="17"/>
      <c r="E35" s="18">
        <v>-3702234</v>
      </c>
      <c r="F35" s="19">
        <v>-3702234</v>
      </c>
      <c r="G35" s="19"/>
      <c r="H35" s="19">
        <v>-298224</v>
      </c>
      <c r="I35" s="19">
        <v>-14888</v>
      </c>
      <c r="J35" s="19">
        <v>-313112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-313112</v>
      </c>
      <c r="X35" s="19"/>
      <c r="Y35" s="19">
        <v>-313112</v>
      </c>
      <c r="Z35" s="20"/>
      <c r="AA35" s="21">
        <v>-3702234</v>
      </c>
    </row>
    <row r="36" spans="1:27" ht="13.5">
      <c r="A36" s="23" t="s">
        <v>57</v>
      </c>
      <c r="B36" s="24"/>
      <c r="C36" s="25">
        <f aca="true" t="shared" si="2" ref="C36:Y36">SUM(C31:C35)</f>
        <v>3386157</v>
      </c>
      <c r="D36" s="25">
        <f>SUM(D31:D35)</f>
        <v>0</v>
      </c>
      <c r="E36" s="26">
        <f t="shared" si="2"/>
        <v>4725966</v>
      </c>
      <c r="F36" s="27">
        <f t="shared" si="2"/>
        <v>4725966</v>
      </c>
      <c r="G36" s="27">
        <f t="shared" si="2"/>
        <v>119876</v>
      </c>
      <c r="H36" s="27">
        <f t="shared" si="2"/>
        <v>-109722</v>
      </c>
      <c r="I36" s="27">
        <f t="shared" si="2"/>
        <v>127347</v>
      </c>
      <c r="J36" s="27">
        <f t="shared" si="2"/>
        <v>137501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137501</v>
      </c>
      <c r="X36" s="27">
        <f t="shared" si="2"/>
        <v>254550</v>
      </c>
      <c r="Y36" s="27">
        <f t="shared" si="2"/>
        <v>-117049</v>
      </c>
      <c r="Z36" s="28">
        <f>+IF(X36&lt;&gt;0,+(Y36/X36)*100,0)</f>
        <v>-45.982714594382244</v>
      </c>
      <c r="AA36" s="29">
        <f>SUM(AA31:AA35)</f>
        <v>4725966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20058001</v>
      </c>
      <c r="D38" s="31">
        <f>+D17+D27+D36</f>
        <v>0</v>
      </c>
      <c r="E38" s="32">
        <f t="shared" si="3"/>
        <v>-50512524</v>
      </c>
      <c r="F38" s="33">
        <f t="shared" si="3"/>
        <v>-49422604</v>
      </c>
      <c r="G38" s="33">
        <f t="shared" si="3"/>
        <v>18250797</v>
      </c>
      <c r="H38" s="33">
        <f t="shared" si="3"/>
        <v>10652933</v>
      </c>
      <c r="I38" s="33">
        <f t="shared" si="3"/>
        <v>-4403767</v>
      </c>
      <c r="J38" s="33">
        <f t="shared" si="3"/>
        <v>24499963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24499963</v>
      </c>
      <c r="X38" s="33">
        <f t="shared" si="3"/>
        <v>141692649</v>
      </c>
      <c r="Y38" s="33">
        <f t="shared" si="3"/>
        <v>-117192686</v>
      </c>
      <c r="Z38" s="34">
        <f>+IF(X38&lt;&gt;0,+(Y38/X38)*100,0)</f>
        <v>-82.70907970673905</v>
      </c>
      <c r="AA38" s="35">
        <f>+AA17+AA27+AA36</f>
        <v>-49422604</v>
      </c>
    </row>
    <row r="39" spans="1:27" ht="13.5">
      <c r="A39" s="22" t="s">
        <v>59</v>
      </c>
      <c r="B39" s="16"/>
      <c r="C39" s="31">
        <v>319252041</v>
      </c>
      <c r="D39" s="31"/>
      <c r="E39" s="32">
        <v>274878158</v>
      </c>
      <c r="F39" s="33">
        <v>274878158</v>
      </c>
      <c r="G39" s="33">
        <v>339310039</v>
      </c>
      <c r="H39" s="33">
        <v>357560836</v>
      </c>
      <c r="I39" s="33">
        <v>368213769</v>
      </c>
      <c r="J39" s="33">
        <v>339310039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339310039</v>
      </c>
      <c r="X39" s="33">
        <v>274878158</v>
      </c>
      <c r="Y39" s="33">
        <v>64431881</v>
      </c>
      <c r="Z39" s="34">
        <v>23.44</v>
      </c>
      <c r="AA39" s="35">
        <v>274878158</v>
      </c>
    </row>
    <row r="40" spans="1:27" ht="13.5">
      <c r="A40" s="41" t="s">
        <v>60</v>
      </c>
      <c r="B40" s="42"/>
      <c r="C40" s="43">
        <v>339310042</v>
      </c>
      <c r="D40" s="43"/>
      <c r="E40" s="44">
        <v>224365634</v>
      </c>
      <c r="F40" s="45">
        <v>225455554</v>
      </c>
      <c r="G40" s="45">
        <v>357560836</v>
      </c>
      <c r="H40" s="45">
        <v>368213769</v>
      </c>
      <c r="I40" s="45">
        <v>363810002</v>
      </c>
      <c r="J40" s="45">
        <v>363810002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363810002</v>
      </c>
      <c r="X40" s="45">
        <v>416570807</v>
      </c>
      <c r="Y40" s="45">
        <v>-52760805</v>
      </c>
      <c r="Z40" s="46">
        <v>-12.67</v>
      </c>
      <c r="AA40" s="47">
        <v>225455554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192377188</v>
      </c>
      <c r="D6" s="17"/>
      <c r="E6" s="18">
        <v>202852211</v>
      </c>
      <c r="F6" s="19">
        <v>202852211</v>
      </c>
      <c r="G6" s="19">
        <v>17455052</v>
      </c>
      <c r="H6" s="19">
        <v>18660450</v>
      </c>
      <c r="I6" s="19">
        <v>19361492</v>
      </c>
      <c r="J6" s="19">
        <v>55476994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55476994</v>
      </c>
      <c r="X6" s="19">
        <v>66326244</v>
      </c>
      <c r="Y6" s="19">
        <v>-10849250</v>
      </c>
      <c r="Z6" s="20">
        <v>-16.36</v>
      </c>
      <c r="AA6" s="21">
        <v>202852211</v>
      </c>
    </row>
    <row r="7" spans="1:27" ht="13.5">
      <c r="A7" s="22" t="s">
        <v>34</v>
      </c>
      <c r="B7" s="16"/>
      <c r="C7" s="17">
        <v>726375064</v>
      </c>
      <c r="D7" s="17"/>
      <c r="E7" s="18">
        <v>771943093</v>
      </c>
      <c r="F7" s="19">
        <v>771943093</v>
      </c>
      <c r="G7" s="19">
        <v>36219156</v>
      </c>
      <c r="H7" s="19">
        <v>50411862</v>
      </c>
      <c r="I7" s="19">
        <v>48305034</v>
      </c>
      <c r="J7" s="19">
        <v>134936052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134936052</v>
      </c>
      <c r="X7" s="19">
        <v>207687223</v>
      </c>
      <c r="Y7" s="19">
        <v>-72751171</v>
      </c>
      <c r="Z7" s="20">
        <v>-35.03</v>
      </c>
      <c r="AA7" s="21">
        <v>771943093</v>
      </c>
    </row>
    <row r="8" spans="1:27" ht="13.5">
      <c r="A8" s="22" t="s">
        <v>35</v>
      </c>
      <c r="B8" s="16"/>
      <c r="C8" s="17">
        <v>97245024</v>
      </c>
      <c r="D8" s="17"/>
      <c r="E8" s="18">
        <v>92246545</v>
      </c>
      <c r="F8" s="19">
        <v>92246545</v>
      </c>
      <c r="G8" s="19">
        <v>48700542</v>
      </c>
      <c r="H8" s="19">
        <v>66083684</v>
      </c>
      <c r="I8" s="19">
        <v>179024774</v>
      </c>
      <c r="J8" s="19">
        <v>293809000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293809000</v>
      </c>
      <c r="X8" s="19">
        <v>23827241</v>
      </c>
      <c r="Y8" s="19">
        <v>269981759</v>
      </c>
      <c r="Z8" s="20">
        <v>1133.08</v>
      </c>
      <c r="AA8" s="21">
        <v>92246545</v>
      </c>
    </row>
    <row r="9" spans="1:27" ht="13.5">
      <c r="A9" s="22" t="s">
        <v>36</v>
      </c>
      <c r="B9" s="16"/>
      <c r="C9" s="17">
        <v>300739970</v>
      </c>
      <c r="D9" s="17"/>
      <c r="E9" s="18">
        <v>301936945</v>
      </c>
      <c r="F9" s="19">
        <v>301936945</v>
      </c>
      <c r="G9" s="19">
        <v>45780000</v>
      </c>
      <c r="H9" s="19">
        <v>5504000</v>
      </c>
      <c r="I9" s="19">
        <v>2665000</v>
      </c>
      <c r="J9" s="19">
        <v>53949000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53949000</v>
      </c>
      <c r="X9" s="19">
        <v>68423347</v>
      </c>
      <c r="Y9" s="19">
        <v>-14474347</v>
      </c>
      <c r="Z9" s="20">
        <v>-21.15</v>
      </c>
      <c r="AA9" s="21">
        <v>301936945</v>
      </c>
    </row>
    <row r="10" spans="1:27" ht="13.5">
      <c r="A10" s="22" t="s">
        <v>37</v>
      </c>
      <c r="B10" s="16"/>
      <c r="C10" s="17">
        <v>142957360</v>
      </c>
      <c r="D10" s="17"/>
      <c r="E10" s="18">
        <v>140285052</v>
      </c>
      <c r="F10" s="19">
        <v>140285052</v>
      </c>
      <c r="G10" s="19">
        <v>35808000</v>
      </c>
      <c r="H10" s="19">
        <v>1475000</v>
      </c>
      <c r="I10" s="19"/>
      <c r="J10" s="19">
        <v>37283000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37283000</v>
      </c>
      <c r="X10" s="19">
        <v>24591014</v>
      </c>
      <c r="Y10" s="19">
        <v>12691986</v>
      </c>
      <c r="Z10" s="20">
        <v>51.61</v>
      </c>
      <c r="AA10" s="21">
        <v>140285052</v>
      </c>
    </row>
    <row r="11" spans="1:27" ht="13.5">
      <c r="A11" s="22" t="s">
        <v>38</v>
      </c>
      <c r="B11" s="16"/>
      <c r="C11" s="17">
        <v>35413806</v>
      </c>
      <c r="D11" s="17"/>
      <c r="E11" s="18">
        <v>31950320</v>
      </c>
      <c r="F11" s="19">
        <v>31950320</v>
      </c>
      <c r="G11" s="19">
        <v>1726692</v>
      </c>
      <c r="H11" s="19">
        <v>1770925</v>
      </c>
      <c r="I11" s="19">
        <v>1846589</v>
      </c>
      <c r="J11" s="19">
        <v>5344206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5344206</v>
      </c>
      <c r="X11" s="19">
        <v>6980915</v>
      </c>
      <c r="Y11" s="19">
        <v>-1636709</v>
      </c>
      <c r="Z11" s="20">
        <v>-23.45</v>
      </c>
      <c r="AA11" s="21">
        <v>31950320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-1165853963</v>
      </c>
      <c r="D14" s="17"/>
      <c r="E14" s="18">
        <v>-1229947808</v>
      </c>
      <c r="F14" s="19">
        <v>-1229947808</v>
      </c>
      <c r="G14" s="19">
        <v>-123579672</v>
      </c>
      <c r="H14" s="19">
        <v>-139818581</v>
      </c>
      <c r="I14" s="19">
        <v>-134048293</v>
      </c>
      <c r="J14" s="19">
        <v>-397446546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-397446546</v>
      </c>
      <c r="X14" s="19">
        <v>-286873036</v>
      </c>
      <c r="Y14" s="19">
        <v>-110573510</v>
      </c>
      <c r="Z14" s="20">
        <v>38.54</v>
      </c>
      <c r="AA14" s="21">
        <v>-1229947808</v>
      </c>
    </row>
    <row r="15" spans="1:27" ht="13.5">
      <c r="A15" s="22" t="s">
        <v>42</v>
      </c>
      <c r="B15" s="16"/>
      <c r="C15" s="17">
        <v>-47174985</v>
      </c>
      <c r="D15" s="17"/>
      <c r="E15" s="18">
        <v>-39320326</v>
      </c>
      <c r="F15" s="19">
        <v>-39320326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-39320326</v>
      </c>
    </row>
    <row r="16" spans="1:27" ht="13.5">
      <c r="A16" s="22" t="s">
        <v>43</v>
      </c>
      <c r="B16" s="16"/>
      <c r="C16" s="17">
        <v>-2971833</v>
      </c>
      <c r="D16" s="17"/>
      <c r="E16" s="18">
        <v>-4698001</v>
      </c>
      <c r="F16" s="19">
        <v>-4698001</v>
      </c>
      <c r="G16" s="19">
        <v>-970000</v>
      </c>
      <c r="H16" s="19">
        <v>-139923</v>
      </c>
      <c r="I16" s="19">
        <v>-225761</v>
      </c>
      <c r="J16" s="19">
        <v>-1335684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-1335684</v>
      </c>
      <c r="X16" s="19">
        <v>-352690</v>
      </c>
      <c r="Y16" s="19">
        <v>-982994</v>
      </c>
      <c r="Z16" s="20">
        <v>278.71</v>
      </c>
      <c r="AA16" s="21">
        <v>-4698001</v>
      </c>
    </row>
    <row r="17" spans="1:27" ht="13.5">
      <c r="A17" s="23" t="s">
        <v>44</v>
      </c>
      <c r="B17" s="24"/>
      <c r="C17" s="25">
        <f aca="true" t="shared" si="0" ref="C17:Y17">SUM(C6:C16)</f>
        <v>279107631</v>
      </c>
      <c r="D17" s="25">
        <f>SUM(D6:D16)</f>
        <v>0</v>
      </c>
      <c r="E17" s="26">
        <f t="shared" si="0"/>
        <v>267248031</v>
      </c>
      <c r="F17" s="27">
        <f t="shared" si="0"/>
        <v>267248031</v>
      </c>
      <c r="G17" s="27">
        <f t="shared" si="0"/>
        <v>61139770</v>
      </c>
      <c r="H17" s="27">
        <f t="shared" si="0"/>
        <v>3947417</v>
      </c>
      <c r="I17" s="27">
        <f t="shared" si="0"/>
        <v>116928835</v>
      </c>
      <c r="J17" s="27">
        <f t="shared" si="0"/>
        <v>182016022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182016022</v>
      </c>
      <c r="X17" s="27">
        <f t="shared" si="0"/>
        <v>110610258</v>
      </c>
      <c r="Y17" s="27">
        <f t="shared" si="0"/>
        <v>71405764</v>
      </c>
      <c r="Z17" s="28">
        <f>+IF(X17&lt;&gt;0,+(Y17/X17)*100,0)</f>
        <v>64.55618609984619</v>
      </c>
      <c r="AA17" s="29">
        <f>SUM(AA6:AA16)</f>
        <v>267248031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40000</v>
      </c>
      <c r="D21" s="17"/>
      <c r="E21" s="18">
        <v>10731088</v>
      </c>
      <c r="F21" s="19">
        <v>10731088</v>
      </c>
      <c r="G21" s="36">
        <v>334926</v>
      </c>
      <c r="H21" s="36">
        <v>912961</v>
      </c>
      <c r="I21" s="36">
        <v>-17471</v>
      </c>
      <c r="J21" s="19">
        <v>1230416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1230416</v>
      </c>
      <c r="X21" s="19">
        <v>1916802</v>
      </c>
      <c r="Y21" s="36">
        <v>-686386</v>
      </c>
      <c r="Z21" s="37">
        <v>-35.81</v>
      </c>
      <c r="AA21" s="38">
        <v>10731088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7338</v>
      </c>
      <c r="D23" s="40"/>
      <c r="E23" s="18">
        <v>113808</v>
      </c>
      <c r="F23" s="19">
        <v>113808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113808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-210588022</v>
      </c>
      <c r="D26" s="17"/>
      <c r="E26" s="18">
        <v>-221535955</v>
      </c>
      <c r="F26" s="19">
        <v>-221535955</v>
      </c>
      <c r="G26" s="19">
        <v>-6067611</v>
      </c>
      <c r="H26" s="19">
        <v>-8548965</v>
      </c>
      <c r="I26" s="19">
        <v>-14208404</v>
      </c>
      <c r="J26" s="19">
        <v>-28824980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-28824980</v>
      </c>
      <c r="X26" s="19">
        <v>-18852011</v>
      </c>
      <c r="Y26" s="19">
        <v>-9972969</v>
      </c>
      <c r="Z26" s="20">
        <v>52.9</v>
      </c>
      <c r="AA26" s="21">
        <v>-221535955</v>
      </c>
    </row>
    <row r="27" spans="1:27" ht="13.5">
      <c r="A27" s="23" t="s">
        <v>51</v>
      </c>
      <c r="B27" s="24"/>
      <c r="C27" s="25">
        <f aca="true" t="shared" si="1" ref="C27:Y27">SUM(C21:C26)</f>
        <v>-210540684</v>
      </c>
      <c r="D27" s="25">
        <f>SUM(D21:D26)</f>
        <v>0</v>
      </c>
      <c r="E27" s="26">
        <f t="shared" si="1"/>
        <v>-210691059</v>
      </c>
      <c r="F27" s="27">
        <f t="shared" si="1"/>
        <v>-210691059</v>
      </c>
      <c r="G27" s="27">
        <f t="shared" si="1"/>
        <v>-5732685</v>
      </c>
      <c r="H27" s="27">
        <f t="shared" si="1"/>
        <v>-7636004</v>
      </c>
      <c r="I27" s="27">
        <f t="shared" si="1"/>
        <v>-14225875</v>
      </c>
      <c r="J27" s="27">
        <f t="shared" si="1"/>
        <v>-27594564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-27594564</v>
      </c>
      <c r="X27" s="27">
        <f t="shared" si="1"/>
        <v>-16935209</v>
      </c>
      <c r="Y27" s="27">
        <f t="shared" si="1"/>
        <v>-10659355</v>
      </c>
      <c r="Z27" s="28">
        <f>+IF(X27&lt;&gt;0,+(Y27/X27)*100,0)</f>
        <v>62.94197491155852</v>
      </c>
      <c r="AA27" s="29">
        <f>SUM(AA21:AA26)</f>
        <v>-210691059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6615000</v>
      </c>
      <c r="F32" s="19">
        <v>6615000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6615000</v>
      </c>
    </row>
    <row r="33" spans="1:27" ht="13.5">
      <c r="A33" s="22" t="s">
        <v>55</v>
      </c>
      <c r="B33" s="16"/>
      <c r="C33" s="17">
        <v>-1826522</v>
      </c>
      <c r="D33" s="17"/>
      <c r="E33" s="18">
        <v>2051866</v>
      </c>
      <c r="F33" s="19">
        <v>2051866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1312476</v>
      </c>
      <c r="Y33" s="19">
        <v>-1312476</v>
      </c>
      <c r="Z33" s="20">
        <v>-100</v>
      </c>
      <c r="AA33" s="21">
        <v>2051866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-47298303</v>
      </c>
      <c r="D35" s="17"/>
      <c r="E35" s="18">
        <v>-42011479</v>
      </c>
      <c r="F35" s="19">
        <v>-42011479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-42011479</v>
      </c>
    </row>
    <row r="36" spans="1:27" ht="13.5">
      <c r="A36" s="23" t="s">
        <v>57</v>
      </c>
      <c r="B36" s="24"/>
      <c r="C36" s="25">
        <f aca="true" t="shared" si="2" ref="C36:Y36">SUM(C31:C35)</f>
        <v>-49124825</v>
      </c>
      <c r="D36" s="25">
        <f>SUM(D31:D35)</f>
        <v>0</v>
      </c>
      <c r="E36" s="26">
        <f t="shared" si="2"/>
        <v>-33344613</v>
      </c>
      <c r="F36" s="27">
        <f t="shared" si="2"/>
        <v>-33344613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1312476</v>
      </c>
      <c r="Y36" s="27">
        <f t="shared" si="2"/>
        <v>-1312476</v>
      </c>
      <c r="Z36" s="28">
        <f>+IF(X36&lt;&gt;0,+(Y36/X36)*100,0)</f>
        <v>-100</v>
      </c>
      <c r="AA36" s="29">
        <f>SUM(AA31:AA35)</f>
        <v>-33344613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19442122</v>
      </c>
      <c r="D38" s="31">
        <f>+D17+D27+D36</f>
        <v>0</v>
      </c>
      <c r="E38" s="32">
        <f t="shared" si="3"/>
        <v>23212359</v>
      </c>
      <c r="F38" s="33">
        <f t="shared" si="3"/>
        <v>23212359</v>
      </c>
      <c r="G38" s="33">
        <f t="shared" si="3"/>
        <v>55407085</v>
      </c>
      <c r="H38" s="33">
        <f t="shared" si="3"/>
        <v>-3688587</v>
      </c>
      <c r="I38" s="33">
        <f t="shared" si="3"/>
        <v>102702960</v>
      </c>
      <c r="J38" s="33">
        <f t="shared" si="3"/>
        <v>154421458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154421458</v>
      </c>
      <c r="X38" s="33">
        <f t="shared" si="3"/>
        <v>94987525</v>
      </c>
      <c r="Y38" s="33">
        <f t="shared" si="3"/>
        <v>59433933</v>
      </c>
      <c r="Z38" s="34">
        <f>+IF(X38&lt;&gt;0,+(Y38/X38)*100,0)</f>
        <v>62.570251198775836</v>
      </c>
      <c r="AA38" s="35">
        <f>+AA17+AA27+AA36</f>
        <v>23212359</v>
      </c>
    </row>
    <row r="39" spans="1:27" ht="13.5">
      <c r="A39" s="22" t="s">
        <v>59</v>
      </c>
      <c r="B39" s="16"/>
      <c r="C39" s="31">
        <v>345880536</v>
      </c>
      <c r="D39" s="31"/>
      <c r="E39" s="32">
        <v>391107472</v>
      </c>
      <c r="F39" s="33">
        <v>391107472</v>
      </c>
      <c r="G39" s="33">
        <v>365322659</v>
      </c>
      <c r="H39" s="33">
        <v>420729744</v>
      </c>
      <c r="I39" s="33">
        <v>417041157</v>
      </c>
      <c r="J39" s="33">
        <v>365322659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365322659</v>
      </c>
      <c r="X39" s="33">
        <v>391107472</v>
      </c>
      <c r="Y39" s="33">
        <v>-25784813</v>
      </c>
      <c r="Z39" s="34">
        <v>-6.59</v>
      </c>
      <c r="AA39" s="35">
        <v>391107472</v>
      </c>
    </row>
    <row r="40" spans="1:27" ht="13.5">
      <c r="A40" s="41" t="s">
        <v>60</v>
      </c>
      <c r="B40" s="42"/>
      <c r="C40" s="43">
        <v>365322659</v>
      </c>
      <c r="D40" s="43"/>
      <c r="E40" s="44">
        <v>414319834</v>
      </c>
      <c r="F40" s="45">
        <v>414319834</v>
      </c>
      <c r="G40" s="45">
        <v>420729744</v>
      </c>
      <c r="H40" s="45">
        <v>417041157</v>
      </c>
      <c r="I40" s="45">
        <v>519744117</v>
      </c>
      <c r="J40" s="45">
        <v>519744117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519744117</v>
      </c>
      <c r="X40" s="45">
        <v>486095000</v>
      </c>
      <c r="Y40" s="45">
        <v>33649117</v>
      </c>
      <c r="Z40" s="46">
        <v>6.92</v>
      </c>
      <c r="AA40" s="47">
        <v>414319834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62589460</v>
      </c>
      <c r="D6" s="17"/>
      <c r="E6" s="18">
        <v>71152043</v>
      </c>
      <c r="F6" s="19">
        <v>71152043</v>
      </c>
      <c r="G6" s="19">
        <v>4773326</v>
      </c>
      <c r="H6" s="19">
        <v>7176000</v>
      </c>
      <c r="I6" s="19">
        <v>15138000</v>
      </c>
      <c r="J6" s="19">
        <v>27087326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27087326</v>
      </c>
      <c r="X6" s="19">
        <v>17076490</v>
      </c>
      <c r="Y6" s="19">
        <v>10010836</v>
      </c>
      <c r="Z6" s="20">
        <v>58.62</v>
      </c>
      <c r="AA6" s="21">
        <v>71152043</v>
      </c>
    </row>
    <row r="7" spans="1:27" ht="13.5">
      <c r="A7" s="22" t="s">
        <v>34</v>
      </c>
      <c r="B7" s="16"/>
      <c r="C7" s="17">
        <v>269393217</v>
      </c>
      <c r="D7" s="17"/>
      <c r="E7" s="18">
        <v>349980612</v>
      </c>
      <c r="F7" s="19">
        <v>349980612</v>
      </c>
      <c r="G7" s="19">
        <v>29018615</v>
      </c>
      <c r="H7" s="19">
        <v>21286000</v>
      </c>
      <c r="I7" s="19">
        <v>23318723</v>
      </c>
      <c r="J7" s="19">
        <v>73623338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73623338</v>
      </c>
      <c r="X7" s="19">
        <v>68579488</v>
      </c>
      <c r="Y7" s="19">
        <v>5043850</v>
      </c>
      <c r="Z7" s="20">
        <v>7.35</v>
      </c>
      <c r="AA7" s="21">
        <v>349980612</v>
      </c>
    </row>
    <row r="8" spans="1:27" ht="13.5">
      <c r="A8" s="22" t="s">
        <v>35</v>
      </c>
      <c r="B8" s="16"/>
      <c r="C8" s="17">
        <v>27344870</v>
      </c>
      <c r="D8" s="17"/>
      <c r="E8" s="18">
        <v>49580886</v>
      </c>
      <c r="F8" s="19">
        <v>49580887</v>
      </c>
      <c r="G8" s="19">
        <v>1599299</v>
      </c>
      <c r="H8" s="19">
        <v>4183417</v>
      </c>
      <c r="I8" s="19">
        <v>3490496</v>
      </c>
      <c r="J8" s="19">
        <v>9273212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9273212</v>
      </c>
      <c r="X8" s="19">
        <v>7391835</v>
      </c>
      <c r="Y8" s="19">
        <v>1881377</v>
      </c>
      <c r="Z8" s="20">
        <v>25.45</v>
      </c>
      <c r="AA8" s="21">
        <v>49580887</v>
      </c>
    </row>
    <row r="9" spans="1:27" ht="13.5">
      <c r="A9" s="22" t="s">
        <v>36</v>
      </c>
      <c r="B9" s="16"/>
      <c r="C9" s="17">
        <v>67801503</v>
      </c>
      <c r="D9" s="17"/>
      <c r="E9" s="18">
        <v>99807000</v>
      </c>
      <c r="F9" s="19">
        <v>101932762</v>
      </c>
      <c r="G9" s="19">
        <v>26035595</v>
      </c>
      <c r="H9" s="19">
        <v>2147634</v>
      </c>
      <c r="I9" s="19">
        <v>208507</v>
      </c>
      <c r="J9" s="19">
        <v>28391736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28391736</v>
      </c>
      <c r="X9" s="19">
        <v>21823780</v>
      </c>
      <c r="Y9" s="19">
        <v>6567956</v>
      </c>
      <c r="Z9" s="20">
        <v>30.1</v>
      </c>
      <c r="AA9" s="21">
        <v>101932762</v>
      </c>
    </row>
    <row r="10" spans="1:27" ht="13.5">
      <c r="A10" s="22" t="s">
        <v>37</v>
      </c>
      <c r="B10" s="16"/>
      <c r="C10" s="17">
        <v>39371448</v>
      </c>
      <c r="D10" s="17"/>
      <c r="E10" s="18">
        <v>48504000</v>
      </c>
      <c r="F10" s="19">
        <v>61185107</v>
      </c>
      <c r="G10" s="19">
        <v>6756000</v>
      </c>
      <c r="H10" s="19">
        <v>2000000</v>
      </c>
      <c r="I10" s="19">
        <v>2000000</v>
      </c>
      <c r="J10" s="19">
        <v>10756000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10756000</v>
      </c>
      <c r="X10" s="19">
        <v>12741040</v>
      </c>
      <c r="Y10" s="19">
        <v>-1985040</v>
      </c>
      <c r="Z10" s="20">
        <v>-15.58</v>
      </c>
      <c r="AA10" s="21">
        <v>61185107</v>
      </c>
    </row>
    <row r="11" spans="1:27" ht="13.5">
      <c r="A11" s="22" t="s">
        <v>38</v>
      </c>
      <c r="B11" s="16"/>
      <c r="C11" s="17">
        <v>10565174</v>
      </c>
      <c r="D11" s="17"/>
      <c r="E11" s="18">
        <v>8923434</v>
      </c>
      <c r="F11" s="19">
        <v>8923434</v>
      </c>
      <c r="G11" s="19">
        <v>737046</v>
      </c>
      <c r="H11" s="19">
        <v>786092</v>
      </c>
      <c r="I11" s="19">
        <v>777584</v>
      </c>
      <c r="J11" s="19">
        <v>2300722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2300722</v>
      </c>
      <c r="X11" s="19">
        <v>2462968</v>
      </c>
      <c r="Y11" s="19">
        <v>-162246</v>
      </c>
      <c r="Z11" s="20">
        <v>-6.59</v>
      </c>
      <c r="AA11" s="21">
        <v>8923434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-343550444</v>
      </c>
      <c r="D14" s="17"/>
      <c r="E14" s="18">
        <v>-581295945</v>
      </c>
      <c r="F14" s="19">
        <v>-441811783</v>
      </c>
      <c r="G14" s="19">
        <v>-32431471</v>
      </c>
      <c r="H14" s="19">
        <v>-41548224</v>
      </c>
      <c r="I14" s="19">
        <v>-43289932</v>
      </c>
      <c r="J14" s="19">
        <v>-117269627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-117269627</v>
      </c>
      <c r="X14" s="19">
        <v>-107821650</v>
      </c>
      <c r="Y14" s="19">
        <v>-9447977</v>
      </c>
      <c r="Z14" s="20">
        <v>8.76</v>
      </c>
      <c r="AA14" s="21">
        <v>-441811783</v>
      </c>
    </row>
    <row r="15" spans="1:27" ht="13.5">
      <c r="A15" s="22" t="s">
        <v>42</v>
      </c>
      <c r="B15" s="16"/>
      <c r="C15" s="17">
        <v>-16980370</v>
      </c>
      <c r="D15" s="17"/>
      <c r="E15" s="18">
        <v>-7879382</v>
      </c>
      <c r="F15" s="19">
        <v>-150009544</v>
      </c>
      <c r="G15" s="19">
        <v>-14861</v>
      </c>
      <c r="H15" s="19"/>
      <c r="I15" s="19"/>
      <c r="J15" s="19">
        <v>-14861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-14861</v>
      </c>
      <c r="X15" s="19">
        <v>-37502385</v>
      </c>
      <c r="Y15" s="19">
        <v>37487524</v>
      </c>
      <c r="Z15" s="20">
        <v>-99.96</v>
      </c>
      <c r="AA15" s="21">
        <v>-150009544</v>
      </c>
    </row>
    <row r="16" spans="1:27" ht="13.5">
      <c r="A16" s="22" t="s">
        <v>43</v>
      </c>
      <c r="B16" s="16"/>
      <c r="C16" s="17"/>
      <c r="D16" s="17"/>
      <c r="E16" s="18">
        <v>-1500000</v>
      </c>
      <c r="F16" s="19">
        <v>-1500000</v>
      </c>
      <c r="G16" s="19">
        <v>-5159</v>
      </c>
      <c r="H16" s="19">
        <v>-3634</v>
      </c>
      <c r="I16" s="19">
        <v>-46625</v>
      </c>
      <c r="J16" s="19">
        <v>-55418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-55418</v>
      </c>
      <c r="X16" s="19">
        <v>-500000</v>
      </c>
      <c r="Y16" s="19">
        <v>444582</v>
      </c>
      <c r="Z16" s="20">
        <v>-88.92</v>
      </c>
      <c r="AA16" s="21">
        <v>-1500000</v>
      </c>
    </row>
    <row r="17" spans="1:27" ht="13.5">
      <c r="A17" s="23" t="s">
        <v>44</v>
      </c>
      <c r="B17" s="24"/>
      <c r="C17" s="25">
        <f aca="true" t="shared" si="0" ref="C17:Y17">SUM(C6:C16)</f>
        <v>116534858</v>
      </c>
      <c r="D17" s="25">
        <f>SUM(D6:D16)</f>
        <v>0</v>
      </c>
      <c r="E17" s="26">
        <f t="shared" si="0"/>
        <v>37272648</v>
      </c>
      <c r="F17" s="27">
        <f t="shared" si="0"/>
        <v>49433518</v>
      </c>
      <c r="G17" s="27">
        <f t="shared" si="0"/>
        <v>36468390</v>
      </c>
      <c r="H17" s="27">
        <f t="shared" si="0"/>
        <v>-3972715</v>
      </c>
      <c r="I17" s="27">
        <f t="shared" si="0"/>
        <v>1596753</v>
      </c>
      <c r="J17" s="27">
        <f t="shared" si="0"/>
        <v>34092428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34092428</v>
      </c>
      <c r="X17" s="27">
        <f t="shared" si="0"/>
        <v>-15748434</v>
      </c>
      <c r="Y17" s="27">
        <f t="shared" si="0"/>
        <v>49840862</v>
      </c>
      <c r="Z17" s="28">
        <f>+IF(X17&lt;&gt;0,+(Y17/X17)*100,0)</f>
        <v>-316.4813847522871</v>
      </c>
      <c r="AA17" s="29">
        <f>SUM(AA6:AA16)</f>
        <v>49433518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131794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-36711567</v>
      </c>
      <c r="D26" s="17"/>
      <c r="E26" s="18">
        <v>-47359368</v>
      </c>
      <c r="F26" s="19">
        <v>-58420765</v>
      </c>
      <c r="G26" s="19"/>
      <c r="H26" s="19">
        <v>-627835</v>
      </c>
      <c r="I26" s="19">
        <v>-1465172</v>
      </c>
      <c r="J26" s="19">
        <v>-2093007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-2093007</v>
      </c>
      <c r="X26" s="19">
        <v>-1701895</v>
      </c>
      <c r="Y26" s="19">
        <v>-391112</v>
      </c>
      <c r="Z26" s="20">
        <v>22.98</v>
      </c>
      <c r="AA26" s="21">
        <v>-58420765</v>
      </c>
    </row>
    <row r="27" spans="1:27" ht="13.5">
      <c r="A27" s="23" t="s">
        <v>51</v>
      </c>
      <c r="B27" s="24"/>
      <c r="C27" s="25">
        <f aca="true" t="shared" si="1" ref="C27:Y27">SUM(C21:C26)</f>
        <v>-36579773</v>
      </c>
      <c r="D27" s="25">
        <f>SUM(D21:D26)</f>
        <v>0</v>
      </c>
      <c r="E27" s="26">
        <f t="shared" si="1"/>
        <v>-47359368</v>
      </c>
      <c r="F27" s="27">
        <f t="shared" si="1"/>
        <v>-58420765</v>
      </c>
      <c r="G27" s="27">
        <f t="shared" si="1"/>
        <v>0</v>
      </c>
      <c r="H27" s="27">
        <f t="shared" si="1"/>
        <v>-627835</v>
      </c>
      <c r="I27" s="27">
        <f t="shared" si="1"/>
        <v>-1465172</v>
      </c>
      <c r="J27" s="27">
        <f t="shared" si="1"/>
        <v>-2093007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-2093007</v>
      </c>
      <c r="X27" s="27">
        <f t="shared" si="1"/>
        <v>-1701895</v>
      </c>
      <c r="Y27" s="27">
        <f t="shared" si="1"/>
        <v>-391112</v>
      </c>
      <c r="Z27" s="28">
        <f>+IF(X27&lt;&gt;0,+(Y27/X27)*100,0)</f>
        <v>22.98097121150247</v>
      </c>
      <c r="AA27" s="29">
        <f>SUM(AA21:AA26)</f>
        <v>-58420765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515659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-13186553</v>
      </c>
      <c r="D35" s="17"/>
      <c r="E35" s="18">
        <v>-9504250</v>
      </c>
      <c r="F35" s="19">
        <v>-9504250</v>
      </c>
      <c r="G35" s="19"/>
      <c r="H35" s="19"/>
      <c r="I35" s="19">
        <v>-3340970</v>
      </c>
      <c r="J35" s="19">
        <v>-3340970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-3340970</v>
      </c>
      <c r="X35" s="19"/>
      <c r="Y35" s="19">
        <v>-3340970</v>
      </c>
      <c r="Z35" s="20"/>
      <c r="AA35" s="21">
        <v>-9504250</v>
      </c>
    </row>
    <row r="36" spans="1:27" ht="13.5">
      <c r="A36" s="23" t="s">
        <v>57</v>
      </c>
      <c r="B36" s="24"/>
      <c r="C36" s="25">
        <f aca="true" t="shared" si="2" ref="C36:Y36">SUM(C31:C35)</f>
        <v>-12670894</v>
      </c>
      <c r="D36" s="25">
        <f>SUM(D31:D35)</f>
        <v>0</v>
      </c>
      <c r="E36" s="26">
        <f t="shared" si="2"/>
        <v>-9504250</v>
      </c>
      <c r="F36" s="27">
        <f t="shared" si="2"/>
        <v>-9504250</v>
      </c>
      <c r="G36" s="27">
        <f t="shared" si="2"/>
        <v>0</v>
      </c>
      <c r="H36" s="27">
        <f t="shared" si="2"/>
        <v>0</v>
      </c>
      <c r="I36" s="27">
        <f t="shared" si="2"/>
        <v>-3340970</v>
      </c>
      <c r="J36" s="27">
        <f t="shared" si="2"/>
        <v>-3340970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-3340970</v>
      </c>
      <c r="X36" s="27">
        <f t="shared" si="2"/>
        <v>0</v>
      </c>
      <c r="Y36" s="27">
        <f t="shared" si="2"/>
        <v>-3340970</v>
      </c>
      <c r="Z36" s="28">
        <f>+IF(X36&lt;&gt;0,+(Y36/X36)*100,0)</f>
        <v>0</v>
      </c>
      <c r="AA36" s="29">
        <f>SUM(AA31:AA35)</f>
        <v>-9504250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67284191</v>
      </c>
      <c r="D38" s="31">
        <f>+D17+D27+D36</f>
        <v>0</v>
      </c>
      <c r="E38" s="32">
        <f t="shared" si="3"/>
        <v>-19590970</v>
      </c>
      <c r="F38" s="33">
        <f t="shared" si="3"/>
        <v>-18491497</v>
      </c>
      <c r="G38" s="33">
        <f t="shared" si="3"/>
        <v>36468390</v>
      </c>
      <c r="H38" s="33">
        <f t="shared" si="3"/>
        <v>-4600550</v>
      </c>
      <c r="I38" s="33">
        <f t="shared" si="3"/>
        <v>-3209389</v>
      </c>
      <c r="J38" s="33">
        <f t="shared" si="3"/>
        <v>28658451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28658451</v>
      </c>
      <c r="X38" s="33">
        <f t="shared" si="3"/>
        <v>-17450329</v>
      </c>
      <c r="Y38" s="33">
        <f t="shared" si="3"/>
        <v>46108780</v>
      </c>
      <c r="Z38" s="34">
        <f>+IF(X38&lt;&gt;0,+(Y38/X38)*100,0)</f>
        <v>-264.2287145417144</v>
      </c>
      <c r="AA38" s="35">
        <f>+AA17+AA27+AA36</f>
        <v>-18491497</v>
      </c>
    </row>
    <row r="39" spans="1:27" ht="13.5">
      <c r="A39" s="22" t="s">
        <v>59</v>
      </c>
      <c r="B39" s="16"/>
      <c r="C39" s="31">
        <v>-47519990</v>
      </c>
      <c r="D39" s="31"/>
      <c r="E39" s="32"/>
      <c r="F39" s="33">
        <v>-47733561</v>
      </c>
      <c r="G39" s="33"/>
      <c r="H39" s="33">
        <v>36468390</v>
      </c>
      <c r="I39" s="33">
        <v>31867840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-47733561</v>
      </c>
      <c r="Y39" s="33">
        <v>47733561</v>
      </c>
      <c r="Z39" s="34">
        <v>-100</v>
      </c>
      <c r="AA39" s="35">
        <v>-47733561</v>
      </c>
    </row>
    <row r="40" spans="1:27" ht="13.5">
      <c r="A40" s="41" t="s">
        <v>60</v>
      </c>
      <c r="B40" s="42"/>
      <c r="C40" s="43">
        <v>19764200</v>
      </c>
      <c r="D40" s="43"/>
      <c r="E40" s="44">
        <v>-19590969</v>
      </c>
      <c r="F40" s="45">
        <v>-66225057</v>
      </c>
      <c r="G40" s="45">
        <v>36468390</v>
      </c>
      <c r="H40" s="45">
        <v>31867840</v>
      </c>
      <c r="I40" s="45">
        <v>28658451</v>
      </c>
      <c r="J40" s="45">
        <v>28658451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28658451</v>
      </c>
      <c r="X40" s="45">
        <v>-65183889</v>
      </c>
      <c r="Y40" s="45">
        <v>93842340</v>
      </c>
      <c r="Z40" s="46">
        <v>-143.97</v>
      </c>
      <c r="AA40" s="47">
        <v>-66225057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109949436</v>
      </c>
      <c r="F6" s="19">
        <v>109252925</v>
      </c>
      <c r="G6" s="19">
        <v>8302768</v>
      </c>
      <c r="H6" s="19">
        <v>15282753</v>
      </c>
      <c r="I6" s="19">
        <v>13536970</v>
      </c>
      <c r="J6" s="19">
        <v>37122491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37122491</v>
      </c>
      <c r="X6" s="19">
        <v>26506482</v>
      </c>
      <c r="Y6" s="19">
        <v>10616009</v>
      </c>
      <c r="Z6" s="20">
        <v>40.05</v>
      </c>
      <c r="AA6" s="21">
        <v>109252925</v>
      </c>
    </row>
    <row r="7" spans="1:27" ht="13.5">
      <c r="A7" s="22" t="s">
        <v>34</v>
      </c>
      <c r="B7" s="16"/>
      <c r="C7" s="17"/>
      <c r="D7" s="17"/>
      <c r="E7" s="18">
        <v>225485384</v>
      </c>
      <c r="F7" s="19">
        <v>226508089</v>
      </c>
      <c r="G7" s="19">
        <v>23930669</v>
      </c>
      <c r="H7" s="19">
        <v>29231928</v>
      </c>
      <c r="I7" s="19">
        <v>28289490</v>
      </c>
      <c r="J7" s="19">
        <v>81452087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81452087</v>
      </c>
      <c r="X7" s="19">
        <v>61112465</v>
      </c>
      <c r="Y7" s="19">
        <v>20339622</v>
      </c>
      <c r="Z7" s="20">
        <v>33.28</v>
      </c>
      <c r="AA7" s="21">
        <v>226508089</v>
      </c>
    </row>
    <row r="8" spans="1:27" ht="13.5">
      <c r="A8" s="22" t="s">
        <v>35</v>
      </c>
      <c r="B8" s="16"/>
      <c r="C8" s="17"/>
      <c r="D8" s="17"/>
      <c r="E8" s="18">
        <v>29014827</v>
      </c>
      <c r="F8" s="19">
        <v>-15782816</v>
      </c>
      <c r="G8" s="19">
        <v>17618067</v>
      </c>
      <c r="H8" s="19">
        <v>1706830</v>
      </c>
      <c r="I8" s="19">
        <v>729174</v>
      </c>
      <c r="J8" s="19">
        <v>20054071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20054071</v>
      </c>
      <c r="X8" s="19">
        <v>12332397</v>
      </c>
      <c r="Y8" s="19">
        <v>7721674</v>
      </c>
      <c r="Z8" s="20">
        <v>62.61</v>
      </c>
      <c r="AA8" s="21">
        <v>-15782816</v>
      </c>
    </row>
    <row r="9" spans="1:27" ht="13.5">
      <c r="A9" s="22" t="s">
        <v>36</v>
      </c>
      <c r="B9" s="16"/>
      <c r="C9" s="17"/>
      <c r="D9" s="17"/>
      <c r="E9" s="18">
        <v>104229657</v>
      </c>
      <c r="F9" s="19">
        <v>94390897</v>
      </c>
      <c r="G9" s="19">
        <v>26764000</v>
      </c>
      <c r="H9" s="19">
        <v>4720974</v>
      </c>
      <c r="I9" s="19">
        <v>2639704</v>
      </c>
      <c r="J9" s="19">
        <v>34124678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34124678</v>
      </c>
      <c r="X9" s="19">
        <v>39059800</v>
      </c>
      <c r="Y9" s="19">
        <v>-4935122</v>
      </c>
      <c r="Z9" s="20">
        <v>-12.63</v>
      </c>
      <c r="AA9" s="21">
        <v>94390897</v>
      </c>
    </row>
    <row r="10" spans="1:27" ht="13.5">
      <c r="A10" s="22" t="s">
        <v>37</v>
      </c>
      <c r="B10" s="16"/>
      <c r="C10" s="17"/>
      <c r="D10" s="17"/>
      <c r="E10" s="18">
        <v>56960287</v>
      </c>
      <c r="F10" s="19">
        <v>82258103</v>
      </c>
      <c r="G10" s="19">
        <v>9000000</v>
      </c>
      <c r="H10" s="19">
        <v>4000000</v>
      </c>
      <c r="I10" s="19"/>
      <c r="J10" s="19">
        <v>13000000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13000000</v>
      </c>
      <c r="X10" s="19">
        <v>22319656</v>
      </c>
      <c r="Y10" s="19">
        <v>-9319656</v>
      </c>
      <c r="Z10" s="20">
        <v>-41.76</v>
      </c>
      <c r="AA10" s="21">
        <v>82258103</v>
      </c>
    </row>
    <row r="11" spans="1:27" ht="13.5">
      <c r="A11" s="22" t="s">
        <v>38</v>
      </c>
      <c r="B11" s="16"/>
      <c r="C11" s="17"/>
      <c r="D11" s="17"/>
      <c r="E11" s="18">
        <v>8806565</v>
      </c>
      <c r="F11" s="19">
        <v>8787698</v>
      </c>
      <c r="G11" s="19">
        <v>1209701</v>
      </c>
      <c r="H11" s="19">
        <v>953899</v>
      </c>
      <c r="I11" s="19">
        <v>914912</v>
      </c>
      <c r="J11" s="19">
        <v>3078512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3078512</v>
      </c>
      <c r="X11" s="19">
        <v>2587519</v>
      </c>
      <c r="Y11" s="19">
        <v>490993</v>
      </c>
      <c r="Z11" s="20">
        <v>18.98</v>
      </c>
      <c r="AA11" s="21">
        <v>8787698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-429794751</v>
      </c>
      <c r="F14" s="19">
        <v>-431703463</v>
      </c>
      <c r="G14" s="19">
        <v>-39580274</v>
      </c>
      <c r="H14" s="19">
        <v>-33545585</v>
      </c>
      <c r="I14" s="19">
        <v>-46912637</v>
      </c>
      <c r="J14" s="19">
        <v>-120038496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-120038496</v>
      </c>
      <c r="X14" s="19">
        <v>-110875400</v>
      </c>
      <c r="Y14" s="19">
        <v>-9163096</v>
      </c>
      <c r="Z14" s="20">
        <v>8.26</v>
      </c>
      <c r="AA14" s="21">
        <v>-431703463</v>
      </c>
    </row>
    <row r="15" spans="1:27" ht="13.5">
      <c r="A15" s="22" t="s">
        <v>42</v>
      </c>
      <c r="B15" s="16"/>
      <c r="C15" s="17"/>
      <c r="D15" s="17"/>
      <c r="E15" s="18">
        <v>-15317550</v>
      </c>
      <c r="F15" s="19">
        <v>-15317550</v>
      </c>
      <c r="G15" s="19">
        <v>-88743</v>
      </c>
      <c r="H15" s="19">
        <v>-97366</v>
      </c>
      <c r="I15" s="19">
        <v>-93870</v>
      </c>
      <c r="J15" s="19">
        <v>-279979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-279979</v>
      </c>
      <c r="X15" s="19">
        <v>-2857617</v>
      </c>
      <c r="Y15" s="19">
        <v>2577638</v>
      </c>
      <c r="Z15" s="20">
        <v>-90.2</v>
      </c>
      <c r="AA15" s="21">
        <v>-15317550</v>
      </c>
    </row>
    <row r="16" spans="1:27" ht="13.5">
      <c r="A16" s="22" t="s">
        <v>43</v>
      </c>
      <c r="B16" s="16"/>
      <c r="C16" s="17"/>
      <c r="D16" s="17"/>
      <c r="E16" s="18">
        <v>-3631670</v>
      </c>
      <c r="F16" s="19">
        <v>-3631670</v>
      </c>
      <c r="G16" s="19">
        <v>-875000</v>
      </c>
      <c r="H16" s="19"/>
      <c r="I16" s="19"/>
      <c r="J16" s="19">
        <v>-875000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-875000</v>
      </c>
      <c r="X16" s="19">
        <v>-1376212</v>
      </c>
      <c r="Y16" s="19">
        <v>501212</v>
      </c>
      <c r="Z16" s="20">
        <v>-36.42</v>
      </c>
      <c r="AA16" s="21">
        <v>-3631670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85702185</v>
      </c>
      <c r="F17" s="27">
        <f t="shared" si="0"/>
        <v>54762213</v>
      </c>
      <c r="G17" s="27">
        <f t="shared" si="0"/>
        <v>46281188</v>
      </c>
      <c r="H17" s="27">
        <f t="shared" si="0"/>
        <v>22253433</v>
      </c>
      <c r="I17" s="27">
        <f t="shared" si="0"/>
        <v>-896257</v>
      </c>
      <c r="J17" s="27">
        <f t="shared" si="0"/>
        <v>67638364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67638364</v>
      </c>
      <c r="X17" s="27">
        <f t="shared" si="0"/>
        <v>48809090</v>
      </c>
      <c r="Y17" s="27">
        <f t="shared" si="0"/>
        <v>18829274</v>
      </c>
      <c r="Z17" s="28">
        <f>+IF(X17&lt;&gt;0,+(Y17/X17)*100,0)</f>
        <v>38.577392039064854</v>
      </c>
      <c r="AA17" s="29">
        <f>SUM(AA6:AA16)</f>
        <v>54762213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222780</v>
      </c>
      <c r="F21" s="19">
        <v>222780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37140</v>
      </c>
      <c r="Y21" s="36">
        <v>-37140</v>
      </c>
      <c r="Z21" s="37">
        <v>-100</v>
      </c>
      <c r="AA21" s="38">
        <v>222780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>
        <v>18576</v>
      </c>
      <c r="G23" s="36">
        <v>-39578</v>
      </c>
      <c r="H23" s="36">
        <v>36171</v>
      </c>
      <c r="I23" s="36"/>
      <c r="J23" s="19">
        <v>-3407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-3407</v>
      </c>
      <c r="X23" s="19">
        <v>-39578</v>
      </c>
      <c r="Y23" s="36">
        <v>36171</v>
      </c>
      <c r="Z23" s="37">
        <v>-91.39</v>
      </c>
      <c r="AA23" s="38">
        <v>18576</v>
      </c>
    </row>
    <row r="24" spans="1:27" ht="13.5">
      <c r="A24" s="22" t="s">
        <v>49</v>
      </c>
      <c r="B24" s="16"/>
      <c r="C24" s="17"/>
      <c r="D24" s="17"/>
      <c r="E24" s="18"/>
      <c r="F24" s="19">
        <v>-758938</v>
      </c>
      <c r="G24" s="19"/>
      <c r="H24" s="19">
        <v>-389931</v>
      </c>
      <c r="I24" s="19"/>
      <c r="J24" s="19">
        <v>-389931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-389931</v>
      </c>
      <c r="X24" s="19">
        <v>-137988</v>
      </c>
      <c r="Y24" s="19">
        <v>-251943</v>
      </c>
      <c r="Z24" s="20">
        <v>182.58</v>
      </c>
      <c r="AA24" s="21">
        <v>-758938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-115473309</v>
      </c>
      <c r="F26" s="19">
        <v>-146691457</v>
      </c>
      <c r="G26" s="19">
        <v>-38277900</v>
      </c>
      <c r="H26" s="19">
        <v>-10662902</v>
      </c>
      <c r="I26" s="19">
        <v>-12373772</v>
      </c>
      <c r="J26" s="19">
        <v>-61314574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-61314574</v>
      </c>
      <c r="X26" s="19">
        <v>-57989456</v>
      </c>
      <c r="Y26" s="19">
        <v>-3325118</v>
      </c>
      <c r="Z26" s="20">
        <v>5.73</v>
      </c>
      <c r="AA26" s="21">
        <v>-146691457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-115250529</v>
      </c>
      <c r="F27" s="27">
        <f t="shared" si="1"/>
        <v>-147209039</v>
      </c>
      <c r="G27" s="27">
        <f t="shared" si="1"/>
        <v>-38317478</v>
      </c>
      <c r="H27" s="27">
        <f t="shared" si="1"/>
        <v>-11016662</v>
      </c>
      <c r="I27" s="27">
        <f t="shared" si="1"/>
        <v>-12373772</v>
      </c>
      <c r="J27" s="27">
        <f t="shared" si="1"/>
        <v>-61707912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-61707912</v>
      </c>
      <c r="X27" s="27">
        <f t="shared" si="1"/>
        <v>-58129882</v>
      </c>
      <c r="Y27" s="27">
        <f t="shared" si="1"/>
        <v>-3578030</v>
      </c>
      <c r="Z27" s="28">
        <f>+IF(X27&lt;&gt;0,+(Y27/X27)*100,0)</f>
        <v>6.155233550964373</v>
      </c>
      <c r="AA27" s="29">
        <f>SUM(AA21:AA26)</f>
        <v>-147209039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24998191</v>
      </c>
      <c r="F32" s="19">
        <v>28521595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5185744</v>
      </c>
      <c r="Y32" s="19">
        <v>-5185744</v>
      </c>
      <c r="Z32" s="20">
        <v>-100</v>
      </c>
      <c r="AA32" s="21">
        <v>28521595</v>
      </c>
    </row>
    <row r="33" spans="1:27" ht="13.5">
      <c r="A33" s="22" t="s">
        <v>55</v>
      </c>
      <c r="B33" s="16"/>
      <c r="C33" s="17"/>
      <c r="D33" s="17"/>
      <c r="E33" s="18">
        <v>74546</v>
      </c>
      <c r="F33" s="19">
        <v>324087</v>
      </c>
      <c r="G33" s="19">
        <v>346733</v>
      </c>
      <c r="H33" s="36">
        <v>-273215</v>
      </c>
      <c r="I33" s="36">
        <v>95915</v>
      </c>
      <c r="J33" s="36">
        <v>169433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169433</v>
      </c>
      <c r="X33" s="36">
        <v>400753</v>
      </c>
      <c r="Y33" s="19">
        <v>-231320</v>
      </c>
      <c r="Z33" s="20">
        <v>-57.72</v>
      </c>
      <c r="AA33" s="21">
        <v>324087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-17128299</v>
      </c>
      <c r="F35" s="19">
        <v>-14615169</v>
      </c>
      <c r="G35" s="19">
        <v>-53863</v>
      </c>
      <c r="H35" s="19">
        <v>-45241</v>
      </c>
      <c r="I35" s="19">
        <v>-48737</v>
      </c>
      <c r="J35" s="19">
        <v>-147841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-147841</v>
      </c>
      <c r="X35" s="19">
        <v>-1263615</v>
      </c>
      <c r="Y35" s="19">
        <v>1115774</v>
      </c>
      <c r="Z35" s="20">
        <v>-88.3</v>
      </c>
      <c r="AA35" s="21">
        <v>-14615169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7944438</v>
      </c>
      <c r="F36" s="27">
        <f t="shared" si="2"/>
        <v>14230513</v>
      </c>
      <c r="G36" s="27">
        <f t="shared" si="2"/>
        <v>292870</v>
      </c>
      <c r="H36" s="27">
        <f t="shared" si="2"/>
        <v>-318456</v>
      </c>
      <c r="I36" s="27">
        <f t="shared" si="2"/>
        <v>47178</v>
      </c>
      <c r="J36" s="27">
        <f t="shared" si="2"/>
        <v>21592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21592</v>
      </c>
      <c r="X36" s="27">
        <f t="shared" si="2"/>
        <v>4322882</v>
      </c>
      <c r="Y36" s="27">
        <f t="shared" si="2"/>
        <v>-4301290</v>
      </c>
      <c r="Z36" s="28">
        <f>+IF(X36&lt;&gt;0,+(Y36/X36)*100,0)</f>
        <v>-99.50051840415722</v>
      </c>
      <c r="AA36" s="29">
        <f>SUM(AA31:AA35)</f>
        <v>14230513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-21603906</v>
      </c>
      <c r="F38" s="33">
        <f t="shared" si="3"/>
        <v>-78216313</v>
      </c>
      <c r="G38" s="33">
        <f t="shared" si="3"/>
        <v>8256580</v>
      </c>
      <c r="H38" s="33">
        <f t="shared" si="3"/>
        <v>10918315</v>
      </c>
      <c r="I38" s="33">
        <f t="shared" si="3"/>
        <v>-13222851</v>
      </c>
      <c r="J38" s="33">
        <f t="shared" si="3"/>
        <v>5952044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5952044</v>
      </c>
      <c r="X38" s="33">
        <f t="shared" si="3"/>
        <v>-4997910</v>
      </c>
      <c r="Y38" s="33">
        <f t="shared" si="3"/>
        <v>10949954</v>
      </c>
      <c r="Z38" s="34">
        <f>+IF(X38&lt;&gt;0,+(Y38/X38)*100,0)</f>
        <v>-219.09065989583647</v>
      </c>
      <c r="AA38" s="35">
        <f>+AA17+AA27+AA36</f>
        <v>-78216313</v>
      </c>
    </row>
    <row r="39" spans="1:27" ht="13.5">
      <c r="A39" s="22" t="s">
        <v>59</v>
      </c>
      <c r="B39" s="16"/>
      <c r="C39" s="31"/>
      <c r="D39" s="31"/>
      <c r="E39" s="32">
        <v>70848767</v>
      </c>
      <c r="F39" s="33">
        <v>120963009</v>
      </c>
      <c r="G39" s="33">
        <v>120963009</v>
      </c>
      <c r="H39" s="33">
        <v>129219589</v>
      </c>
      <c r="I39" s="33">
        <v>140137904</v>
      </c>
      <c r="J39" s="33">
        <v>120963009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120963009</v>
      </c>
      <c r="X39" s="33">
        <v>120963009</v>
      </c>
      <c r="Y39" s="33"/>
      <c r="Z39" s="34"/>
      <c r="AA39" s="35">
        <v>120963009</v>
      </c>
    </row>
    <row r="40" spans="1:27" ht="13.5">
      <c r="A40" s="41" t="s">
        <v>60</v>
      </c>
      <c r="B40" s="42"/>
      <c r="C40" s="43"/>
      <c r="D40" s="43"/>
      <c r="E40" s="44">
        <v>49244861</v>
      </c>
      <c r="F40" s="45">
        <v>42746695</v>
      </c>
      <c r="G40" s="45">
        <v>129219589</v>
      </c>
      <c r="H40" s="45">
        <v>140137904</v>
      </c>
      <c r="I40" s="45">
        <v>126915053</v>
      </c>
      <c r="J40" s="45">
        <v>126915053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126915053</v>
      </c>
      <c r="X40" s="45">
        <v>115965098</v>
      </c>
      <c r="Y40" s="45">
        <v>10949955</v>
      </c>
      <c r="Z40" s="46">
        <v>9.44</v>
      </c>
      <c r="AA40" s="47">
        <v>42746695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151373762</v>
      </c>
      <c r="D6" s="17"/>
      <c r="E6" s="18">
        <v>182519700</v>
      </c>
      <c r="F6" s="19">
        <v>182519700</v>
      </c>
      <c r="G6" s="19">
        <v>3872362</v>
      </c>
      <c r="H6" s="19">
        <v>28654314</v>
      </c>
      <c r="I6" s="19">
        <v>36541029</v>
      </c>
      <c r="J6" s="19">
        <v>69067705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69067705</v>
      </c>
      <c r="X6" s="19">
        <v>147768510</v>
      </c>
      <c r="Y6" s="19">
        <v>-78700805</v>
      </c>
      <c r="Z6" s="20">
        <v>-53.26</v>
      </c>
      <c r="AA6" s="21">
        <v>182519700</v>
      </c>
    </row>
    <row r="7" spans="1:27" ht="13.5">
      <c r="A7" s="22" t="s">
        <v>34</v>
      </c>
      <c r="B7" s="16"/>
      <c r="C7" s="17">
        <v>255896960</v>
      </c>
      <c r="D7" s="17"/>
      <c r="E7" s="18">
        <v>314348350</v>
      </c>
      <c r="F7" s="19">
        <v>314348350</v>
      </c>
      <c r="G7" s="19">
        <v>19433279</v>
      </c>
      <c r="H7" s="19">
        <v>24742367</v>
      </c>
      <c r="I7" s="19">
        <v>30318214</v>
      </c>
      <c r="J7" s="19">
        <v>74493860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74493860</v>
      </c>
      <c r="X7" s="19">
        <v>116088005</v>
      </c>
      <c r="Y7" s="19">
        <v>-41594145</v>
      </c>
      <c r="Z7" s="20">
        <v>-35.83</v>
      </c>
      <c r="AA7" s="21">
        <v>314348350</v>
      </c>
    </row>
    <row r="8" spans="1:27" ht="13.5">
      <c r="A8" s="22" t="s">
        <v>35</v>
      </c>
      <c r="B8" s="16"/>
      <c r="C8" s="17">
        <v>156336536</v>
      </c>
      <c r="D8" s="17"/>
      <c r="E8" s="18">
        <v>40999912</v>
      </c>
      <c r="F8" s="19">
        <v>40999912</v>
      </c>
      <c r="G8" s="19">
        <v>13652010</v>
      </c>
      <c r="H8" s="19">
        <v>15153752</v>
      </c>
      <c r="I8" s="19">
        <v>18424068</v>
      </c>
      <c r="J8" s="19">
        <v>47229830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47229830</v>
      </c>
      <c r="X8" s="19">
        <v>4246566</v>
      </c>
      <c r="Y8" s="19">
        <v>42983264</v>
      </c>
      <c r="Z8" s="20">
        <v>1012.19</v>
      </c>
      <c r="AA8" s="21">
        <v>40999912</v>
      </c>
    </row>
    <row r="9" spans="1:27" ht="13.5">
      <c r="A9" s="22" t="s">
        <v>36</v>
      </c>
      <c r="B9" s="16"/>
      <c r="C9" s="17">
        <v>134035870</v>
      </c>
      <c r="D9" s="17"/>
      <c r="E9" s="18">
        <v>98404001</v>
      </c>
      <c r="F9" s="19">
        <v>98404001</v>
      </c>
      <c r="G9" s="19">
        <v>35151320</v>
      </c>
      <c r="H9" s="19">
        <v>2602136</v>
      </c>
      <c r="I9" s="19">
        <v>3515339</v>
      </c>
      <c r="J9" s="19">
        <v>41268795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41268795</v>
      </c>
      <c r="X9" s="19">
        <v>29131700</v>
      </c>
      <c r="Y9" s="19">
        <v>12137095</v>
      </c>
      <c r="Z9" s="20">
        <v>41.66</v>
      </c>
      <c r="AA9" s="21">
        <v>98404001</v>
      </c>
    </row>
    <row r="10" spans="1:27" ht="13.5">
      <c r="A10" s="22" t="s">
        <v>37</v>
      </c>
      <c r="B10" s="16"/>
      <c r="C10" s="17">
        <v>54005029</v>
      </c>
      <c r="D10" s="17"/>
      <c r="E10" s="18">
        <v>90620000</v>
      </c>
      <c r="F10" s="19">
        <v>90620000</v>
      </c>
      <c r="G10" s="19">
        <v>2257016</v>
      </c>
      <c r="H10" s="19">
        <v>2937871</v>
      </c>
      <c r="I10" s="19">
        <v>3001000</v>
      </c>
      <c r="J10" s="19">
        <v>8195887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8195887</v>
      </c>
      <c r="X10" s="19">
        <v>30206667</v>
      </c>
      <c r="Y10" s="19">
        <v>-22010780</v>
      </c>
      <c r="Z10" s="20">
        <v>-72.87</v>
      </c>
      <c r="AA10" s="21">
        <v>90620000</v>
      </c>
    </row>
    <row r="11" spans="1:27" ht="13.5">
      <c r="A11" s="22" t="s">
        <v>38</v>
      </c>
      <c r="B11" s="16"/>
      <c r="C11" s="17">
        <v>9598647</v>
      </c>
      <c r="D11" s="17"/>
      <c r="E11" s="18">
        <v>11110470</v>
      </c>
      <c r="F11" s="19">
        <v>11110470</v>
      </c>
      <c r="G11" s="19">
        <v>275019</v>
      </c>
      <c r="H11" s="19">
        <v>592383</v>
      </c>
      <c r="I11" s="19">
        <v>229584</v>
      </c>
      <c r="J11" s="19">
        <v>1096986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1096986</v>
      </c>
      <c r="X11" s="19">
        <v>2220980</v>
      </c>
      <c r="Y11" s="19">
        <v>-1123994</v>
      </c>
      <c r="Z11" s="20">
        <v>-50.61</v>
      </c>
      <c r="AA11" s="21">
        <v>11110470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-630998121</v>
      </c>
      <c r="D14" s="17"/>
      <c r="E14" s="18">
        <v>-590526390</v>
      </c>
      <c r="F14" s="19">
        <v>-590526390</v>
      </c>
      <c r="G14" s="19">
        <v>-71791899</v>
      </c>
      <c r="H14" s="19">
        <v>-52167998</v>
      </c>
      <c r="I14" s="19">
        <v>-58155964</v>
      </c>
      <c r="J14" s="19">
        <v>-182115861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-182115861</v>
      </c>
      <c r="X14" s="19">
        <v>-136316960</v>
      </c>
      <c r="Y14" s="19">
        <v>-45798901</v>
      </c>
      <c r="Z14" s="20">
        <v>33.6</v>
      </c>
      <c r="AA14" s="21">
        <v>-590526390</v>
      </c>
    </row>
    <row r="15" spans="1:27" ht="13.5">
      <c r="A15" s="22" t="s">
        <v>42</v>
      </c>
      <c r="B15" s="16"/>
      <c r="C15" s="17">
        <v>-12554992</v>
      </c>
      <c r="D15" s="17"/>
      <c r="E15" s="18">
        <v>-18341900</v>
      </c>
      <c r="F15" s="19">
        <v>-18341900</v>
      </c>
      <c r="G15" s="19"/>
      <c r="H15" s="19">
        <v>-634961</v>
      </c>
      <c r="I15" s="19">
        <v>-1079236</v>
      </c>
      <c r="J15" s="19">
        <v>-1714197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-1714197</v>
      </c>
      <c r="X15" s="19">
        <v>-3610000</v>
      </c>
      <c r="Y15" s="19">
        <v>1895803</v>
      </c>
      <c r="Z15" s="20">
        <v>-52.52</v>
      </c>
      <c r="AA15" s="21">
        <v>-18341900</v>
      </c>
    </row>
    <row r="16" spans="1:27" ht="13.5">
      <c r="A16" s="22" t="s">
        <v>43</v>
      </c>
      <c r="B16" s="16"/>
      <c r="C16" s="17">
        <v>-5626877</v>
      </c>
      <c r="D16" s="17"/>
      <c r="E16" s="18">
        <v>-6225000</v>
      </c>
      <c r="F16" s="19">
        <v>-6225000</v>
      </c>
      <c r="G16" s="19">
        <v>-1077377</v>
      </c>
      <c r="H16" s="19">
        <v>-34167</v>
      </c>
      <c r="I16" s="19">
        <v>-1090367</v>
      </c>
      <c r="J16" s="19">
        <v>-2201911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-2201911</v>
      </c>
      <c r="X16" s="19">
        <v>-2784900</v>
      </c>
      <c r="Y16" s="19">
        <v>582989</v>
      </c>
      <c r="Z16" s="20">
        <v>-20.93</v>
      </c>
      <c r="AA16" s="21">
        <v>-6225000</v>
      </c>
    </row>
    <row r="17" spans="1:27" ht="13.5">
      <c r="A17" s="23" t="s">
        <v>44</v>
      </c>
      <c r="B17" s="24"/>
      <c r="C17" s="25">
        <f aca="true" t="shared" si="0" ref="C17:Y17">SUM(C6:C16)</f>
        <v>112066814</v>
      </c>
      <c r="D17" s="25">
        <f>SUM(D6:D16)</f>
        <v>0</v>
      </c>
      <c r="E17" s="26">
        <f t="shared" si="0"/>
        <v>122909143</v>
      </c>
      <c r="F17" s="27">
        <f t="shared" si="0"/>
        <v>122909143</v>
      </c>
      <c r="G17" s="27">
        <f t="shared" si="0"/>
        <v>1771730</v>
      </c>
      <c r="H17" s="27">
        <f t="shared" si="0"/>
        <v>21845697</v>
      </c>
      <c r="I17" s="27">
        <f t="shared" si="0"/>
        <v>31703667</v>
      </c>
      <c r="J17" s="27">
        <f t="shared" si="0"/>
        <v>55321094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55321094</v>
      </c>
      <c r="X17" s="27">
        <f t="shared" si="0"/>
        <v>186950568</v>
      </c>
      <c r="Y17" s="27">
        <f t="shared" si="0"/>
        <v>-131629474</v>
      </c>
      <c r="Z17" s="28">
        <f>+IF(X17&lt;&gt;0,+(Y17/X17)*100,0)</f>
        <v>-70.4087050433567</v>
      </c>
      <c r="AA17" s="29">
        <f>SUM(AA6:AA16)</f>
        <v>122909143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5234853</v>
      </c>
      <c r="D21" s="17"/>
      <c r="E21" s="18">
        <v>250000</v>
      </c>
      <c r="F21" s="19">
        <v>250000</v>
      </c>
      <c r="G21" s="36"/>
      <c r="H21" s="36"/>
      <c r="I21" s="36">
        <v>438596</v>
      </c>
      <c r="J21" s="19">
        <v>438596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438596</v>
      </c>
      <c r="X21" s="19"/>
      <c r="Y21" s="36">
        <v>438596</v>
      </c>
      <c r="Z21" s="37"/>
      <c r="AA21" s="38">
        <v>250000</v>
      </c>
    </row>
    <row r="22" spans="1:27" ht="13.5">
      <c r="A22" s="22" t="s">
        <v>47</v>
      </c>
      <c r="B22" s="16"/>
      <c r="C22" s="17">
        <v>1004612</v>
      </c>
      <c r="D22" s="17"/>
      <c r="E22" s="39"/>
      <c r="F22" s="36"/>
      <c r="G22" s="19">
        <v>162426</v>
      </c>
      <c r="H22" s="19">
        <v>168568</v>
      </c>
      <c r="I22" s="19">
        <v>150790</v>
      </c>
      <c r="J22" s="19">
        <v>481784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481784</v>
      </c>
      <c r="X22" s="19"/>
      <c r="Y22" s="19">
        <v>481784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-3008211</v>
      </c>
      <c r="D24" s="17"/>
      <c r="E24" s="18">
        <v>27032741</v>
      </c>
      <c r="F24" s="19">
        <v>27032741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>
        <v>27032741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-91994292</v>
      </c>
      <c r="D26" s="17"/>
      <c r="E26" s="18">
        <v>-175573267</v>
      </c>
      <c r="F26" s="19">
        <v>-175573267</v>
      </c>
      <c r="G26" s="19">
        <v>-8812620</v>
      </c>
      <c r="H26" s="19">
        <v>-11774046</v>
      </c>
      <c r="I26" s="19">
        <v>-5025183</v>
      </c>
      <c r="J26" s="19">
        <v>-25611849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-25611849</v>
      </c>
      <c r="X26" s="19">
        <v>-34019799</v>
      </c>
      <c r="Y26" s="19">
        <v>8407950</v>
      </c>
      <c r="Z26" s="20">
        <v>-24.71</v>
      </c>
      <c r="AA26" s="21">
        <v>-175573267</v>
      </c>
    </row>
    <row r="27" spans="1:27" ht="13.5">
      <c r="A27" s="23" t="s">
        <v>51</v>
      </c>
      <c r="B27" s="24"/>
      <c r="C27" s="25">
        <f aca="true" t="shared" si="1" ref="C27:Y27">SUM(C21:C26)</f>
        <v>-88763038</v>
      </c>
      <c r="D27" s="25">
        <f>SUM(D21:D26)</f>
        <v>0</v>
      </c>
      <c r="E27" s="26">
        <f t="shared" si="1"/>
        <v>-148290526</v>
      </c>
      <c r="F27" s="27">
        <f t="shared" si="1"/>
        <v>-148290526</v>
      </c>
      <c r="G27" s="27">
        <f t="shared" si="1"/>
        <v>-8650194</v>
      </c>
      <c r="H27" s="27">
        <f t="shared" si="1"/>
        <v>-11605478</v>
      </c>
      <c r="I27" s="27">
        <f t="shared" si="1"/>
        <v>-4435797</v>
      </c>
      <c r="J27" s="27">
        <f t="shared" si="1"/>
        <v>-24691469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-24691469</v>
      </c>
      <c r="X27" s="27">
        <f t="shared" si="1"/>
        <v>-34019799</v>
      </c>
      <c r="Y27" s="27">
        <f t="shared" si="1"/>
        <v>9328330</v>
      </c>
      <c r="Z27" s="28">
        <f>+IF(X27&lt;&gt;0,+(Y27/X27)*100,0)</f>
        <v>-27.42029722162674</v>
      </c>
      <c r="AA27" s="29">
        <f>SUM(AA21:AA26)</f>
        <v>-148290526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1211799</v>
      </c>
      <c r="D32" s="17"/>
      <c r="E32" s="18">
        <v>25172950</v>
      </c>
      <c r="F32" s="19">
        <v>25172950</v>
      </c>
      <c r="G32" s="19"/>
      <c r="H32" s="19">
        <v>141875</v>
      </c>
      <c r="I32" s="19"/>
      <c r="J32" s="19">
        <v>141875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141875</v>
      </c>
      <c r="X32" s="19">
        <v>25172950</v>
      </c>
      <c r="Y32" s="19">
        <v>-25031075</v>
      </c>
      <c r="Z32" s="20">
        <v>-99.44</v>
      </c>
      <c r="AA32" s="21">
        <v>25172950</v>
      </c>
    </row>
    <row r="33" spans="1:27" ht="13.5">
      <c r="A33" s="22" t="s">
        <v>55</v>
      </c>
      <c r="B33" s="16"/>
      <c r="C33" s="17">
        <v>669645</v>
      </c>
      <c r="D33" s="17"/>
      <c r="E33" s="18">
        <v>1561936</v>
      </c>
      <c r="F33" s="19">
        <v>1561936</v>
      </c>
      <c r="G33" s="19">
        <v>52318</v>
      </c>
      <c r="H33" s="36">
        <v>48121</v>
      </c>
      <c r="I33" s="36">
        <v>53587</v>
      </c>
      <c r="J33" s="36">
        <v>154026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154026</v>
      </c>
      <c r="X33" s="36"/>
      <c r="Y33" s="19">
        <v>154026</v>
      </c>
      <c r="Z33" s="20"/>
      <c r="AA33" s="21">
        <v>1561936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-10516815</v>
      </c>
      <c r="D35" s="17"/>
      <c r="E35" s="18">
        <v>-14158344</v>
      </c>
      <c r="F35" s="19">
        <v>-14158344</v>
      </c>
      <c r="G35" s="19">
        <v>-982519</v>
      </c>
      <c r="H35" s="19">
        <v>-371536</v>
      </c>
      <c r="I35" s="19">
        <v>-1111811</v>
      </c>
      <c r="J35" s="19">
        <v>-2465866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-2465866</v>
      </c>
      <c r="X35" s="19"/>
      <c r="Y35" s="19">
        <v>-2465866</v>
      </c>
      <c r="Z35" s="20"/>
      <c r="AA35" s="21">
        <v>-14158344</v>
      </c>
    </row>
    <row r="36" spans="1:27" ht="13.5">
      <c r="A36" s="23" t="s">
        <v>57</v>
      </c>
      <c r="B36" s="24"/>
      <c r="C36" s="25">
        <f aca="true" t="shared" si="2" ref="C36:Y36">SUM(C31:C35)</f>
        <v>-8635371</v>
      </c>
      <c r="D36" s="25">
        <f>SUM(D31:D35)</f>
        <v>0</v>
      </c>
      <c r="E36" s="26">
        <f t="shared" si="2"/>
        <v>12576542</v>
      </c>
      <c r="F36" s="27">
        <f t="shared" si="2"/>
        <v>12576542</v>
      </c>
      <c r="G36" s="27">
        <f t="shared" si="2"/>
        <v>-930201</v>
      </c>
      <c r="H36" s="27">
        <f t="shared" si="2"/>
        <v>-181540</v>
      </c>
      <c r="I36" s="27">
        <f t="shared" si="2"/>
        <v>-1058224</v>
      </c>
      <c r="J36" s="27">
        <f t="shared" si="2"/>
        <v>-2169965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-2169965</v>
      </c>
      <c r="X36" s="27">
        <f t="shared" si="2"/>
        <v>25172950</v>
      </c>
      <c r="Y36" s="27">
        <f t="shared" si="2"/>
        <v>-27342915</v>
      </c>
      <c r="Z36" s="28">
        <f>+IF(X36&lt;&gt;0,+(Y36/X36)*100,0)</f>
        <v>-108.62022528150257</v>
      </c>
      <c r="AA36" s="29">
        <f>SUM(AA31:AA35)</f>
        <v>12576542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14668405</v>
      </c>
      <c r="D38" s="31">
        <f>+D17+D27+D36</f>
        <v>0</v>
      </c>
      <c r="E38" s="32">
        <f t="shared" si="3"/>
        <v>-12804841</v>
      </c>
      <c r="F38" s="33">
        <f t="shared" si="3"/>
        <v>-12804841</v>
      </c>
      <c r="G38" s="33">
        <f t="shared" si="3"/>
        <v>-7808665</v>
      </c>
      <c r="H38" s="33">
        <f t="shared" si="3"/>
        <v>10058679</v>
      </c>
      <c r="I38" s="33">
        <f t="shared" si="3"/>
        <v>26209646</v>
      </c>
      <c r="J38" s="33">
        <f t="shared" si="3"/>
        <v>28459660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28459660</v>
      </c>
      <c r="X38" s="33">
        <f t="shared" si="3"/>
        <v>178103719</v>
      </c>
      <c r="Y38" s="33">
        <f t="shared" si="3"/>
        <v>-149644059</v>
      </c>
      <c r="Z38" s="34">
        <f>+IF(X38&lt;&gt;0,+(Y38/X38)*100,0)</f>
        <v>-84.02073793866145</v>
      </c>
      <c r="AA38" s="35">
        <f>+AA17+AA27+AA36</f>
        <v>-12804841</v>
      </c>
    </row>
    <row r="39" spans="1:27" ht="13.5">
      <c r="A39" s="22" t="s">
        <v>59</v>
      </c>
      <c r="B39" s="16"/>
      <c r="C39" s="31">
        <v>60898094</v>
      </c>
      <c r="D39" s="31"/>
      <c r="E39" s="32">
        <v>45516488</v>
      </c>
      <c r="F39" s="33">
        <v>45516488</v>
      </c>
      <c r="G39" s="33">
        <v>75566500</v>
      </c>
      <c r="H39" s="33">
        <v>67757835</v>
      </c>
      <c r="I39" s="33">
        <v>77816514</v>
      </c>
      <c r="J39" s="33">
        <v>75566500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75566500</v>
      </c>
      <c r="X39" s="33">
        <v>45516488</v>
      </c>
      <c r="Y39" s="33">
        <v>30050012</v>
      </c>
      <c r="Z39" s="34">
        <v>66.02</v>
      </c>
      <c r="AA39" s="35">
        <v>45516488</v>
      </c>
    </row>
    <row r="40" spans="1:27" ht="13.5">
      <c r="A40" s="41" t="s">
        <v>60</v>
      </c>
      <c r="B40" s="42"/>
      <c r="C40" s="43">
        <v>75566499</v>
      </c>
      <c r="D40" s="43"/>
      <c r="E40" s="44">
        <v>32711645</v>
      </c>
      <c r="F40" s="45">
        <v>32711645</v>
      </c>
      <c r="G40" s="45">
        <v>67757835</v>
      </c>
      <c r="H40" s="45">
        <v>77816514</v>
      </c>
      <c r="I40" s="45">
        <v>104026160</v>
      </c>
      <c r="J40" s="45">
        <v>104026160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104026160</v>
      </c>
      <c r="X40" s="45">
        <v>223620205</v>
      </c>
      <c r="Y40" s="45">
        <v>-119594045</v>
      </c>
      <c r="Z40" s="46">
        <v>-53.48</v>
      </c>
      <c r="AA40" s="47">
        <v>32711645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190760950</v>
      </c>
      <c r="D8" s="17"/>
      <c r="E8" s="18">
        <v>159427000</v>
      </c>
      <c r="F8" s="19">
        <v>159427000</v>
      </c>
      <c r="G8" s="19">
        <v>1918563</v>
      </c>
      <c r="H8" s="19">
        <v>537273</v>
      </c>
      <c r="I8" s="19">
        <v>1879110</v>
      </c>
      <c r="J8" s="19">
        <v>4334946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4334946</v>
      </c>
      <c r="X8" s="19">
        <v>8626000</v>
      </c>
      <c r="Y8" s="19">
        <v>-4291054</v>
      </c>
      <c r="Z8" s="20">
        <v>-49.75</v>
      </c>
      <c r="AA8" s="21">
        <v>159427000</v>
      </c>
    </row>
    <row r="9" spans="1:27" ht="13.5">
      <c r="A9" s="22" t="s">
        <v>36</v>
      </c>
      <c r="B9" s="16"/>
      <c r="C9" s="17">
        <v>159773113</v>
      </c>
      <c r="D9" s="17"/>
      <c r="E9" s="18">
        <v>146708000</v>
      </c>
      <c r="F9" s="19">
        <v>146708000</v>
      </c>
      <c r="G9" s="19">
        <v>59205000</v>
      </c>
      <c r="H9" s="19">
        <v>1500000</v>
      </c>
      <c r="I9" s="19">
        <v>1300000</v>
      </c>
      <c r="J9" s="19">
        <v>62005000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62005000</v>
      </c>
      <c r="X9" s="19">
        <v>136550000</v>
      </c>
      <c r="Y9" s="19">
        <v>-74545000</v>
      </c>
      <c r="Z9" s="20">
        <v>-54.59</v>
      </c>
      <c r="AA9" s="21">
        <v>146708000</v>
      </c>
    </row>
    <row r="10" spans="1:27" ht="13.5">
      <c r="A10" s="22" t="s">
        <v>37</v>
      </c>
      <c r="B10" s="16"/>
      <c r="C10" s="17">
        <v>544074</v>
      </c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11701501</v>
      </c>
      <c r="D11" s="17"/>
      <c r="E11" s="18">
        <v>8773000</v>
      </c>
      <c r="F11" s="19">
        <v>8773000</v>
      </c>
      <c r="G11" s="19">
        <v>714569</v>
      </c>
      <c r="H11" s="19">
        <v>2040853</v>
      </c>
      <c r="I11" s="19">
        <v>1449036</v>
      </c>
      <c r="J11" s="19">
        <v>4204458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4204458</v>
      </c>
      <c r="X11" s="19">
        <v>1580000</v>
      </c>
      <c r="Y11" s="19">
        <v>2624458</v>
      </c>
      <c r="Z11" s="20">
        <v>166.1</v>
      </c>
      <c r="AA11" s="21">
        <v>8773000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-315679918</v>
      </c>
      <c r="D14" s="17"/>
      <c r="E14" s="18">
        <v>-309476000</v>
      </c>
      <c r="F14" s="19">
        <v>-309476000</v>
      </c>
      <c r="G14" s="19">
        <v>-8925163</v>
      </c>
      <c r="H14" s="19">
        <v>-10452345</v>
      </c>
      <c r="I14" s="19">
        <v>-12920568</v>
      </c>
      <c r="J14" s="19">
        <v>-32298076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-32298076</v>
      </c>
      <c r="X14" s="19">
        <v>-37163000</v>
      </c>
      <c r="Y14" s="19">
        <v>4864924</v>
      </c>
      <c r="Z14" s="20">
        <v>-13.09</v>
      </c>
      <c r="AA14" s="21">
        <v>-309476000</v>
      </c>
    </row>
    <row r="15" spans="1:27" ht="13.5">
      <c r="A15" s="22" t="s">
        <v>42</v>
      </c>
      <c r="B15" s="16"/>
      <c r="C15" s="17">
        <v>-179850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46919870</v>
      </c>
      <c r="D17" s="25">
        <f>SUM(D6:D16)</f>
        <v>0</v>
      </c>
      <c r="E17" s="26">
        <f t="shared" si="0"/>
        <v>5432000</v>
      </c>
      <c r="F17" s="27">
        <f t="shared" si="0"/>
        <v>5432000</v>
      </c>
      <c r="G17" s="27">
        <f t="shared" si="0"/>
        <v>52912969</v>
      </c>
      <c r="H17" s="27">
        <f t="shared" si="0"/>
        <v>-6374219</v>
      </c>
      <c r="I17" s="27">
        <f t="shared" si="0"/>
        <v>-8292422</v>
      </c>
      <c r="J17" s="27">
        <f t="shared" si="0"/>
        <v>38246328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38246328</v>
      </c>
      <c r="X17" s="27">
        <f t="shared" si="0"/>
        <v>109593000</v>
      </c>
      <c r="Y17" s="27">
        <f t="shared" si="0"/>
        <v>-71346672</v>
      </c>
      <c r="Z17" s="28">
        <f>+IF(X17&lt;&gt;0,+(Y17/X17)*100,0)</f>
        <v>-65.10148640880348</v>
      </c>
      <c r="AA17" s="29">
        <f>SUM(AA6:AA16)</f>
        <v>5432000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1349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-191581587</v>
      </c>
      <c r="H24" s="19">
        <v>15987990</v>
      </c>
      <c r="I24" s="19">
        <v>171830484</v>
      </c>
      <c r="J24" s="19">
        <v>-3763113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-3763113</v>
      </c>
      <c r="X24" s="19"/>
      <c r="Y24" s="19">
        <v>-3763113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-1988280</v>
      </c>
      <c r="D26" s="17"/>
      <c r="E26" s="18">
        <v>-5415495</v>
      </c>
      <c r="F26" s="19">
        <v>-5415495</v>
      </c>
      <c r="G26" s="19"/>
      <c r="H26" s="19">
        <v>-28700</v>
      </c>
      <c r="I26" s="19">
        <v>-70591</v>
      </c>
      <c r="J26" s="19">
        <v>-99291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-99291</v>
      </c>
      <c r="X26" s="19">
        <v>-800000</v>
      </c>
      <c r="Y26" s="19">
        <v>700709</v>
      </c>
      <c r="Z26" s="20">
        <v>-87.59</v>
      </c>
      <c r="AA26" s="21">
        <v>-5415495</v>
      </c>
    </row>
    <row r="27" spans="1:27" ht="13.5">
      <c r="A27" s="23" t="s">
        <v>51</v>
      </c>
      <c r="B27" s="24"/>
      <c r="C27" s="25">
        <f aca="true" t="shared" si="1" ref="C27:Y27">SUM(C21:C26)</f>
        <v>-1986931</v>
      </c>
      <c r="D27" s="25">
        <f>SUM(D21:D26)</f>
        <v>0</v>
      </c>
      <c r="E27" s="26">
        <f t="shared" si="1"/>
        <v>-5415495</v>
      </c>
      <c r="F27" s="27">
        <f t="shared" si="1"/>
        <v>-5415495</v>
      </c>
      <c r="G27" s="27">
        <f t="shared" si="1"/>
        <v>-191581587</v>
      </c>
      <c r="H27" s="27">
        <f t="shared" si="1"/>
        <v>15959290</v>
      </c>
      <c r="I27" s="27">
        <f t="shared" si="1"/>
        <v>171759893</v>
      </c>
      <c r="J27" s="27">
        <f t="shared" si="1"/>
        <v>-3862404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-3862404</v>
      </c>
      <c r="X27" s="27">
        <f t="shared" si="1"/>
        <v>-800000</v>
      </c>
      <c r="Y27" s="27">
        <f t="shared" si="1"/>
        <v>-3062404</v>
      </c>
      <c r="Z27" s="28">
        <f>+IF(X27&lt;&gt;0,+(Y27/X27)*100,0)</f>
        <v>382.8005</v>
      </c>
      <c r="AA27" s="29">
        <f>SUM(AA21:AA26)</f>
        <v>-5415495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-681793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-681793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44251146</v>
      </c>
      <c r="D38" s="31">
        <f>+D17+D27+D36</f>
        <v>0</v>
      </c>
      <c r="E38" s="32">
        <f t="shared" si="3"/>
        <v>16505</v>
      </c>
      <c r="F38" s="33">
        <f t="shared" si="3"/>
        <v>16505</v>
      </c>
      <c r="G38" s="33">
        <f t="shared" si="3"/>
        <v>-138668618</v>
      </c>
      <c r="H38" s="33">
        <f t="shared" si="3"/>
        <v>9585071</v>
      </c>
      <c r="I38" s="33">
        <f t="shared" si="3"/>
        <v>163467471</v>
      </c>
      <c r="J38" s="33">
        <f t="shared" si="3"/>
        <v>34383924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34383924</v>
      </c>
      <c r="X38" s="33">
        <f t="shared" si="3"/>
        <v>108793000</v>
      </c>
      <c r="Y38" s="33">
        <f t="shared" si="3"/>
        <v>-74409076</v>
      </c>
      <c r="Z38" s="34">
        <f>+IF(X38&lt;&gt;0,+(Y38/X38)*100,0)</f>
        <v>-68.39509527267379</v>
      </c>
      <c r="AA38" s="35">
        <f>+AA17+AA27+AA36</f>
        <v>16505</v>
      </c>
    </row>
    <row r="39" spans="1:27" ht="13.5">
      <c r="A39" s="22" t="s">
        <v>59</v>
      </c>
      <c r="B39" s="16"/>
      <c r="C39" s="31"/>
      <c r="D39" s="31"/>
      <c r="E39" s="32">
        <v>148539000</v>
      </c>
      <c r="F39" s="33">
        <v>148539000</v>
      </c>
      <c r="G39" s="33">
        <v>148557000</v>
      </c>
      <c r="H39" s="33">
        <v>9888382</v>
      </c>
      <c r="I39" s="33">
        <v>19473453</v>
      </c>
      <c r="J39" s="33">
        <v>148557000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148557000</v>
      </c>
      <c r="X39" s="33">
        <v>148539000</v>
      </c>
      <c r="Y39" s="33">
        <v>18000</v>
      </c>
      <c r="Z39" s="34">
        <v>0.01</v>
      </c>
      <c r="AA39" s="35">
        <v>148539000</v>
      </c>
    </row>
    <row r="40" spans="1:27" ht="13.5">
      <c r="A40" s="41" t="s">
        <v>60</v>
      </c>
      <c r="B40" s="42"/>
      <c r="C40" s="43">
        <v>44251146</v>
      </c>
      <c r="D40" s="43"/>
      <c r="E40" s="44">
        <v>148555505</v>
      </c>
      <c r="F40" s="45">
        <v>148555505</v>
      </c>
      <c r="G40" s="45">
        <v>9888382</v>
      </c>
      <c r="H40" s="45">
        <v>19473453</v>
      </c>
      <c r="I40" s="45">
        <v>182940924</v>
      </c>
      <c r="J40" s="45">
        <v>182940924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182940924</v>
      </c>
      <c r="X40" s="45">
        <v>257332000</v>
      </c>
      <c r="Y40" s="45">
        <v>-74391076</v>
      </c>
      <c r="Z40" s="46">
        <v>-28.91</v>
      </c>
      <c r="AA40" s="47">
        <v>148555505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3603900</v>
      </c>
      <c r="F6" s="19">
        <v>3603900</v>
      </c>
      <c r="G6" s="19">
        <v>174262</v>
      </c>
      <c r="H6" s="19">
        <v>729219</v>
      </c>
      <c r="I6" s="19">
        <v>653075</v>
      </c>
      <c r="J6" s="19">
        <v>1556556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1556556</v>
      </c>
      <c r="X6" s="19">
        <v>1441500</v>
      </c>
      <c r="Y6" s="19">
        <v>115056</v>
      </c>
      <c r="Z6" s="20">
        <v>7.98</v>
      </c>
      <c r="AA6" s="21">
        <v>3603900</v>
      </c>
    </row>
    <row r="7" spans="1:27" ht="13.5">
      <c r="A7" s="22" t="s">
        <v>34</v>
      </c>
      <c r="B7" s="16"/>
      <c r="C7" s="17"/>
      <c r="D7" s="17"/>
      <c r="E7" s="18">
        <v>17001700</v>
      </c>
      <c r="F7" s="19">
        <v>17001700</v>
      </c>
      <c r="G7" s="19">
        <v>1045224</v>
      </c>
      <c r="H7" s="19">
        <v>1693062</v>
      </c>
      <c r="I7" s="19">
        <v>1258593</v>
      </c>
      <c r="J7" s="19">
        <v>3996879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3996879</v>
      </c>
      <c r="X7" s="19">
        <v>4098100</v>
      </c>
      <c r="Y7" s="19">
        <v>-101221</v>
      </c>
      <c r="Z7" s="20">
        <v>-2.47</v>
      </c>
      <c r="AA7" s="21">
        <v>17001700</v>
      </c>
    </row>
    <row r="8" spans="1:27" ht="13.5">
      <c r="A8" s="22" t="s">
        <v>35</v>
      </c>
      <c r="B8" s="16"/>
      <c r="C8" s="17"/>
      <c r="D8" s="17"/>
      <c r="E8" s="18">
        <v>13055200</v>
      </c>
      <c r="F8" s="19">
        <v>13055200</v>
      </c>
      <c r="G8" s="19">
        <v>1704647</v>
      </c>
      <c r="H8" s="19">
        <v>862073</v>
      </c>
      <c r="I8" s="19">
        <v>937545</v>
      </c>
      <c r="J8" s="19">
        <v>3504265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3504265</v>
      </c>
      <c r="X8" s="19">
        <v>3237000</v>
      </c>
      <c r="Y8" s="19">
        <v>267265</v>
      </c>
      <c r="Z8" s="20">
        <v>8.26</v>
      </c>
      <c r="AA8" s="21">
        <v>13055200</v>
      </c>
    </row>
    <row r="9" spans="1:27" ht="13.5">
      <c r="A9" s="22" t="s">
        <v>36</v>
      </c>
      <c r="B9" s="16"/>
      <c r="C9" s="17"/>
      <c r="D9" s="17"/>
      <c r="E9" s="18">
        <v>16792700</v>
      </c>
      <c r="F9" s="19">
        <v>16792700</v>
      </c>
      <c r="G9" s="19">
        <v>5219000</v>
      </c>
      <c r="H9" s="19">
        <v>2302000</v>
      </c>
      <c r="I9" s="19"/>
      <c r="J9" s="19">
        <v>7521000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7521000</v>
      </c>
      <c r="X9" s="19">
        <v>4197600</v>
      </c>
      <c r="Y9" s="19">
        <v>3323400</v>
      </c>
      <c r="Z9" s="20">
        <v>79.17</v>
      </c>
      <c r="AA9" s="21">
        <v>16792700</v>
      </c>
    </row>
    <row r="10" spans="1:27" ht="13.5">
      <c r="A10" s="22" t="s">
        <v>37</v>
      </c>
      <c r="B10" s="16"/>
      <c r="C10" s="17"/>
      <c r="D10" s="17"/>
      <c r="E10" s="18">
        <v>8159200</v>
      </c>
      <c r="F10" s="19">
        <v>8159200</v>
      </c>
      <c r="G10" s="19">
        <v>3141000</v>
      </c>
      <c r="H10" s="19"/>
      <c r="I10" s="19"/>
      <c r="J10" s="19">
        <v>3141000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3141000</v>
      </c>
      <c r="X10" s="19">
        <v>2039200</v>
      </c>
      <c r="Y10" s="19">
        <v>1101800</v>
      </c>
      <c r="Z10" s="20">
        <v>54.03</v>
      </c>
      <c r="AA10" s="21">
        <v>8159200</v>
      </c>
    </row>
    <row r="11" spans="1:27" ht="13.5">
      <c r="A11" s="22" t="s">
        <v>38</v>
      </c>
      <c r="B11" s="16"/>
      <c r="C11" s="17"/>
      <c r="D11" s="17"/>
      <c r="E11" s="18">
        <v>1119900</v>
      </c>
      <c r="F11" s="19">
        <v>1119900</v>
      </c>
      <c r="G11" s="19">
        <v>9071</v>
      </c>
      <c r="H11" s="19">
        <v>-29200</v>
      </c>
      <c r="I11" s="19">
        <v>63645</v>
      </c>
      <c r="J11" s="19">
        <v>43516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43516</v>
      </c>
      <c r="X11" s="19">
        <v>279900</v>
      </c>
      <c r="Y11" s="19">
        <v>-236384</v>
      </c>
      <c r="Z11" s="20">
        <v>-84.45</v>
      </c>
      <c r="AA11" s="21">
        <v>1119900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-55857700</v>
      </c>
      <c r="F14" s="19">
        <v>-55857700</v>
      </c>
      <c r="G14" s="19">
        <v>-3526483</v>
      </c>
      <c r="H14" s="19">
        <v>-5534220</v>
      </c>
      <c r="I14" s="19">
        <v>-4001332</v>
      </c>
      <c r="J14" s="19">
        <v>-13062035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-13062035</v>
      </c>
      <c r="X14" s="19">
        <v>-14272335</v>
      </c>
      <c r="Y14" s="19">
        <v>1210300</v>
      </c>
      <c r="Z14" s="20">
        <v>-8.48</v>
      </c>
      <c r="AA14" s="21">
        <v>-55857700</v>
      </c>
    </row>
    <row r="15" spans="1:27" ht="13.5">
      <c r="A15" s="22" t="s">
        <v>42</v>
      </c>
      <c r="B15" s="16"/>
      <c r="C15" s="17"/>
      <c r="D15" s="17"/>
      <c r="E15" s="18">
        <v>-3600</v>
      </c>
      <c r="F15" s="19">
        <v>-3600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-3600</v>
      </c>
    </row>
    <row r="16" spans="1:27" ht="13.5">
      <c r="A16" s="22" t="s">
        <v>43</v>
      </c>
      <c r="B16" s="16"/>
      <c r="C16" s="17"/>
      <c r="D16" s="17"/>
      <c r="E16" s="18">
        <v>-628200</v>
      </c>
      <c r="F16" s="19">
        <v>-628200</v>
      </c>
      <c r="G16" s="19">
        <v>-107936</v>
      </c>
      <c r="H16" s="19">
        <v>200711</v>
      </c>
      <c r="I16" s="19">
        <v>-114409</v>
      </c>
      <c r="J16" s="19">
        <v>-21634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-21634</v>
      </c>
      <c r="X16" s="19">
        <v>-628200</v>
      </c>
      <c r="Y16" s="19">
        <v>606566</v>
      </c>
      <c r="Z16" s="20">
        <v>-96.56</v>
      </c>
      <c r="AA16" s="21">
        <v>-628200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3243100</v>
      </c>
      <c r="F17" s="27">
        <f t="shared" si="0"/>
        <v>3243100</v>
      </c>
      <c r="G17" s="27">
        <f t="shared" si="0"/>
        <v>7658785</v>
      </c>
      <c r="H17" s="27">
        <f t="shared" si="0"/>
        <v>223645</v>
      </c>
      <c r="I17" s="27">
        <f t="shared" si="0"/>
        <v>-1202883</v>
      </c>
      <c r="J17" s="27">
        <f t="shared" si="0"/>
        <v>6679547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6679547</v>
      </c>
      <c r="X17" s="27">
        <f t="shared" si="0"/>
        <v>392765</v>
      </c>
      <c r="Y17" s="27">
        <f t="shared" si="0"/>
        <v>6286782</v>
      </c>
      <c r="Z17" s="28">
        <f>+IF(X17&lt;&gt;0,+(Y17/X17)*100,0)</f>
        <v>1600.6472063447611</v>
      </c>
      <c r="AA17" s="29">
        <f>SUM(AA6:AA16)</f>
        <v>3243100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-14703200</v>
      </c>
      <c r="F26" s="19">
        <v>-14703200</v>
      </c>
      <c r="G26" s="19">
        <v>-24423</v>
      </c>
      <c r="H26" s="19">
        <v>-2258</v>
      </c>
      <c r="I26" s="19">
        <v>-1835648</v>
      </c>
      <c r="J26" s="19">
        <v>-1862329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-1862329</v>
      </c>
      <c r="X26" s="19">
        <v>-7156442</v>
      </c>
      <c r="Y26" s="19">
        <v>5294113</v>
      </c>
      <c r="Z26" s="20">
        <v>-73.98</v>
      </c>
      <c r="AA26" s="21">
        <v>-14703200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-14703200</v>
      </c>
      <c r="F27" s="27">
        <f t="shared" si="1"/>
        <v>-14703200</v>
      </c>
      <c r="G27" s="27">
        <f t="shared" si="1"/>
        <v>-24423</v>
      </c>
      <c r="H27" s="27">
        <f t="shared" si="1"/>
        <v>-2258</v>
      </c>
      <c r="I27" s="27">
        <f t="shared" si="1"/>
        <v>-1835648</v>
      </c>
      <c r="J27" s="27">
        <f t="shared" si="1"/>
        <v>-1862329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-1862329</v>
      </c>
      <c r="X27" s="27">
        <f t="shared" si="1"/>
        <v>-7156442</v>
      </c>
      <c r="Y27" s="27">
        <f t="shared" si="1"/>
        <v>5294113</v>
      </c>
      <c r="Z27" s="28">
        <f>+IF(X27&lt;&gt;0,+(Y27/X27)*100,0)</f>
        <v>-73.97688683845966</v>
      </c>
      <c r="AA27" s="29">
        <f>SUM(AA21:AA26)</f>
        <v>-14703200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24000</v>
      </c>
      <c r="F33" s="19">
        <v>24000</v>
      </c>
      <c r="G33" s="19">
        <v>1080</v>
      </c>
      <c r="H33" s="36">
        <v>2200</v>
      </c>
      <c r="I33" s="36">
        <v>4900</v>
      </c>
      <c r="J33" s="36">
        <v>8180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8180</v>
      </c>
      <c r="X33" s="36">
        <v>6000</v>
      </c>
      <c r="Y33" s="19">
        <v>2180</v>
      </c>
      <c r="Z33" s="20">
        <v>36.33</v>
      </c>
      <c r="AA33" s="21">
        <v>24000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24000</v>
      </c>
      <c r="F36" s="27">
        <f t="shared" si="2"/>
        <v>24000</v>
      </c>
      <c r="G36" s="27">
        <f t="shared" si="2"/>
        <v>1080</v>
      </c>
      <c r="H36" s="27">
        <f t="shared" si="2"/>
        <v>2200</v>
      </c>
      <c r="I36" s="27">
        <f t="shared" si="2"/>
        <v>4900</v>
      </c>
      <c r="J36" s="27">
        <f t="shared" si="2"/>
        <v>8180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8180</v>
      </c>
      <c r="X36" s="27">
        <f t="shared" si="2"/>
        <v>6000</v>
      </c>
      <c r="Y36" s="27">
        <f t="shared" si="2"/>
        <v>2180</v>
      </c>
      <c r="Z36" s="28">
        <f>+IF(X36&lt;&gt;0,+(Y36/X36)*100,0)</f>
        <v>36.333333333333336</v>
      </c>
      <c r="AA36" s="29">
        <f>SUM(AA31:AA35)</f>
        <v>24000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-11436100</v>
      </c>
      <c r="F38" s="33">
        <f t="shared" si="3"/>
        <v>-11436100</v>
      </c>
      <c r="G38" s="33">
        <f t="shared" si="3"/>
        <v>7635442</v>
      </c>
      <c r="H38" s="33">
        <f t="shared" si="3"/>
        <v>223587</v>
      </c>
      <c r="I38" s="33">
        <f t="shared" si="3"/>
        <v>-3033631</v>
      </c>
      <c r="J38" s="33">
        <f t="shared" si="3"/>
        <v>4825398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4825398</v>
      </c>
      <c r="X38" s="33">
        <f t="shared" si="3"/>
        <v>-6757677</v>
      </c>
      <c r="Y38" s="33">
        <f t="shared" si="3"/>
        <v>11583075</v>
      </c>
      <c r="Z38" s="34">
        <f>+IF(X38&lt;&gt;0,+(Y38/X38)*100,0)</f>
        <v>-171.40616516592905</v>
      </c>
      <c r="AA38" s="35">
        <f>+AA17+AA27+AA36</f>
        <v>-11436100</v>
      </c>
    </row>
    <row r="39" spans="1:27" ht="13.5">
      <c r="A39" s="22" t="s">
        <v>59</v>
      </c>
      <c r="B39" s="16"/>
      <c r="C39" s="31"/>
      <c r="D39" s="31"/>
      <c r="E39" s="32">
        <v>15193301</v>
      </c>
      <c r="F39" s="33">
        <v>15193301</v>
      </c>
      <c r="G39" s="33">
        <v>9964156</v>
      </c>
      <c r="H39" s="33">
        <v>17599598</v>
      </c>
      <c r="I39" s="33">
        <v>17823185</v>
      </c>
      <c r="J39" s="33">
        <v>9964156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9964156</v>
      </c>
      <c r="X39" s="33">
        <v>15193301</v>
      </c>
      <c r="Y39" s="33">
        <v>-5229145</v>
      </c>
      <c r="Z39" s="34">
        <v>-34.42</v>
      </c>
      <c r="AA39" s="35">
        <v>15193301</v>
      </c>
    </row>
    <row r="40" spans="1:27" ht="13.5">
      <c r="A40" s="41" t="s">
        <v>60</v>
      </c>
      <c r="B40" s="42"/>
      <c r="C40" s="43"/>
      <c r="D40" s="43"/>
      <c r="E40" s="44">
        <v>3757201</v>
      </c>
      <c r="F40" s="45">
        <v>3757201</v>
      </c>
      <c r="G40" s="45">
        <v>17599598</v>
      </c>
      <c r="H40" s="45">
        <v>17823185</v>
      </c>
      <c r="I40" s="45">
        <v>14789554</v>
      </c>
      <c r="J40" s="45">
        <v>14789554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14789554</v>
      </c>
      <c r="X40" s="45">
        <v>8435624</v>
      </c>
      <c r="Y40" s="45">
        <v>6353930</v>
      </c>
      <c r="Z40" s="46">
        <v>75.32</v>
      </c>
      <c r="AA40" s="47">
        <v>3757201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16071996</v>
      </c>
      <c r="F6" s="19">
        <v>16071996</v>
      </c>
      <c r="G6" s="19">
        <v>155256</v>
      </c>
      <c r="H6" s="19">
        <v>483639</v>
      </c>
      <c r="I6" s="19">
        <v>479264</v>
      </c>
      <c r="J6" s="19">
        <v>1118159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1118159</v>
      </c>
      <c r="X6" s="19">
        <v>4017999</v>
      </c>
      <c r="Y6" s="19">
        <v>-2899840</v>
      </c>
      <c r="Z6" s="20">
        <v>-72.17</v>
      </c>
      <c r="AA6" s="21">
        <v>16071996</v>
      </c>
    </row>
    <row r="7" spans="1:27" ht="13.5">
      <c r="A7" s="22" t="s">
        <v>34</v>
      </c>
      <c r="B7" s="16"/>
      <c r="C7" s="17"/>
      <c r="D7" s="17"/>
      <c r="E7" s="18">
        <v>7221792</v>
      </c>
      <c r="F7" s="19">
        <v>7221792</v>
      </c>
      <c r="G7" s="19">
        <v>1272460</v>
      </c>
      <c r="H7" s="19">
        <v>1776176</v>
      </c>
      <c r="I7" s="19">
        <v>11416786</v>
      </c>
      <c r="J7" s="19">
        <v>14465422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14465422</v>
      </c>
      <c r="X7" s="19">
        <v>1805448</v>
      </c>
      <c r="Y7" s="19">
        <v>12659974</v>
      </c>
      <c r="Z7" s="20">
        <v>701.21</v>
      </c>
      <c r="AA7" s="21">
        <v>7221792</v>
      </c>
    </row>
    <row r="8" spans="1:27" ht="13.5">
      <c r="A8" s="22" t="s">
        <v>35</v>
      </c>
      <c r="B8" s="16"/>
      <c r="C8" s="17">
        <v>29444854</v>
      </c>
      <c r="D8" s="17"/>
      <c r="E8" s="18">
        <v>18824256</v>
      </c>
      <c r="F8" s="19">
        <v>18824256</v>
      </c>
      <c r="G8" s="19">
        <v>83405</v>
      </c>
      <c r="H8" s="19">
        <v>480435</v>
      </c>
      <c r="I8" s="19">
        <v>513067</v>
      </c>
      <c r="J8" s="19">
        <v>1076907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1076907</v>
      </c>
      <c r="X8" s="19">
        <v>4706064</v>
      </c>
      <c r="Y8" s="19">
        <v>-3629157</v>
      </c>
      <c r="Z8" s="20">
        <v>-77.12</v>
      </c>
      <c r="AA8" s="21">
        <v>18824256</v>
      </c>
    </row>
    <row r="9" spans="1:27" ht="13.5">
      <c r="A9" s="22" t="s">
        <v>36</v>
      </c>
      <c r="B9" s="16"/>
      <c r="C9" s="17">
        <v>24073295</v>
      </c>
      <c r="D9" s="17"/>
      <c r="E9" s="18">
        <v>30581004</v>
      </c>
      <c r="F9" s="19">
        <v>30581004</v>
      </c>
      <c r="G9" s="19">
        <v>7197000</v>
      </c>
      <c r="H9" s="19">
        <v>2007000</v>
      </c>
      <c r="I9" s="19">
        <v>75000</v>
      </c>
      <c r="J9" s="19">
        <v>9279000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9279000</v>
      </c>
      <c r="X9" s="19">
        <v>7645251</v>
      </c>
      <c r="Y9" s="19">
        <v>1633749</v>
      </c>
      <c r="Z9" s="20">
        <v>21.37</v>
      </c>
      <c r="AA9" s="21">
        <v>30581004</v>
      </c>
    </row>
    <row r="10" spans="1:27" ht="13.5">
      <c r="A10" s="22" t="s">
        <v>37</v>
      </c>
      <c r="B10" s="16"/>
      <c r="C10" s="17">
        <v>15039484</v>
      </c>
      <c r="D10" s="17"/>
      <c r="E10" s="18">
        <v>8211996</v>
      </c>
      <c r="F10" s="19">
        <v>8211996</v>
      </c>
      <c r="G10" s="19">
        <v>1000000</v>
      </c>
      <c r="H10" s="19"/>
      <c r="I10" s="19"/>
      <c r="J10" s="19">
        <v>1000000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1000000</v>
      </c>
      <c r="X10" s="19">
        <v>2052999</v>
      </c>
      <c r="Y10" s="19">
        <v>-1052999</v>
      </c>
      <c r="Z10" s="20">
        <v>-51.29</v>
      </c>
      <c r="AA10" s="21">
        <v>8211996</v>
      </c>
    </row>
    <row r="11" spans="1:27" ht="13.5">
      <c r="A11" s="22" t="s">
        <v>38</v>
      </c>
      <c r="B11" s="16"/>
      <c r="C11" s="17">
        <v>2578130</v>
      </c>
      <c r="D11" s="17"/>
      <c r="E11" s="18">
        <v>1635000</v>
      </c>
      <c r="F11" s="19">
        <v>1635000</v>
      </c>
      <c r="G11" s="19">
        <v>182755</v>
      </c>
      <c r="H11" s="19">
        <v>213737</v>
      </c>
      <c r="I11" s="19">
        <v>191196</v>
      </c>
      <c r="J11" s="19">
        <v>587688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587688</v>
      </c>
      <c r="X11" s="19">
        <v>408750</v>
      </c>
      <c r="Y11" s="19">
        <v>178938</v>
      </c>
      <c r="Z11" s="20">
        <v>43.78</v>
      </c>
      <c r="AA11" s="21">
        <v>1635000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-28590406</v>
      </c>
      <c r="D14" s="17"/>
      <c r="E14" s="18">
        <v>-71515956</v>
      </c>
      <c r="F14" s="19">
        <v>-71515956</v>
      </c>
      <c r="G14" s="19">
        <v>-1184744</v>
      </c>
      <c r="H14" s="19">
        <v>-5095389</v>
      </c>
      <c r="I14" s="19">
        <v>-12813503</v>
      </c>
      <c r="J14" s="19">
        <v>-19093636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-19093636</v>
      </c>
      <c r="X14" s="19">
        <v>-17878989</v>
      </c>
      <c r="Y14" s="19">
        <v>-1214647</v>
      </c>
      <c r="Z14" s="20">
        <v>6.79</v>
      </c>
      <c r="AA14" s="21">
        <v>-71515956</v>
      </c>
    </row>
    <row r="15" spans="1:27" ht="13.5">
      <c r="A15" s="22" t="s">
        <v>42</v>
      </c>
      <c r="B15" s="16"/>
      <c r="C15" s="17">
        <v>-862809</v>
      </c>
      <c r="D15" s="17"/>
      <c r="E15" s="18">
        <v>-450000</v>
      </c>
      <c r="F15" s="19">
        <v>-450000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-112500</v>
      </c>
      <c r="Y15" s="19">
        <v>112500</v>
      </c>
      <c r="Z15" s="20">
        <v>-100</v>
      </c>
      <c r="AA15" s="21">
        <v>-450000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41682548</v>
      </c>
      <c r="D17" s="25">
        <f>SUM(D6:D16)</f>
        <v>0</v>
      </c>
      <c r="E17" s="26">
        <f t="shared" si="0"/>
        <v>10580088</v>
      </c>
      <c r="F17" s="27">
        <f t="shared" si="0"/>
        <v>10580088</v>
      </c>
      <c r="G17" s="27">
        <f t="shared" si="0"/>
        <v>8706132</v>
      </c>
      <c r="H17" s="27">
        <f t="shared" si="0"/>
        <v>-134402</v>
      </c>
      <c r="I17" s="27">
        <f t="shared" si="0"/>
        <v>-138190</v>
      </c>
      <c r="J17" s="27">
        <f t="shared" si="0"/>
        <v>8433540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8433540</v>
      </c>
      <c r="X17" s="27">
        <f t="shared" si="0"/>
        <v>2645022</v>
      </c>
      <c r="Y17" s="27">
        <f t="shared" si="0"/>
        <v>5788518</v>
      </c>
      <c r="Z17" s="28">
        <f>+IF(X17&lt;&gt;0,+(Y17/X17)*100,0)</f>
        <v>218.8457411696387</v>
      </c>
      <c r="AA17" s="29">
        <f>SUM(AA6:AA16)</f>
        <v>10580088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6692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-26089817</v>
      </c>
      <c r="D26" s="17"/>
      <c r="E26" s="18">
        <v>-8701404</v>
      </c>
      <c r="F26" s="19">
        <v>-8701404</v>
      </c>
      <c r="G26" s="19">
        <v>-638593</v>
      </c>
      <c r="H26" s="19">
        <v>-1161468</v>
      </c>
      <c r="I26" s="19">
        <v>-2162988</v>
      </c>
      <c r="J26" s="19">
        <v>-3963049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-3963049</v>
      </c>
      <c r="X26" s="19">
        <v>-2175351</v>
      </c>
      <c r="Y26" s="19">
        <v>-1787698</v>
      </c>
      <c r="Z26" s="20">
        <v>82.18</v>
      </c>
      <c r="AA26" s="21">
        <v>-8701404</v>
      </c>
    </row>
    <row r="27" spans="1:27" ht="13.5">
      <c r="A27" s="23" t="s">
        <v>51</v>
      </c>
      <c r="B27" s="24"/>
      <c r="C27" s="25">
        <f aca="true" t="shared" si="1" ref="C27:Y27">SUM(C21:C26)</f>
        <v>-26083125</v>
      </c>
      <c r="D27" s="25">
        <f>SUM(D21:D26)</f>
        <v>0</v>
      </c>
      <c r="E27" s="26">
        <f t="shared" si="1"/>
        <v>-8701404</v>
      </c>
      <c r="F27" s="27">
        <f t="shared" si="1"/>
        <v>-8701404</v>
      </c>
      <c r="G27" s="27">
        <f t="shared" si="1"/>
        <v>-638593</v>
      </c>
      <c r="H27" s="27">
        <f t="shared" si="1"/>
        <v>-1161468</v>
      </c>
      <c r="I27" s="27">
        <f t="shared" si="1"/>
        <v>-2162988</v>
      </c>
      <c r="J27" s="27">
        <f t="shared" si="1"/>
        <v>-3963049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-3963049</v>
      </c>
      <c r="X27" s="27">
        <f t="shared" si="1"/>
        <v>-2175351</v>
      </c>
      <c r="Y27" s="27">
        <f t="shared" si="1"/>
        <v>-1787698</v>
      </c>
      <c r="Z27" s="28">
        <f>+IF(X27&lt;&gt;0,+(Y27/X27)*100,0)</f>
        <v>82.17974938297314</v>
      </c>
      <c r="AA27" s="29">
        <f>SUM(AA21:AA26)</f>
        <v>-8701404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74015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20202</v>
      </c>
      <c r="D33" s="17"/>
      <c r="E33" s="18"/>
      <c r="F33" s="19"/>
      <c r="G33" s="19">
        <v>2645</v>
      </c>
      <c r="H33" s="36">
        <v>3118</v>
      </c>
      <c r="I33" s="36">
        <v>-1542</v>
      </c>
      <c r="J33" s="36">
        <v>4221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4221</v>
      </c>
      <c r="X33" s="36"/>
      <c r="Y33" s="19">
        <v>4221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-75176</v>
      </c>
      <c r="D35" s="17"/>
      <c r="E35" s="18">
        <v>-86988</v>
      </c>
      <c r="F35" s="19">
        <v>-86988</v>
      </c>
      <c r="G35" s="19">
        <v>-5146</v>
      </c>
      <c r="H35" s="19">
        <v>-2497</v>
      </c>
      <c r="I35" s="19">
        <v>-2497</v>
      </c>
      <c r="J35" s="19">
        <v>-10140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-10140</v>
      </c>
      <c r="X35" s="19">
        <v>-21747</v>
      </c>
      <c r="Y35" s="19">
        <v>11607</v>
      </c>
      <c r="Z35" s="20">
        <v>-53.37</v>
      </c>
      <c r="AA35" s="21">
        <v>-86988</v>
      </c>
    </row>
    <row r="36" spans="1:27" ht="13.5">
      <c r="A36" s="23" t="s">
        <v>57</v>
      </c>
      <c r="B36" s="24"/>
      <c r="C36" s="25">
        <f aca="true" t="shared" si="2" ref="C36:Y36">SUM(C31:C35)</f>
        <v>19041</v>
      </c>
      <c r="D36" s="25">
        <f>SUM(D31:D35)</f>
        <v>0</v>
      </c>
      <c r="E36" s="26">
        <f t="shared" si="2"/>
        <v>-86988</v>
      </c>
      <c r="F36" s="27">
        <f t="shared" si="2"/>
        <v>-86988</v>
      </c>
      <c r="G36" s="27">
        <f t="shared" si="2"/>
        <v>-2501</v>
      </c>
      <c r="H36" s="27">
        <f t="shared" si="2"/>
        <v>621</v>
      </c>
      <c r="I36" s="27">
        <f t="shared" si="2"/>
        <v>-4039</v>
      </c>
      <c r="J36" s="27">
        <f t="shared" si="2"/>
        <v>-5919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-5919</v>
      </c>
      <c r="X36" s="27">
        <f t="shared" si="2"/>
        <v>-21747</v>
      </c>
      <c r="Y36" s="27">
        <f t="shared" si="2"/>
        <v>15828</v>
      </c>
      <c r="Z36" s="28">
        <f>+IF(X36&lt;&gt;0,+(Y36/X36)*100,0)</f>
        <v>-72.78245275210374</v>
      </c>
      <c r="AA36" s="29">
        <f>SUM(AA31:AA35)</f>
        <v>-86988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15618464</v>
      </c>
      <c r="D38" s="31">
        <f>+D17+D27+D36</f>
        <v>0</v>
      </c>
      <c r="E38" s="32">
        <f t="shared" si="3"/>
        <v>1791696</v>
      </c>
      <c r="F38" s="33">
        <f t="shared" si="3"/>
        <v>1791696</v>
      </c>
      <c r="G38" s="33">
        <f t="shared" si="3"/>
        <v>8065038</v>
      </c>
      <c r="H38" s="33">
        <f t="shared" si="3"/>
        <v>-1295249</v>
      </c>
      <c r="I38" s="33">
        <f t="shared" si="3"/>
        <v>-2305217</v>
      </c>
      <c r="J38" s="33">
        <f t="shared" si="3"/>
        <v>4464572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4464572</v>
      </c>
      <c r="X38" s="33">
        <f t="shared" si="3"/>
        <v>447924</v>
      </c>
      <c r="Y38" s="33">
        <f t="shared" si="3"/>
        <v>4016648</v>
      </c>
      <c r="Z38" s="34">
        <f>+IF(X38&lt;&gt;0,+(Y38/X38)*100,0)</f>
        <v>896.7253373340121</v>
      </c>
      <c r="AA38" s="35">
        <f>+AA17+AA27+AA36</f>
        <v>1791696</v>
      </c>
    </row>
    <row r="39" spans="1:27" ht="13.5">
      <c r="A39" s="22" t="s">
        <v>59</v>
      </c>
      <c r="B39" s="16"/>
      <c r="C39" s="31">
        <v>11129765</v>
      </c>
      <c r="D39" s="31"/>
      <c r="E39" s="32">
        <v>9204575</v>
      </c>
      <c r="F39" s="33">
        <v>9204575</v>
      </c>
      <c r="G39" s="33">
        <v>26748232</v>
      </c>
      <c r="H39" s="33">
        <v>34813270</v>
      </c>
      <c r="I39" s="33">
        <v>33518021</v>
      </c>
      <c r="J39" s="33">
        <v>26748232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26748232</v>
      </c>
      <c r="X39" s="33">
        <v>9204575</v>
      </c>
      <c r="Y39" s="33">
        <v>17543657</v>
      </c>
      <c r="Z39" s="34">
        <v>190.6</v>
      </c>
      <c r="AA39" s="35">
        <v>9204575</v>
      </c>
    </row>
    <row r="40" spans="1:27" ht="13.5">
      <c r="A40" s="41" t="s">
        <v>60</v>
      </c>
      <c r="B40" s="42"/>
      <c r="C40" s="43">
        <v>26748229</v>
      </c>
      <c r="D40" s="43"/>
      <c r="E40" s="44">
        <v>10996274</v>
      </c>
      <c r="F40" s="45">
        <v>10996274</v>
      </c>
      <c r="G40" s="45">
        <v>34813270</v>
      </c>
      <c r="H40" s="45">
        <v>33518021</v>
      </c>
      <c r="I40" s="45">
        <v>31212804</v>
      </c>
      <c r="J40" s="45">
        <v>31212804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31212804</v>
      </c>
      <c r="X40" s="45">
        <v>9652502</v>
      </c>
      <c r="Y40" s="45">
        <v>21560302</v>
      </c>
      <c r="Z40" s="46">
        <v>223.36</v>
      </c>
      <c r="AA40" s="47">
        <v>10996274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34598497</v>
      </c>
      <c r="D6" s="17"/>
      <c r="E6" s="18">
        <v>38816739</v>
      </c>
      <c r="F6" s="19">
        <v>38816739</v>
      </c>
      <c r="G6" s="19">
        <v>3709884</v>
      </c>
      <c r="H6" s="19">
        <v>4343650</v>
      </c>
      <c r="I6" s="19">
        <v>4673933</v>
      </c>
      <c r="J6" s="19">
        <v>12727467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12727467</v>
      </c>
      <c r="X6" s="19">
        <v>17254791</v>
      </c>
      <c r="Y6" s="19">
        <v>-4527324</v>
      </c>
      <c r="Z6" s="20">
        <v>-26.24</v>
      </c>
      <c r="AA6" s="21">
        <v>38816739</v>
      </c>
    </row>
    <row r="7" spans="1:27" ht="13.5">
      <c r="A7" s="22" t="s">
        <v>34</v>
      </c>
      <c r="B7" s="16"/>
      <c r="C7" s="17">
        <v>127965198</v>
      </c>
      <c r="D7" s="17"/>
      <c r="E7" s="18">
        <v>136420159</v>
      </c>
      <c r="F7" s="19">
        <v>136420159</v>
      </c>
      <c r="G7" s="19">
        <v>13563926</v>
      </c>
      <c r="H7" s="19">
        <v>15881076</v>
      </c>
      <c r="I7" s="19">
        <v>17088642</v>
      </c>
      <c r="J7" s="19">
        <v>46533644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46533644</v>
      </c>
      <c r="X7" s="19">
        <v>31970250</v>
      </c>
      <c r="Y7" s="19">
        <v>14563394</v>
      </c>
      <c r="Z7" s="20">
        <v>45.55</v>
      </c>
      <c r="AA7" s="21">
        <v>136420159</v>
      </c>
    </row>
    <row r="8" spans="1:27" ht="13.5">
      <c r="A8" s="22" t="s">
        <v>35</v>
      </c>
      <c r="B8" s="16"/>
      <c r="C8" s="17">
        <v>9441536</v>
      </c>
      <c r="D8" s="17"/>
      <c r="E8" s="18">
        <v>11818546</v>
      </c>
      <c r="F8" s="19">
        <v>11818546</v>
      </c>
      <c r="G8" s="19">
        <v>-303293</v>
      </c>
      <c r="H8" s="19">
        <v>1488148</v>
      </c>
      <c r="I8" s="19">
        <v>1014526</v>
      </c>
      <c r="J8" s="19">
        <v>2199381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2199381</v>
      </c>
      <c r="X8" s="19">
        <v>2633402</v>
      </c>
      <c r="Y8" s="19">
        <v>-434021</v>
      </c>
      <c r="Z8" s="20">
        <v>-16.48</v>
      </c>
      <c r="AA8" s="21">
        <v>11818546</v>
      </c>
    </row>
    <row r="9" spans="1:27" ht="13.5">
      <c r="A9" s="22" t="s">
        <v>36</v>
      </c>
      <c r="B9" s="16"/>
      <c r="C9" s="17">
        <v>52432000</v>
      </c>
      <c r="D9" s="17"/>
      <c r="E9" s="18">
        <v>52951224</v>
      </c>
      <c r="F9" s="19">
        <v>52951224</v>
      </c>
      <c r="G9" s="19">
        <v>26212000</v>
      </c>
      <c r="H9" s="19">
        <v>2658000</v>
      </c>
      <c r="I9" s="19">
        <v>2475000</v>
      </c>
      <c r="J9" s="19">
        <v>31345000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31345000</v>
      </c>
      <c r="X9" s="19">
        <v>13237806</v>
      </c>
      <c r="Y9" s="19">
        <v>18107194</v>
      </c>
      <c r="Z9" s="20">
        <v>136.78</v>
      </c>
      <c r="AA9" s="21">
        <v>52951224</v>
      </c>
    </row>
    <row r="10" spans="1:27" ht="13.5">
      <c r="A10" s="22" t="s">
        <v>37</v>
      </c>
      <c r="B10" s="16"/>
      <c r="C10" s="17">
        <v>24501000</v>
      </c>
      <c r="D10" s="17"/>
      <c r="E10" s="18">
        <v>23702775</v>
      </c>
      <c r="F10" s="19">
        <v>23702775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7900925</v>
      </c>
      <c r="Y10" s="19">
        <v>-7900925</v>
      </c>
      <c r="Z10" s="20">
        <v>-100</v>
      </c>
      <c r="AA10" s="21">
        <v>23702775</v>
      </c>
    </row>
    <row r="11" spans="1:27" ht="13.5">
      <c r="A11" s="22" t="s">
        <v>38</v>
      </c>
      <c r="B11" s="16"/>
      <c r="C11" s="17">
        <v>4728164</v>
      </c>
      <c r="D11" s="17"/>
      <c r="E11" s="18">
        <v>3783456</v>
      </c>
      <c r="F11" s="19">
        <v>3783456</v>
      </c>
      <c r="G11" s="19">
        <v>365604</v>
      </c>
      <c r="H11" s="19">
        <v>360926</v>
      </c>
      <c r="I11" s="19">
        <v>382000</v>
      </c>
      <c r="J11" s="19">
        <v>1108530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1108530</v>
      </c>
      <c r="X11" s="19">
        <v>945864</v>
      </c>
      <c r="Y11" s="19">
        <v>162666</v>
      </c>
      <c r="Z11" s="20">
        <v>17.2</v>
      </c>
      <c r="AA11" s="21">
        <v>3783456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-222611287</v>
      </c>
      <c r="D14" s="17"/>
      <c r="E14" s="18">
        <v>-238518237</v>
      </c>
      <c r="F14" s="19">
        <v>-238518237</v>
      </c>
      <c r="G14" s="19">
        <v>-33646360</v>
      </c>
      <c r="H14" s="19">
        <v>-26997800</v>
      </c>
      <c r="I14" s="19">
        <v>-25956659</v>
      </c>
      <c r="J14" s="19">
        <v>-86600819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-86600819</v>
      </c>
      <c r="X14" s="19">
        <v>-57500349</v>
      </c>
      <c r="Y14" s="19">
        <v>-29100470</v>
      </c>
      <c r="Z14" s="20">
        <v>50.61</v>
      </c>
      <c r="AA14" s="21">
        <v>-238518237</v>
      </c>
    </row>
    <row r="15" spans="1:27" ht="13.5">
      <c r="A15" s="22" t="s">
        <v>42</v>
      </c>
      <c r="B15" s="16"/>
      <c r="C15" s="17"/>
      <c r="D15" s="17"/>
      <c r="E15" s="18">
        <v>-3011974</v>
      </c>
      <c r="F15" s="19">
        <v>-3011974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-520398</v>
      </c>
      <c r="Y15" s="19">
        <v>520398</v>
      </c>
      <c r="Z15" s="20">
        <v>-100</v>
      </c>
      <c r="AA15" s="21">
        <v>-3011974</v>
      </c>
    </row>
    <row r="16" spans="1:27" ht="13.5">
      <c r="A16" s="22" t="s">
        <v>43</v>
      </c>
      <c r="B16" s="16"/>
      <c r="C16" s="17">
        <v>-956876</v>
      </c>
      <c r="D16" s="17"/>
      <c r="E16" s="18">
        <v>-1037672</v>
      </c>
      <c r="F16" s="19">
        <v>-1037672</v>
      </c>
      <c r="G16" s="19">
        <v>-1526</v>
      </c>
      <c r="H16" s="19">
        <v>-1600</v>
      </c>
      <c r="I16" s="19">
        <v>-1491</v>
      </c>
      <c r="J16" s="19">
        <v>-4617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-4617</v>
      </c>
      <c r="X16" s="19">
        <v>-259418</v>
      </c>
      <c r="Y16" s="19">
        <v>254801</v>
      </c>
      <c r="Z16" s="20">
        <v>-98.22</v>
      </c>
      <c r="AA16" s="21">
        <v>-1037672</v>
      </c>
    </row>
    <row r="17" spans="1:27" ht="13.5">
      <c r="A17" s="23" t="s">
        <v>44</v>
      </c>
      <c r="B17" s="24"/>
      <c r="C17" s="25">
        <f aca="true" t="shared" si="0" ref="C17:Y17">SUM(C6:C16)</f>
        <v>30098232</v>
      </c>
      <c r="D17" s="25">
        <f>SUM(D6:D16)</f>
        <v>0</v>
      </c>
      <c r="E17" s="26">
        <f t="shared" si="0"/>
        <v>24925016</v>
      </c>
      <c r="F17" s="27">
        <f t="shared" si="0"/>
        <v>24925016</v>
      </c>
      <c r="G17" s="27">
        <f t="shared" si="0"/>
        <v>9900235</v>
      </c>
      <c r="H17" s="27">
        <f t="shared" si="0"/>
        <v>-2267600</v>
      </c>
      <c r="I17" s="27">
        <f t="shared" si="0"/>
        <v>-324049</v>
      </c>
      <c r="J17" s="27">
        <f t="shared" si="0"/>
        <v>7308586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7308586</v>
      </c>
      <c r="X17" s="27">
        <f t="shared" si="0"/>
        <v>15662873</v>
      </c>
      <c r="Y17" s="27">
        <f t="shared" si="0"/>
        <v>-8354287</v>
      </c>
      <c r="Z17" s="28">
        <f>+IF(X17&lt;&gt;0,+(Y17/X17)*100,0)</f>
        <v>-53.338151946964004</v>
      </c>
      <c r="AA17" s="29">
        <f>SUM(AA6:AA16)</f>
        <v>24925016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690468</v>
      </c>
      <c r="D21" s="17"/>
      <c r="E21" s="18">
        <v>4092374</v>
      </c>
      <c r="F21" s="19">
        <v>4092374</v>
      </c>
      <c r="G21" s="36">
        <v>30702</v>
      </c>
      <c r="H21" s="36">
        <v>128246</v>
      </c>
      <c r="I21" s="36">
        <v>89035</v>
      </c>
      <c r="J21" s="19">
        <v>247983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247983</v>
      </c>
      <c r="X21" s="19"/>
      <c r="Y21" s="36">
        <v>247983</v>
      </c>
      <c r="Z21" s="37"/>
      <c r="AA21" s="38">
        <v>4092374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157870</v>
      </c>
      <c r="D23" s="40"/>
      <c r="E23" s="18">
        <v>9669</v>
      </c>
      <c r="F23" s="19">
        <v>9669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9669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-26998023</v>
      </c>
      <c r="D26" s="17"/>
      <c r="E26" s="18">
        <v>-27077276</v>
      </c>
      <c r="F26" s="19">
        <v>-27077276</v>
      </c>
      <c r="G26" s="19"/>
      <c r="H26" s="19">
        <v>-452959</v>
      </c>
      <c r="I26" s="19">
        <v>-1703417</v>
      </c>
      <c r="J26" s="19">
        <v>-2156376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-2156376</v>
      </c>
      <c r="X26" s="19">
        <v>-7942100</v>
      </c>
      <c r="Y26" s="19">
        <v>5785724</v>
      </c>
      <c r="Z26" s="20">
        <v>-72.85</v>
      </c>
      <c r="AA26" s="21">
        <v>-27077276</v>
      </c>
    </row>
    <row r="27" spans="1:27" ht="13.5">
      <c r="A27" s="23" t="s">
        <v>51</v>
      </c>
      <c r="B27" s="24"/>
      <c r="C27" s="25">
        <f aca="true" t="shared" si="1" ref="C27:Y27">SUM(C21:C26)</f>
        <v>-26149685</v>
      </c>
      <c r="D27" s="25">
        <f>SUM(D21:D26)</f>
        <v>0</v>
      </c>
      <c r="E27" s="26">
        <f t="shared" si="1"/>
        <v>-22975233</v>
      </c>
      <c r="F27" s="27">
        <f t="shared" si="1"/>
        <v>-22975233</v>
      </c>
      <c r="G27" s="27">
        <f t="shared" si="1"/>
        <v>30702</v>
      </c>
      <c r="H27" s="27">
        <f t="shared" si="1"/>
        <v>-324713</v>
      </c>
      <c r="I27" s="27">
        <f t="shared" si="1"/>
        <v>-1614382</v>
      </c>
      <c r="J27" s="27">
        <f t="shared" si="1"/>
        <v>-1908393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-1908393</v>
      </c>
      <c r="X27" s="27">
        <f t="shared" si="1"/>
        <v>-7942100</v>
      </c>
      <c r="Y27" s="27">
        <f t="shared" si="1"/>
        <v>6033707</v>
      </c>
      <c r="Z27" s="28">
        <f>+IF(X27&lt;&gt;0,+(Y27/X27)*100,0)</f>
        <v>-75.97117890734188</v>
      </c>
      <c r="AA27" s="29">
        <f>SUM(AA21:AA26)</f>
        <v>-22975233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156359</v>
      </c>
      <c r="D33" s="17"/>
      <c r="E33" s="18">
        <v>276717</v>
      </c>
      <c r="F33" s="19">
        <v>276717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276717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-4461682</v>
      </c>
      <c r="D35" s="17"/>
      <c r="E35" s="18">
        <v>-4054234</v>
      </c>
      <c r="F35" s="19">
        <v>-4054234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-4054234</v>
      </c>
    </row>
    <row r="36" spans="1:27" ht="13.5">
      <c r="A36" s="23" t="s">
        <v>57</v>
      </c>
      <c r="B36" s="24"/>
      <c r="C36" s="25">
        <f aca="true" t="shared" si="2" ref="C36:Y36">SUM(C31:C35)</f>
        <v>-4305323</v>
      </c>
      <c r="D36" s="25">
        <f>SUM(D31:D35)</f>
        <v>0</v>
      </c>
      <c r="E36" s="26">
        <f t="shared" si="2"/>
        <v>-3777517</v>
      </c>
      <c r="F36" s="27">
        <f t="shared" si="2"/>
        <v>-3777517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-3777517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-356776</v>
      </c>
      <c r="D38" s="31">
        <f>+D17+D27+D36</f>
        <v>0</v>
      </c>
      <c r="E38" s="32">
        <f t="shared" si="3"/>
        <v>-1827734</v>
      </c>
      <c r="F38" s="33">
        <f t="shared" si="3"/>
        <v>-1827734</v>
      </c>
      <c r="G38" s="33">
        <f t="shared" si="3"/>
        <v>9930937</v>
      </c>
      <c r="H38" s="33">
        <f t="shared" si="3"/>
        <v>-2592313</v>
      </c>
      <c r="I38" s="33">
        <f t="shared" si="3"/>
        <v>-1938431</v>
      </c>
      <c r="J38" s="33">
        <f t="shared" si="3"/>
        <v>5400193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5400193</v>
      </c>
      <c r="X38" s="33">
        <f t="shared" si="3"/>
        <v>7720773</v>
      </c>
      <c r="Y38" s="33">
        <f t="shared" si="3"/>
        <v>-2320580</v>
      </c>
      <c r="Z38" s="34">
        <f>+IF(X38&lt;&gt;0,+(Y38/X38)*100,0)</f>
        <v>-30.056316899875178</v>
      </c>
      <c r="AA38" s="35">
        <f>+AA17+AA27+AA36</f>
        <v>-1827734</v>
      </c>
    </row>
    <row r="39" spans="1:27" ht="13.5">
      <c r="A39" s="22" t="s">
        <v>59</v>
      </c>
      <c r="B39" s="16"/>
      <c r="C39" s="31">
        <v>10732948</v>
      </c>
      <c r="D39" s="31"/>
      <c r="E39" s="32">
        <v>16625774</v>
      </c>
      <c r="F39" s="33">
        <v>16625774</v>
      </c>
      <c r="G39" s="33">
        <v>16625774</v>
      </c>
      <c r="H39" s="33">
        <v>26556711</v>
      </c>
      <c r="I39" s="33">
        <v>23964398</v>
      </c>
      <c r="J39" s="33">
        <v>16625774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16625774</v>
      </c>
      <c r="X39" s="33">
        <v>16625774</v>
      </c>
      <c r="Y39" s="33"/>
      <c r="Z39" s="34"/>
      <c r="AA39" s="35">
        <v>16625774</v>
      </c>
    </row>
    <row r="40" spans="1:27" ht="13.5">
      <c r="A40" s="41" t="s">
        <v>60</v>
      </c>
      <c r="B40" s="42"/>
      <c r="C40" s="43">
        <v>10376173</v>
      </c>
      <c r="D40" s="43"/>
      <c r="E40" s="44">
        <v>14798038</v>
      </c>
      <c r="F40" s="45">
        <v>14798038</v>
      </c>
      <c r="G40" s="45">
        <v>26556711</v>
      </c>
      <c r="H40" s="45">
        <v>23964398</v>
      </c>
      <c r="I40" s="45">
        <v>22025967</v>
      </c>
      <c r="J40" s="45">
        <v>22025967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22025967</v>
      </c>
      <c r="X40" s="45">
        <v>24346545</v>
      </c>
      <c r="Y40" s="45">
        <v>-2320578</v>
      </c>
      <c r="Z40" s="46">
        <v>-9.53</v>
      </c>
      <c r="AA40" s="47">
        <v>14798038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19577531</v>
      </c>
      <c r="D6" s="17"/>
      <c r="E6" s="18">
        <v>26593632</v>
      </c>
      <c r="F6" s="19">
        <v>26593632</v>
      </c>
      <c r="G6" s="19">
        <v>1453481</v>
      </c>
      <c r="H6" s="19">
        <v>2917054</v>
      </c>
      <c r="I6" s="19">
        <v>4069495</v>
      </c>
      <c r="J6" s="19">
        <v>8440030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8440030</v>
      </c>
      <c r="X6" s="19">
        <v>6648408</v>
      </c>
      <c r="Y6" s="19">
        <v>1791622</v>
      </c>
      <c r="Z6" s="20">
        <v>26.95</v>
      </c>
      <c r="AA6" s="21">
        <v>26593632</v>
      </c>
    </row>
    <row r="7" spans="1:27" ht="13.5">
      <c r="A7" s="22" t="s">
        <v>34</v>
      </c>
      <c r="B7" s="16"/>
      <c r="C7" s="17">
        <v>80648167</v>
      </c>
      <c r="D7" s="17"/>
      <c r="E7" s="18">
        <v>104151360</v>
      </c>
      <c r="F7" s="19">
        <v>104151360</v>
      </c>
      <c r="G7" s="19">
        <v>8691023</v>
      </c>
      <c r="H7" s="19">
        <v>9550507</v>
      </c>
      <c r="I7" s="19">
        <v>8802071</v>
      </c>
      <c r="J7" s="19">
        <v>27043601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27043601</v>
      </c>
      <c r="X7" s="19">
        <v>26037840</v>
      </c>
      <c r="Y7" s="19">
        <v>1005761</v>
      </c>
      <c r="Z7" s="20">
        <v>3.86</v>
      </c>
      <c r="AA7" s="21">
        <v>104151360</v>
      </c>
    </row>
    <row r="8" spans="1:27" ht="13.5">
      <c r="A8" s="22" t="s">
        <v>35</v>
      </c>
      <c r="B8" s="16"/>
      <c r="C8" s="17">
        <v>26234277</v>
      </c>
      <c r="D8" s="17"/>
      <c r="E8" s="18">
        <v>28213980</v>
      </c>
      <c r="F8" s="19">
        <v>28213980</v>
      </c>
      <c r="G8" s="19">
        <v>1056104</v>
      </c>
      <c r="H8" s="19">
        <v>1235795</v>
      </c>
      <c r="I8" s="19">
        <v>2266928</v>
      </c>
      <c r="J8" s="19">
        <v>4558827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4558827</v>
      </c>
      <c r="X8" s="19">
        <v>7053495</v>
      </c>
      <c r="Y8" s="19">
        <v>-2494668</v>
      </c>
      <c r="Z8" s="20">
        <v>-35.37</v>
      </c>
      <c r="AA8" s="21">
        <v>28213980</v>
      </c>
    </row>
    <row r="9" spans="1:27" ht="13.5">
      <c r="A9" s="22" t="s">
        <v>36</v>
      </c>
      <c r="B9" s="16"/>
      <c r="C9" s="17">
        <v>107890749</v>
      </c>
      <c r="D9" s="17"/>
      <c r="E9" s="18">
        <v>63896996</v>
      </c>
      <c r="F9" s="19">
        <v>63896996</v>
      </c>
      <c r="G9" s="19">
        <v>21471978</v>
      </c>
      <c r="H9" s="19">
        <v>2004000</v>
      </c>
      <c r="I9" s="19">
        <v>1660000</v>
      </c>
      <c r="J9" s="19">
        <v>25135978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25135978</v>
      </c>
      <c r="X9" s="19">
        <v>19842499</v>
      </c>
      <c r="Y9" s="19">
        <v>5293479</v>
      </c>
      <c r="Z9" s="20">
        <v>26.68</v>
      </c>
      <c r="AA9" s="21">
        <v>63896996</v>
      </c>
    </row>
    <row r="10" spans="1:27" ht="13.5">
      <c r="A10" s="22" t="s">
        <v>37</v>
      </c>
      <c r="B10" s="16"/>
      <c r="C10" s="17">
        <v>14556431</v>
      </c>
      <c r="D10" s="17"/>
      <c r="E10" s="18">
        <v>30545004</v>
      </c>
      <c r="F10" s="19">
        <v>30545004</v>
      </c>
      <c r="G10" s="19">
        <v>3548000</v>
      </c>
      <c r="H10" s="19"/>
      <c r="I10" s="19">
        <v>2000000</v>
      </c>
      <c r="J10" s="19">
        <v>5548000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5548000</v>
      </c>
      <c r="X10" s="19">
        <v>7636251</v>
      </c>
      <c r="Y10" s="19">
        <v>-2088251</v>
      </c>
      <c r="Z10" s="20">
        <v>-27.35</v>
      </c>
      <c r="AA10" s="21">
        <v>30545004</v>
      </c>
    </row>
    <row r="11" spans="1:27" ht="13.5">
      <c r="A11" s="22" t="s">
        <v>38</v>
      </c>
      <c r="B11" s="16"/>
      <c r="C11" s="17">
        <v>3923938</v>
      </c>
      <c r="D11" s="17"/>
      <c r="E11" s="18">
        <v>3220464</v>
      </c>
      <c r="F11" s="19">
        <v>3220464</v>
      </c>
      <c r="G11" s="19">
        <v>230427</v>
      </c>
      <c r="H11" s="19">
        <v>337877</v>
      </c>
      <c r="I11" s="19">
        <v>291373</v>
      </c>
      <c r="J11" s="19">
        <v>859677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859677</v>
      </c>
      <c r="X11" s="19">
        <v>805116</v>
      </c>
      <c r="Y11" s="19">
        <v>54561</v>
      </c>
      <c r="Z11" s="20">
        <v>6.78</v>
      </c>
      <c r="AA11" s="21">
        <v>3220464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-227480138</v>
      </c>
      <c r="D14" s="17"/>
      <c r="E14" s="18">
        <v>-223218720</v>
      </c>
      <c r="F14" s="19">
        <v>-223218720</v>
      </c>
      <c r="G14" s="19">
        <v>-12744557</v>
      </c>
      <c r="H14" s="19">
        <v>-17966868</v>
      </c>
      <c r="I14" s="19">
        <v>-18276790</v>
      </c>
      <c r="J14" s="19">
        <v>-48988215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-48988215</v>
      </c>
      <c r="X14" s="19">
        <v>-55804680</v>
      </c>
      <c r="Y14" s="19">
        <v>6816465</v>
      </c>
      <c r="Z14" s="20">
        <v>-12.21</v>
      </c>
      <c r="AA14" s="21">
        <v>-223218720</v>
      </c>
    </row>
    <row r="15" spans="1:27" ht="13.5">
      <c r="A15" s="22" t="s">
        <v>42</v>
      </c>
      <c r="B15" s="16"/>
      <c r="C15" s="17">
        <v>-5754200</v>
      </c>
      <c r="D15" s="17"/>
      <c r="E15" s="18">
        <v>-1633176</v>
      </c>
      <c r="F15" s="19">
        <v>-1633176</v>
      </c>
      <c r="G15" s="19">
        <v>-8514</v>
      </c>
      <c r="H15" s="19">
        <v>-118152</v>
      </c>
      <c r="I15" s="19">
        <v>-62326</v>
      </c>
      <c r="J15" s="19">
        <v>-188992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-188992</v>
      </c>
      <c r="X15" s="19">
        <v>-408294</v>
      </c>
      <c r="Y15" s="19">
        <v>219302</v>
      </c>
      <c r="Z15" s="20">
        <v>-53.71</v>
      </c>
      <c r="AA15" s="21">
        <v>-1633176</v>
      </c>
    </row>
    <row r="16" spans="1:27" ht="13.5">
      <c r="A16" s="22" t="s">
        <v>43</v>
      </c>
      <c r="B16" s="16"/>
      <c r="C16" s="17">
        <v>-34879</v>
      </c>
      <c r="D16" s="17"/>
      <c r="E16" s="18">
        <v>-150000</v>
      </c>
      <c r="F16" s="19">
        <v>-150000</v>
      </c>
      <c r="G16" s="19">
        <v>-79400</v>
      </c>
      <c r="H16" s="19"/>
      <c r="I16" s="19"/>
      <c r="J16" s="19">
        <v>-79400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-79400</v>
      </c>
      <c r="X16" s="19">
        <v>-37500</v>
      </c>
      <c r="Y16" s="19">
        <v>-41900</v>
      </c>
      <c r="Z16" s="20">
        <v>111.73</v>
      </c>
      <c r="AA16" s="21">
        <v>-150000</v>
      </c>
    </row>
    <row r="17" spans="1:27" ht="13.5">
      <c r="A17" s="23" t="s">
        <v>44</v>
      </c>
      <c r="B17" s="24"/>
      <c r="C17" s="25">
        <f aca="true" t="shared" si="0" ref="C17:Y17">SUM(C6:C16)</f>
        <v>19561876</v>
      </c>
      <c r="D17" s="25">
        <f>SUM(D6:D16)</f>
        <v>0</v>
      </c>
      <c r="E17" s="26">
        <f t="shared" si="0"/>
        <v>31619540</v>
      </c>
      <c r="F17" s="27">
        <f t="shared" si="0"/>
        <v>31619540</v>
      </c>
      <c r="G17" s="27">
        <f t="shared" si="0"/>
        <v>23618542</v>
      </c>
      <c r="H17" s="27">
        <f t="shared" si="0"/>
        <v>-2039787</v>
      </c>
      <c r="I17" s="27">
        <f t="shared" si="0"/>
        <v>750751</v>
      </c>
      <c r="J17" s="27">
        <f t="shared" si="0"/>
        <v>22329506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22329506</v>
      </c>
      <c r="X17" s="27">
        <f t="shared" si="0"/>
        <v>11773135</v>
      </c>
      <c r="Y17" s="27">
        <f t="shared" si="0"/>
        <v>10556371</v>
      </c>
      <c r="Z17" s="28">
        <f>+IF(X17&lt;&gt;0,+(Y17/X17)*100,0)</f>
        <v>89.66491083301091</v>
      </c>
      <c r="AA17" s="29">
        <f>SUM(AA6:AA16)</f>
        <v>31619540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-112358</v>
      </c>
      <c r="D23" s="40"/>
      <c r="E23" s="18">
        <v>-110376</v>
      </c>
      <c r="F23" s="19">
        <v>-110376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-27594</v>
      </c>
      <c r="Y23" s="36">
        <v>27594</v>
      </c>
      <c r="Z23" s="37">
        <v>-100</v>
      </c>
      <c r="AA23" s="38">
        <v>-110376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-18486676</v>
      </c>
      <c r="D26" s="17"/>
      <c r="E26" s="18">
        <v>-34168094</v>
      </c>
      <c r="F26" s="19">
        <v>-34168094</v>
      </c>
      <c r="G26" s="19">
        <v>-1233170</v>
      </c>
      <c r="H26" s="19">
        <v>-552726</v>
      </c>
      <c r="I26" s="19">
        <v>-1528620</v>
      </c>
      <c r="J26" s="19">
        <v>-3314516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-3314516</v>
      </c>
      <c r="X26" s="19">
        <v>-8542023</v>
      </c>
      <c r="Y26" s="19">
        <v>5227507</v>
      </c>
      <c r="Z26" s="20">
        <v>-61.2</v>
      </c>
      <c r="AA26" s="21">
        <v>-34168094</v>
      </c>
    </row>
    <row r="27" spans="1:27" ht="13.5">
      <c r="A27" s="23" t="s">
        <v>51</v>
      </c>
      <c r="B27" s="24"/>
      <c r="C27" s="25">
        <f aca="true" t="shared" si="1" ref="C27:Y27">SUM(C21:C26)</f>
        <v>-18599034</v>
      </c>
      <c r="D27" s="25">
        <f>SUM(D21:D26)</f>
        <v>0</v>
      </c>
      <c r="E27" s="26">
        <f t="shared" si="1"/>
        <v>-34278470</v>
      </c>
      <c r="F27" s="27">
        <f t="shared" si="1"/>
        <v>-34278470</v>
      </c>
      <c r="G27" s="27">
        <f t="shared" si="1"/>
        <v>-1233170</v>
      </c>
      <c r="H27" s="27">
        <f t="shared" si="1"/>
        <v>-552726</v>
      </c>
      <c r="I27" s="27">
        <f t="shared" si="1"/>
        <v>-1528620</v>
      </c>
      <c r="J27" s="27">
        <f t="shared" si="1"/>
        <v>-3314516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-3314516</v>
      </c>
      <c r="X27" s="27">
        <f t="shared" si="1"/>
        <v>-8569617</v>
      </c>
      <c r="Y27" s="27">
        <f t="shared" si="1"/>
        <v>5255101</v>
      </c>
      <c r="Z27" s="28">
        <f>+IF(X27&lt;&gt;0,+(Y27/X27)*100,0)</f>
        <v>-61.32247217116004</v>
      </c>
      <c r="AA27" s="29">
        <f>SUM(AA21:AA26)</f>
        <v>-34278470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2802456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65548</v>
      </c>
      <c r="D33" s="17"/>
      <c r="E33" s="18">
        <v>54972</v>
      </c>
      <c r="F33" s="19">
        <v>54972</v>
      </c>
      <c r="G33" s="19">
        <v>787</v>
      </c>
      <c r="H33" s="36">
        <v>9382</v>
      </c>
      <c r="I33" s="36">
        <v>-5388</v>
      </c>
      <c r="J33" s="36">
        <v>4781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4781</v>
      </c>
      <c r="X33" s="36">
        <v>13743</v>
      </c>
      <c r="Y33" s="19">
        <v>-8962</v>
      </c>
      <c r="Z33" s="20">
        <v>-65.21</v>
      </c>
      <c r="AA33" s="21">
        <v>54972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-4002893</v>
      </c>
      <c r="D35" s="17"/>
      <c r="E35" s="18">
        <v>918984</v>
      </c>
      <c r="F35" s="19">
        <v>918984</v>
      </c>
      <c r="G35" s="19">
        <v>-7212</v>
      </c>
      <c r="H35" s="19">
        <v>-204765</v>
      </c>
      <c r="I35" s="19">
        <v>-122805</v>
      </c>
      <c r="J35" s="19">
        <v>-334782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-334782</v>
      </c>
      <c r="X35" s="19">
        <v>229746</v>
      </c>
      <c r="Y35" s="19">
        <v>-564528</v>
      </c>
      <c r="Z35" s="20">
        <v>-245.72</v>
      </c>
      <c r="AA35" s="21">
        <v>918984</v>
      </c>
    </row>
    <row r="36" spans="1:27" ht="13.5">
      <c r="A36" s="23" t="s">
        <v>57</v>
      </c>
      <c r="B36" s="24"/>
      <c r="C36" s="25">
        <f aca="true" t="shared" si="2" ref="C36:Y36">SUM(C31:C35)</f>
        <v>-1134889</v>
      </c>
      <c r="D36" s="25">
        <f>SUM(D31:D35)</f>
        <v>0</v>
      </c>
      <c r="E36" s="26">
        <f t="shared" si="2"/>
        <v>973956</v>
      </c>
      <c r="F36" s="27">
        <f t="shared" si="2"/>
        <v>973956</v>
      </c>
      <c r="G36" s="27">
        <f t="shared" si="2"/>
        <v>-6425</v>
      </c>
      <c r="H36" s="27">
        <f t="shared" si="2"/>
        <v>-195383</v>
      </c>
      <c r="I36" s="27">
        <f t="shared" si="2"/>
        <v>-128193</v>
      </c>
      <c r="J36" s="27">
        <f t="shared" si="2"/>
        <v>-330001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-330001</v>
      </c>
      <c r="X36" s="27">
        <f t="shared" si="2"/>
        <v>243489</v>
      </c>
      <c r="Y36" s="27">
        <f t="shared" si="2"/>
        <v>-573490</v>
      </c>
      <c r="Z36" s="28">
        <f>+IF(X36&lt;&gt;0,+(Y36/X36)*100,0)</f>
        <v>-235.53014715243813</v>
      </c>
      <c r="AA36" s="29">
        <f>SUM(AA31:AA35)</f>
        <v>973956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-172047</v>
      </c>
      <c r="D38" s="31">
        <f>+D17+D27+D36</f>
        <v>0</v>
      </c>
      <c r="E38" s="32">
        <f t="shared" si="3"/>
        <v>-1684974</v>
      </c>
      <c r="F38" s="33">
        <f t="shared" si="3"/>
        <v>-1684974</v>
      </c>
      <c r="G38" s="33">
        <f t="shared" si="3"/>
        <v>22378947</v>
      </c>
      <c r="H38" s="33">
        <f t="shared" si="3"/>
        <v>-2787896</v>
      </c>
      <c r="I38" s="33">
        <f t="shared" si="3"/>
        <v>-906062</v>
      </c>
      <c r="J38" s="33">
        <f t="shared" si="3"/>
        <v>18684989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18684989</v>
      </c>
      <c r="X38" s="33">
        <f t="shared" si="3"/>
        <v>3447007</v>
      </c>
      <c r="Y38" s="33">
        <f t="shared" si="3"/>
        <v>15237982</v>
      </c>
      <c r="Z38" s="34">
        <f>+IF(X38&lt;&gt;0,+(Y38/X38)*100,0)</f>
        <v>442.064144343194</v>
      </c>
      <c r="AA38" s="35">
        <f>+AA17+AA27+AA36</f>
        <v>-1684974</v>
      </c>
    </row>
    <row r="39" spans="1:27" ht="13.5">
      <c r="A39" s="22" t="s">
        <v>59</v>
      </c>
      <c r="B39" s="16"/>
      <c r="C39" s="31">
        <v>13116372</v>
      </c>
      <c r="D39" s="31"/>
      <c r="E39" s="32">
        <v>6006181</v>
      </c>
      <c r="F39" s="33">
        <v>6500681</v>
      </c>
      <c r="G39" s="33">
        <v>12944325</v>
      </c>
      <c r="H39" s="33">
        <v>35323272</v>
      </c>
      <c r="I39" s="33">
        <v>32535376</v>
      </c>
      <c r="J39" s="33">
        <v>12944325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12944325</v>
      </c>
      <c r="X39" s="33">
        <v>6500681</v>
      </c>
      <c r="Y39" s="33">
        <v>6443644</v>
      </c>
      <c r="Z39" s="34">
        <v>99.12</v>
      </c>
      <c r="AA39" s="35">
        <v>6500681</v>
      </c>
    </row>
    <row r="40" spans="1:27" ht="13.5">
      <c r="A40" s="41" t="s">
        <v>60</v>
      </c>
      <c r="B40" s="42"/>
      <c r="C40" s="43">
        <v>12944325</v>
      </c>
      <c r="D40" s="43"/>
      <c r="E40" s="44">
        <v>4321205</v>
      </c>
      <c r="F40" s="45">
        <v>4815705</v>
      </c>
      <c r="G40" s="45">
        <v>35323272</v>
      </c>
      <c r="H40" s="45">
        <v>32535376</v>
      </c>
      <c r="I40" s="45">
        <v>31629314</v>
      </c>
      <c r="J40" s="45">
        <v>31629314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31629314</v>
      </c>
      <c r="X40" s="45">
        <v>9947686</v>
      </c>
      <c r="Y40" s="45">
        <v>21681628</v>
      </c>
      <c r="Z40" s="46">
        <v>217.96</v>
      </c>
      <c r="AA40" s="47">
        <v>4815705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76548464</v>
      </c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692915</v>
      </c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43951632</v>
      </c>
      <c r="F8" s="19">
        <v>43951632</v>
      </c>
      <c r="G8" s="19">
        <v>3402614</v>
      </c>
      <c r="H8" s="19">
        <v>3093668</v>
      </c>
      <c r="I8" s="19">
        <v>427328</v>
      </c>
      <c r="J8" s="19">
        <v>6923610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6923610</v>
      </c>
      <c r="X8" s="19">
        <v>10987908</v>
      </c>
      <c r="Y8" s="19">
        <v>-4064298</v>
      </c>
      <c r="Z8" s="20">
        <v>-36.99</v>
      </c>
      <c r="AA8" s="21">
        <v>43951632</v>
      </c>
    </row>
    <row r="9" spans="1:27" ht="13.5">
      <c r="A9" s="22" t="s">
        <v>36</v>
      </c>
      <c r="B9" s="16"/>
      <c r="C9" s="17"/>
      <c r="D9" s="17"/>
      <c r="E9" s="18">
        <v>33020772</v>
      </c>
      <c r="F9" s="19">
        <v>33020772</v>
      </c>
      <c r="G9" s="19">
        <v>8090000</v>
      </c>
      <c r="H9" s="19"/>
      <c r="I9" s="19"/>
      <c r="J9" s="19">
        <v>8090000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8090000</v>
      </c>
      <c r="X9" s="19">
        <v>8255193</v>
      </c>
      <c r="Y9" s="19">
        <v>-165193</v>
      </c>
      <c r="Z9" s="20">
        <v>-2</v>
      </c>
      <c r="AA9" s="21">
        <v>33020772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/>
      <c r="D11" s="17"/>
      <c r="E11" s="18">
        <v>500004</v>
      </c>
      <c r="F11" s="19">
        <v>500004</v>
      </c>
      <c r="G11" s="19">
        <v>39744</v>
      </c>
      <c r="H11" s="19">
        <v>30415</v>
      </c>
      <c r="I11" s="19">
        <v>30460</v>
      </c>
      <c r="J11" s="19">
        <v>100619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100619</v>
      </c>
      <c r="X11" s="19">
        <v>125001</v>
      </c>
      <c r="Y11" s="19">
        <v>-24382</v>
      </c>
      <c r="Z11" s="20">
        <v>-19.51</v>
      </c>
      <c r="AA11" s="21">
        <v>500004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-77580225</v>
      </c>
      <c r="D14" s="17"/>
      <c r="E14" s="18">
        <v>-80654664</v>
      </c>
      <c r="F14" s="19">
        <v>-80654664</v>
      </c>
      <c r="G14" s="19">
        <v>-6067941</v>
      </c>
      <c r="H14" s="19">
        <v>-3124083</v>
      </c>
      <c r="I14" s="19">
        <v>-3757367</v>
      </c>
      <c r="J14" s="19">
        <v>-12949391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-12949391</v>
      </c>
      <c r="X14" s="19">
        <v>-20163666</v>
      </c>
      <c r="Y14" s="19">
        <v>7214275</v>
      </c>
      <c r="Z14" s="20">
        <v>-35.78</v>
      </c>
      <c r="AA14" s="21">
        <v>-80654664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-338846</v>
      </c>
      <c r="D17" s="25">
        <f>SUM(D6:D16)</f>
        <v>0</v>
      </c>
      <c r="E17" s="26">
        <f t="shared" si="0"/>
        <v>-3182256</v>
      </c>
      <c r="F17" s="27">
        <f t="shared" si="0"/>
        <v>-3182256</v>
      </c>
      <c r="G17" s="27">
        <f t="shared" si="0"/>
        <v>5464417</v>
      </c>
      <c r="H17" s="27">
        <f t="shared" si="0"/>
        <v>0</v>
      </c>
      <c r="I17" s="27">
        <f t="shared" si="0"/>
        <v>-3299579</v>
      </c>
      <c r="J17" s="27">
        <f t="shared" si="0"/>
        <v>2164838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2164838</v>
      </c>
      <c r="X17" s="27">
        <f t="shared" si="0"/>
        <v>-795564</v>
      </c>
      <c r="Y17" s="27">
        <f t="shared" si="0"/>
        <v>2960402</v>
      </c>
      <c r="Z17" s="28">
        <f>+IF(X17&lt;&gt;0,+(Y17/X17)*100,0)</f>
        <v>-372.1136200230277</v>
      </c>
      <c r="AA17" s="29">
        <f>SUM(AA6:AA16)</f>
        <v>-3182256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-693528</v>
      </c>
      <c r="F23" s="19">
        <v>-693528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-173382</v>
      </c>
      <c r="Y23" s="36">
        <v>173382</v>
      </c>
      <c r="Z23" s="37">
        <v>-100</v>
      </c>
      <c r="AA23" s="38">
        <v>-693528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-724070</v>
      </c>
      <c r="D26" s="17"/>
      <c r="E26" s="18">
        <v>-230004</v>
      </c>
      <c r="F26" s="19">
        <v>-230004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-57501</v>
      </c>
      <c r="Y26" s="19">
        <v>57501</v>
      </c>
      <c r="Z26" s="20">
        <v>-100</v>
      </c>
      <c r="AA26" s="21">
        <v>-230004</v>
      </c>
    </row>
    <row r="27" spans="1:27" ht="13.5">
      <c r="A27" s="23" t="s">
        <v>51</v>
      </c>
      <c r="B27" s="24"/>
      <c r="C27" s="25">
        <f aca="true" t="shared" si="1" ref="C27:Y27">SUM(C21:C26)</f>
        <v>-724070</v>
      </c>
      <c r="D27" s="25">
        <f>SUM(D21:D26)</f>
        <v>0</v>
      </c>
      <c r="E27" s="26">
        <f t="shared" si="1"/>
        <v>-923532</v>
      </c>
      <c r="F27" s="27">
        <f t="shared" si="1"/>
        <v>-923532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-230883</v>
      </c>
      <c r="Y27" s="27">
        <f t="shared" si="1"/>
        <v>230883</v>
      </c>
      <c r="Z27" s="28">
        <f>+IF(X27&lt;&gt;0,+(Y27/X27)*100,0)</f>
        <v>-100</v>
      </c>
      <c r="AA27" s="29">
        <f>SUM(AA21:AA26)</f>
        <v>-923532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128839</v>
      </c>
      <c r="D35" s="17"/>
      <c r="E35" s="18">
        <v>-66000</v>
      </c>
      <c r="F35" s="19">
        <v>-66000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-16500</v>
      </c>
      <c r="Y35" s="19">
        <v>16500</v>
      </c>
      <c r="Z35" s="20">
        <v>-100</v>
      </c>
      <c r="AA35" s="21">
        <v>-66000</v>
      </c>
    </row>
    <row r="36" spans="1:27" ht="13.5">
      <c r="A36" s="23" t="s">
        <v>57</v>
      </c>
      <c r="B36" s="24"/>
      <c r="C36" s="25">
        <f aca="true" t="shared" si="2" ref="C36:Y36">SUM(C31:C35)</f>
        <v>128839</v>
      </c>
      <c r="D36" s="25">
        <f>SUM(D31:D35)</f>
        <v>0</v>
      </c>
      <c r="E36" s="26">
        <f t="shared" si="2"/>
        <v>-66000</v>
      </c>
      <c r="F36" s="27">
        <f t="shared" si="2"/>
        <v>-66000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-16500</v>
      </c>
      <c r="Y36" s="27">
        <f t="shared" si="2"/>
        <v>16500</v>
      </c>
      <c r="Z36" s="28">
        <f>+IF(X36&lt;&gt;0,+(Y36/X36)*100,0)</f>
        <v>-100</v>
      </c>
      <c r="AA36" s="29">
        <f>SUM(AA31:AA35)</f>
        <v>-66000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-934077</v>
      </c>
      <c r="D38" s="31">
        <f>+D17+D27+D36</f>
        <v>0</v>
      </c>
      <c r="E38" s="32">
        <f t="shared" si="3"/>
        <v>-4171788</v>
      </c>
      <c r="F38" s="33">
        <f t="shared" si="3"/>
        <v>-4171788</v>
      </c>
      <c r="G38" s="33">
        <f t="shared" si="3"/>
        <v>5464417</v>
      </c>
      <c r="H38" s="33">
        <f t="shared" si="3"/>
        <v>0</v>
      </c>
      <c r="I38" s="33">
        <f t="shared" si="3"/>
        <v>-3299579</v>
      </c>
      <c r="J38" s="33">
        <f t="shared" si="3"/>
        <v>2164838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2164838</v>
      </c>
      <c r="X38" s="33">
        <f t="shared" si="3"/>
        <v>-1042947</v>
      </c>
      <c r="Y38" s="33">
        <f t="shared" si="3"/>
        <v>3207785</v>
      </c>
      <c r="Z38" s="34">
        <f>+IF(X38&lt;&gt;0,+(Y38/X38)*100,0)</f>
        <v>-307.5693203969137</v>
      </c>
      <c r="AA38" s="35">
        <f>+AA17+AA27+AA36</f>
        <v>-4171788</v>
      </c>
    </row>
    <row r="39" spans="1:27" ht="13.5">
      <c r="A39" s="22" t="s">
        <v>59</v>
      </c>
      <c r="B39" s="16"/>
      <c r="C39" s="31">
        <v>7032764</v>
      </c>
      <c r="D39" s="31"/>
      <c r="E39" s="32">
        <v>12539945</v>
      </c>
      <c r="F39" s="33">
        <v>12539945</v>
      </c>
      <c r="G39" s="33">
        <v>6912522</v>
      </c>
      <c r="H39" s="33">
        <v>12376939</v>
      </c>
      <c r="I39" s="33">
        <v>12376939</v>
      </c>
      <c r="J39" s="33">
        <v>6912522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6912522</v>
      </c>
      <c r="X39" s="33">
        <v>12539945</v>
      </c>
      <c r="Y39" s="33">
        <v>-5627423</v>
      </c>
      <c r="Z39" s="34">
        <v>-44.88</v>
      </c>
      <c r="AA39" s="35">
        <v>12539945</v>
      </c>
    </row>
    <row r="40" spans="1:27" ht="13.5">
      <c r="A40" s="41" t="s">
        <v>60</v>
      </c>
      <c r="B40" s="42"/>
      <c r="C40" s="43">
        <v>6098686</v>
      </c>
      <c r="D40" s="43"/>
      <c r="E40" s="44">
        <v>8368157</v>
      </c>
      <c r="F40" s="45">
        <v>8368157</v>
      </c>
      <c r="G40" s="45">
        <v>12376939</v>
      </c>
      <c r="H40" s="45">
        <v>12376939</v>
      </c>
      <c r="I40" s="45">
        <v>9077360</v>
      </c>
      <c r="J40" s="45">
        <v>9077360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9077360</v>
      </c>
      <c r="X40" s="45">
        <v>11496998</v>
      </c>
      <c r="Y40" s="45">
        <v>-2419638</v>
      </c>
      <c r="Z40" s="46">
        <v>-21.05</v>
      </c>
      <c r="AA40" s="47">
        <v>8368157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32004467</v>
      </c>
      <c r="D6" s="17"/>
      <c r="E6" s="18">
        <v>36046798</v>
      </c>
      <c r="F6" s="19">
        <v>36046798</v>
      </c>
      <c r="G6" s="19">
        <v>1520690</v>
      </c>
      <c r="H6" s="19">
        <v>3279805</v>
      </c>
      <c r="I6" s="19">
        <v>4296329</v>
      </c>
      <c r="J6" s="19">
        <v>9096824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9096824</v>
      </c>
      <c r="X6" s="19">
        <v>12169641</v>
      </c>
      <c r="Y6" s="19">
        <v>-3072817</v>
      </c>
      <c r="Z6" s="20">
        <v>-25.25</v>
      </c>
      <c r="AA6" s="21">
        <v>36046798</v>
      </c>
    </row>
    <row r="7" spans="1:27" ht="13.5">
      <c r="A7" s="22" t="s">
        <v>34</v>
      </c>
      <c r="B7" s="16"/>
      <c r="C7" s="17">
        <v>92866767</v>
      </c>
      <c r="D7" s="17"/>
      <c r="E7" s="18">
        <v>110502527</v>
      </c>
      <c r="F7" s="19">
        <v>110502527</v>
      </c>
      <c r="G7" s="19">
        <v>8099573</v>
      </c>
      <c r="H7" s="19">
        <v>10803946</v>
      </c>
      <c r="I7" s="19">
        <v>10066841</v>
      </c>
      <c r="J7" s="19">
        <v>28970360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28970360</v>
      </c>
      <c r="X7" s="19">
        <v>28864114</v>
      </c>
      <c r="Y7" s="19">
        <v>106246</v>
      </c>
      <c r="Z7" s="20">
        <v>0.37</v>
      </c>
      <c r="AA7" s="21">
        <v>110502527</v>
      </c>
    </row>
    <row r="8" spans="1:27" ht="13.5">
      <c r="A8" s="22" t="s">
        <v>35</v>
      </c>
      <c r="B8" s="16"/>
      <c r="C8" s="17">
        <v>13752932</v>
      </c>
      <c r="D8" s="17"/>
      <c r="E8" s="18">
        <v>10898695</v>
      </c>
      <c r="F8" s="19">
        <v>10898695</v>
      </c>
      <c r="G8" s="19">
        <v>612573</v>
      </c>
      <c r="H8" s="19">
        <v>962274</v>
      </c>
      <c r="I8" s="19">
        <v>2465231</v>
      </c>
      <c r="J8" s="19">
        <v>4040078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4040078</v>
      </c>
      <c r="X8" s="19">
        <v>2340788</v>
      </c>
      <c r="Y8" s="19">
        <v>1699290</v>
      </c>
      <c r="Z8" s="20">
        <v>72.59</v>
      </c>
      <c r="AA8" s="21">
        <v>10898695</v>
      </c>
    </row>
    <row r="9" spans="1:27" ht="13.5">
      <c r="A9" s="22" t="s">
        <v>36</v>
      </c>
      <c r="B9" s="16"/>
      <c r="C9" s="17">
        <v>71789208</v>
      </c>
      <c r="D9" s="17"/>
      <c r="E9" s="18">
        <v>44949650</v>
      </c>
      <c r="F9" s="19">
        <v>44949650</v>
      </c>
      <c r="G9" s="19">
        <v>15489000</v>
      </c>
      <c r="H9" s="19">
        <v>2926500</v>
      </c>
      <c r="I9" s="19">
        <v>2995000</v>
      </c>
      <c r="J9" s="19">
        <v>21410500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21410500</v>
      </c>
      <c r="X9" s="19">
        <v>12486650</v>
      </c>
      <c r="Y9" s="19">
        <v>8923850</v>
      </c>
      <c r="Z9" s="20">
        <v>71.47</v>
      </c>
      <c r="AA9" s="21">
        <v>44949650</v>
      </c>
    </row>
    <row r="10" spans="1:27" ht="13.5">
      <c r="A10" s="22" t="s">
        <v>37</v>
      </c>
      <c r="B10" s="16"/>
      <c r="C10" s="17">
        <v>42245398</v>
      </c>
      <c r="D10" s="17"/>
      <c r="E10" s="18">
        <v>45910350</v>
      </c>
      <c r="F10" s="19">
        <v>45910350</v>
      </c>
      <c r="G10" s="19">
        <v>7909000</v>
      </c>
      <c r="H10" s="19">
        <v>11542500</v>
      </c>
      <c r="I10" s="19"/>
      <c r="J10" s="19">
        <v>19451500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19451500</v>
      </c>
      <c r="X10" s="19">
        <v>16745169</v>
      </c>
      <c r="Y10" s="19">
        <v>2706331</v>
      </c>
      <c r="Z10" s="20">
        <v>16.16</v>
      </c>
      <c r="AA10" s="21">
        <v>45910350</v>
      </c>
    </row>
    <row r="11" spans="1:27" ht="13.5">
      <c r="A11" s="22" t="s">
        <v>38</v>
      </c>
      <c r="B11" s="16"/>
      <c r="C11" s="17">
        <v>4028685</v>
      </c>
      <c r="D11" s="17"/>
      <c r="E11" s="18">
        <v>2196873</v>
      </c>
      <c r="F11" s="19">
        <v>2196873</v>
      </c>
      <c r="G11" s="19">
        <v>50209</v>
      </c>
      <c r="H11" s="19">
        <v>86440</v>
      </c>
      <c r="I11" s="19">
        <v>84539</v>
      </c>
      <c r="J11" s="19">
        <v>221188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221188</v>
      </c>
      <c r="X11" s="19">
        <v>646983</v>
      </c>
      <c r="Y11" s="19">
        <v>-425795</v>
      </c>
      <c r="Z11" s="20">
        <v>-65.81</v>
      </c>
      <c r="AA11" s="21">
        <v>2196873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-256070807</v>
      </c>
      <c r="D14" s="17"/>
      <c r="E14" s="18">
        <v>-192203052</v>
      </c>
      <c r="F14" s="19">
        <v>-192203052</v>
      </c>
      <c r="G14" s="19">
        <v>-32777631</v>
      </c>
      <c r="H14" s="19">
        <v>-19583315</v>
      </c>
      <c r="I14" s="19">
        <v>-20234671</v>
      </c>
      <c r="J14" s="19">
        <v>-72595617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-72595617</v>
      </c>
      <c r="X14" s="19">
        <v>-44383520</v>
      </c>
      <c r="Y14" s="19">
        <v>-28212097</v>
      </c>
      <c r="Z14" s="20">
        <v>63.56</v>
      </c>
      <c r="AA14" s="21">
        <v>-192203052</v>
      </c>
    </row>
    <row r="15" spans="1:27" ht="13.5">
      <c r="A15" s="22" t="s">
        <v>42</v>
      </c>
      <c r="B15" s="16"/>
      <c r="C15" s="17">
        <v>-5278468</v>
      </c>
      <c r="D15" s="17"/>
      <c r="E15" s="18">
        <v>-1850000</v>
      </c>
      <c r="F15" s="19">
        <v>-1850000</v>
      </c>
      <c r="G15" s="19"/>
      <c r="H15" s="19"/>
      <c r="I15" s="19">
        <v>-587508</v>
      </c>
      <c r="J15" s="19">
        <v>-587508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-587508</v>
      </c>
      <c r="X15" s="19">
        <v>-230000</v>
      </c>
      <c r="Y15" s="19">
        <v>-357508</v>
      </c>
      <c r="Z15" s="20">
        <v>155.44</v>
      </c>
      <c r="AA15" s="21">
        <v>-1850000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-4661818</v>
      </c>
      <c r="D17" s="25">
        <f>SUM(D6:D16)</f>
        <v>0</v>
      </c>
      <c r="E17" s="26">
        <f t="shared" si="0"/>
        <v>56451841</v>
      </c>
      <c r="F17" s="27">
        <f t="shared" si="0"/>
        <v>56451841</v>
      </c>
      <c r="G17" s="27">
        <f t="shared" si="0"/>
        <v>903414</v>
      </c>
      <c r="H17" s="27">
        <f t="shared" si="0"/>
        <v>10018150</v>
      </c>
      <c r="I17" s="27">
        <f t="shared" si="0"/>
        <v>-914239</v>
      </c>
      <c r="J17" s="27">
        <f t="shared" si="0"/>
        <v>10007325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10007325</v>
      </c>
      <c r="X17" s="27">
        <f t="shared" si="0"/>
        <v>28639825</v>
      </c>
      <c r="Y17" s="27">
        <f t="shared" si="0"/>
        <v>-18632500</v>
      </c>
      <c r="Z17" s="28">
        <f>+IF(X17&lt;&gt;0,+(Y17/X17)*100,0)</f>
        <v>-65.0580092580873</v>
      </c>
      <c r="AA17" s="29">
        <f>SUM(AA6:AA16)</f>
        <v>56451841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412779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-7715632</v>
      </c>
      <c r="H24" s="19">
        <v>-7787000</v>
      </c>
      <c r="I24" s="19">
        <v>3600000</v>
      </c>
      <c r="J24" s="19">
        <v>-11902632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-11902632</v>
      </c>
      <c r="X24" s="19"/>
      <c r="Y24" s="19">
        <v>-11902632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-50560751</v>
      </c>
      <c r="F26" s="19">
        <v>-50560751</v>
      </c>
      <c r="G26" s="19"/>
      <c r="H26" s="19">
        <v>-1416501</v>
      </c>
      <c r="I26" s="19">
        <v>-1406771</v>
      </c>
      <c r="J26" s="19">
        <v>-2823272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-2823272</v>
      </c>
      <c r="X26" s="19">
        <v>-17287334</v>
      </c>
      <c r="Y26" s="19">
        <v>14464062</v>
      </c>
      <c r="Z26" s="20">
        <v>-83.67</v>
      </c>
      <c r="AA26" s="21">
        <v>-50560751</v>
      </c>
    </row>
    <row r="27" spans="1:27" ht="13.5">
      <c r="A27" s="23" t="s">
        <v>51</v>
      </c>
      <c r="B27" s="24"/>
      <c r="C27" s="25">
        <f aca="true" t="shared" si="1" ref="C27:Y27">SUM(C21:C26)</f>
        <v>412779</v>
      </c>
      <c r="D27" s="25">
        <f>SUM(D21:D26)</f>
        <v>0</v>
      </c>
      <c r="E27" s="26">
        <f t="shared" si="1"/>
        <v>-50560751</v>
      </c>
      <c r="F27" s="27">
        <f t="shared" si="1"/>
        <v>-50560751</v>
      </c>
      <c r="G27" s="27">
        <f t="shared" si="1"/>
        <v>-7715632</v>
      </c>
      <c r="H27" s="27">
        <f t="shared" si="1"/>
        <v>-9203501</v>
      </c>
      <c r="I27" s="27">
        <f t="shared" si="1"/>
        <v>2193229</v>
      </c>
      <c r="J27" s="27">
        <f t="shared" si="1"/>
        <v>-14725904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-14725904</v>
      </c>
      <c r="X27" s="27">
        <f t="shared" si="1"/>
        <v>-17287334</v>
      </c>
      <c r="Y27" s="27">
        <f t="shared" si="1"/>
        <v>2561430</v>
      </c>
      <c r="Z27" s="28">
        <f>+IF(X27&lt;&gt;0,+(Y27/X27)*100,0)</f>
        <v>-14.816801711588381</v>
      </c>
      <c r="AA27" s="29">
        <f>SUM(AA21:AA26)</f>
        <v>-50560751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4000000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112964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-3934666</v>
      </c>
      <c r="D35" s="17"/>
      <c r="E35" s="18">
        <v>-2087826</v>
      </c>
      <c r="F35" s="19">
        <v>-2087826</v>
      </c>
      <c r="G35" s="19"/>
      <c r="H35" s="19"/>
      <c r="I35" s="19">
        <v>-934130</v>
      </c>
      <c r="J35" s="19">
        <v>-934130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-934130</v>
      </c>
      <c r="X35" s="19"/>
      <c r="Y35" s="19">
        <v>-934130</v>
      </c>
      <c r="Z35" s="20"/>
      <c r="AA35" s="21">
        <v>-2087826</v>
      </c>
    </row>
    <row r="36" spans="1:27" ht="13.5">
      <c r="A36" s="23" t="s">
        <v>57</v>
      </c>
      <c r="B36" s="24"/>
      <c r="C36" s="25">
        <f aca="true" t="shared" si="2" ref="C36:Y36">SUM(C31:C35)</f>
        <v>178298</v>
      </c>
      <c r="D36" s="25">
        <f>SUM(D31:D35)</f>
        <v>0</v>
      </c>
      <c r="E36" s="26">
        <f t="shared" si="2"/>
        <v>-2087826</v>
      </c>
      <c r="F36" s="27">
        <f t="shared" si="2"/>
        <v>-2087826</v>
      </c>
      <c r="G36" s="27">
        <f t="shared" si="2"/>
        <v>0</v>
      </c>
      <c r="H36" s="27">
        <f t="shared" si="2"/>
        <v>0</v>
      </c>
      <c r="I36" s="27">
        <f t="shared" si="2"/>
        <v>-934130</v>
      </c>
      <c r="J36" s="27">
        <f t="shared" si="2"/>
        <v>-934130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-934130</v>
      </c>
      <c r="X36" s="27">
        <f t="shared" si="2"/>
        <v>0</v>
      </c>
      <c r="Y36" s="27">
        <f t="shared" si="2"/>
        <v>-934130</v>
      </c>
      <c r="Z36" s="28">
        <f>+IF(X36&lt;&gt;0,+(Y36/X36)*100,0)</f>
        <v>0</v>
      </c>
      <c r="AA36" s="29">
        <f>SUM(AA31:AA35)</f>
        <v>-2087826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-4070741</v>
      </c>
      <c r="D38" s="31">
        <f>+D17+D27+D36</f>
        <v>0</v>
      </c>
      <c r="E38" s="32">
        <f t="shared" si="3"/>
        <v>3803264</v>
      </c>
      <c r="F38" s="33">
        <f t="shared" si="3"/>
        <v>3803264</v>
      </c>
      <c r="G38" s="33">
        <f t="shared" si="3"/>
        <v>-6812218</v>
      </c>
      <c r="H38" s="33">
        <f t="shared" si="3"/>
        <v>814649</v>
      </c>
      <c r="I38" s="33">
        <f t="shared" si="3"/>
        <v>344860</v>
      </c>
      <c r="J38" s="33">
        <f t="shared" si="3"/>
        <v>-5652709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-5652709</v>
      </c>
      <c r="X38" s="33">
        <f t="shared" si="3"/>
        <v>11352491</v>
      </c>
      <c r="Y38" s="33">
        <f t="shared" si="3"/>
        <v>-17005200</v>
      </c>
      <c r="Z38" s="34">
        <f>+IF(X38&lt;&gt;0,+(Y38/X38)*100,0)</f>
        <v>-149.79267545774755</v>
      </c>
      <c r="AA38" s="35">
        <f>+AA17+AA27+AA36</f>
        <v>3803264</v>
      </c>
    </row>
    <row r="39" spans="1:27" ht="13.5">
      <c r="A39" s="22" t="s">
        <v>59</v>
      </c>
      <c r="B39" s="16"/>
      <c r="C39" s="31">
        <v>6560971</v>
      </c>
      <c r="D39" s="31"/>
      <c r="E39" s="32">
        <v>2972400</v>
      </c>
      <c r="F39" s="33">
        <v>2972400</v>
      </c>
      <c r="G39" s="33">
        <v>1763820</v>
      </c>
      <c r="H39" s="33">
        <v>-5048398</v>
      </c>
      <c r="I39" s="33">
        <v>-4233749</v>
      </c>
      <c r="J39" s="33">
        <v>1763820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1763820</v>
      </c>
      <c r="X39" s="33">
        <v>2972400</v>
      </c>
      <c r="Y39" s="33">
        <v>-1208580</v>
      </c>
      <c r="Z39" s="34">
        <v>-40.66</v>
      </c>
      <c r="AA39" s="35">
        <v>2972400</v>
      </c>
    </row>
    <row r="40" spans="1:27" ht="13.5">
      <c r="A40" s="41" t="s">
        <v>60</v>
      </c>
      <c r="B40" s="42"/>
      <c r="C40" s="43">
        <v>2490231</v>
      </c>
      <c r="D40" s="43"/>
      <c r="E40" s="44">
        <v>6775664</v>
      </c>
      <c r="F40" s="45">
        <v>6775664</v>
      </c>
      <c r="G40" s="45">
        <v>-5048398</v>
      </c>
      <c r="H40" s="45">
        <v>-4233749</v>
      </c>
      <c r="I40" s="45">
        <v>-3888889</v>
      </c>
      <c r="J40" s="45">
        <v>-3888889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-3888889</v>
      </c>
      <c r="X40" s="45">
        <v>14324891</v>
      </c>
      <c r="Y40" s="45">
        <v>-18213780</v>
      </c>
      <c r="Z40" s="46">
        <v>-127.15</v>
      </c>
      <c r="AA40" s="47">
        <v>6775664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51010061</v>
      </c>
      <c r="D6" s="17"/>
      <c r="E6" s="18">
        <v>54382572</v>
      </c>
      <c r="F6" s="19">
        <v>54382572</v>
      </c>
      <c r="G6" s="19">
        <v>2547623</v>
      </c>
      <c r="H6" s="19">
        <v>6928936</v>
      </c>
      <c r="I6" s="19">
        <v>7694816</v>
      </c>
      <c r="J6" s="19">
        <v>17171375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17171375</v>
      </c>
      <c r="X6" s="19">
        <v>13595643</v>
      </c>
      <c r="Y6" s="19">
        <v>3575732</v>
      </c>
      <c r="Z6" s="20">
        <v>26.3</v>
      </c>
      <c r="AA6" s="21">
        <v>54382572</v>
      </c>
    </row>
    <row r="7" spans="1:27" ht="13.5">
      <c r="A7" s="22" t="s">
        <v>34</v>
      </c>
      <c r="B7" s="16"/>
      <c r="C7" s="17">
        <v>139376722</v>
      </c>
      <c r="D7" s="17"/>
      <c r="E7" s="18">
        <v>148025448</v>
      </c>
      <c r="F7" s="19">
        <v>148025448</v>
      </c>
      <c r="G7" s="19">
        <v>10922313</v>
      </c>
      <c r="H7" s="19">
        <v>14650503</v>
      </c>
      <c r="I7" s="19">
        <v>13902101</v>
      </c>
      <c r="J7" s="19">
        <v>39474917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39474917</v>
      </c>
      <c r="X7" s="19">
        <v>37006362</v>
      </c>
      <c r="Y7" s="19">
        <v>2468555</v>
      </c>
      <c r="Z7" s="20">
        <v>6.67</v>
      </c>
      <c r="AA7" s="21">
        <v>148025448</v>
      </c>
    </row>
    <row r="8" spans="1:27" ht="13.5">
      <c r="A8" s="22" t="s">
        <v>35</v>
      </c>
      <c r="B8" s="16"/>
      <c r="C8" s="17">
        <v>9701781</v>
      </c>
      <c r="D8" s="17"/>
      <c r="E8" s="18">
        <v>11467596</v>
      </c>
      <c r="F8" s="19">
        <v>11467596</v>
      </c>
      <c r="G8" s="19">
        <v>3403260</v>
      </c>
      <c r="H8" s="19">
        <v>1261465</v>
      </c>
      <c r="I8" s="19">
        <v>3964395</v>
      </c>
      <c r="J8" s="19">
        <v>8629120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8629120</v>
      </c>
      <c r="X8" s="19">
        <v>2866899</v>
      </c>
      <c r="Y8" s="19">
        <v>5762221</v>
      </c>
      <c r="Z8" s="20">
        <v>200.99</v>
      </c>
      <c r="AA8" s="21">
        <v>11467596</v>
      </c>
    </row>
    <row r="9" spans="1:27" ht="13.5">
      <c r="A9" s="22" t="s">
        <v>36</v>
      </c>
      <c r="B9" s="16"/>
      <c r="C9" s="17">
        <v>74498788</v>
      </c>
      <c r="D9" s="17"/>
      <c r="E9" s="18">
        <v>67211004</v>
      </c>
      <c r="F9" s="19">
        <v>67211004</v>
      </c>
      <c r="G9" s="19">
        <v>13892000</v>
      </c>
      <c r="H9" s="19">
        <v>3897000</v>
      </c>
      <c r="I9" s="19"/>
      <c r="J9" s="19">
        <v>17789000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17789000</v>
      </c>
      <c r="X9" s="19">
        <v>16802751</v>
      </c>
      <c r="Y9" s="19">
        <v>986249</v>
      </c>
      <c r="Z9" s="20">
        <v>5.87</v>
      </c>
      <c r="AA9" s="21">
        <v>67211004</v>
      </c>
    </row>
    <row r="10" spans="1:27" ht="13.5">
      <c r="A10" s="22" t="s">
        <v>37</v>
      </c>
      <c r="B10" s="16"/>
      <c r="C10" s="17">
        <v>19303030</v>
      </c>
      <c r="D10" s="17"/>
      <c r="E10" s="18">
        <v>15044004</v>
      </c>
      <c r="F10" s="19">
        <v>15044004</v>
      </c>
      <c r="G10" s="19"/>
      <c r="H10" s="19">
        <v>750000</v>
      </c>
      <c r="I10" s="19">
        <v>2363000</v>
      </c>
      <c r="J10" s="19">
        <v>3113000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3113000</v>
      </c>
      <c r="X10" s="19">
        <v>3761001</v>
      </c>
      <c r="Y10" s="19">
        <v>-648001</v>
      </c>
      <c r="Z10" s="20">
        <v>-17.23</v>
      </c>
      <c r="AA10" s="21">
        <v>15044004</v>
      </c>
    </row>
    <row r="11" spans="1:27" ht="13.5">
      <c r="A11" s="22" t="s">
        <v>38</v>
      </c>
      <c r="B11" s="16"/>
      <c r="C11" s="17">
        <v>4296966</v>
      </c>
      <c r="D11" s="17"/>
      <c r="E11" s="18">
        <v>7440000</v>
      </c>
      <c r="F11" s="19">
        <v>7440000</v>
      </c>
      <c r="G11" s="19">
        <v>365949</v>
      </c>
      <c r="H11" s="19">
        <v>393761</v>
      </c>
      <c r="I11" s="19">
        <v>282540</v>
      </c>
      <c r="J11" s="19">
        <v>1042250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1042250</v>
      </c>
      <c r="X11" s="19">
        <v>1860000</v>
      </c>
      <c r="Y11" s="19">
        <v>-817750</v>
      </c>
      <c r="Z11" s="20">
        <v>-43.97</v>
      </c>
      <c r="AA11" s="21">
        <v>7440000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-242204393</v>
      </c>
      <c r="D14" s="17"/>
      <c r="E14" s="18">
        <v>-259930272</v>
      </c>
      <c r="F14" s="19">
        <v>-259930272</v>
      </c>
      <c r="G14" s="19">
        <v>-36554477</v>
      </c>
      <c r="H14" s="19">
        <v>-12964020</v>
      </c>
      <c r="I14" s="19">
        <v>-66253298</v>
      </c>
      <c r="J14" s="19">
        <v>-115771795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-115771795</v>
      </c>
      <c r="X14" s="19">
        <v>-64982568</v>
      </c>
      <c r="Y14" s="19">
        <v>-50789227</v>
      </c>
      <c r="Z14" s="20">
        <v>78.16</v>
      </c>
      <c r="AA14" s="21">
        <v>-259930272</v>
      </c>
    </row>
    <row r="15" spans="1:27" ht="13.5">
      <c r="A15" s="22" t="s">
        <v>42</v>
      </c>
      <c r="B15" s="16"/>
      <c r="C15" s="17">
        <v>-5798289</v>
      </c>
      <c r="D15" s="17"/>
      <c r="E15" s="18">
        <v>-12213576</v>
      </c>
      <c r="F15" s="19">
        <v>-12213576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-3053394</v>
      </c>
      <c r="Y15" s="19">
        <v>3053394</v>
      </c>
      <c r="Z15" s="20">
        <v>-100</v>
      </c>
      <c r="AA15" s="21">
        <v>-12213576</v>
      </c>
    </row>
    <row r="16" spans="1:27" ht="13.5">
      <c r="A16" s="22" t="s">
        <v>43</v>
      </c>
      <c r="B16" s="16"/>
      <c r="C16" s="17">
        <v>-3214250</v>
      </c>
      <c r="D16" s="17"/>
      <c r="E16" s="18">
        <v>-3560904</v>
      </c>
      <c r="F16" s="19">
        <v>-3560904</v>
      </c>
      <c r="G16" s="19">
        <v>-31535</v>
      </c>
      <c r="H16" s="19">
        <v>-501780</v>
      </c>
      <c r="I16" s="19">
        <v>-154230</v>
      </c>
      <c r="J16" s="19">
        <v>-687545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-687545</v>
      </c>
      <c r="X16" s="19">
        <v>-890226</v>
      </c>
      <c r="Y16" s="19">
        <v>202681</v>
      </c>
      <c r="Z16" s="20">
        <v>-22.77</v>
      </c>
      <c r="AA16" s="21">
        <v>-3560904</v>
      </c>
    </row>
    <row r="17" spans="1:27" ht="13.5">
      <c r="A17" s="23" t="s">
        <v>44</v>
      </c>
      <c r="B17" s="24"/>
      <c r="C17" s="25">
        <f aca="true" t="shared" si="0" ref="C17:Y17">SUM(C6:C16)</f>
        <v>46970416</v>
      </c>
      <c r="D17" s="25">
        <f>SUM(D6:D16)</f>
        <v>0</v>
      </c>
      <c r="E17" s="26">
        <f t="shared" si="0"/>
        <v>27865872</v>
      </c>
      <c r="F17" s="27">
        <f t="shared" si="0"/>
        <v>27865872</v>
      </c>
      <c r="G17" s="27">
        <f t="shared" si="0"/>
        <v>-5454867</v>
      </c>
      <c r="H17" s="27">
        <f t="shared" si="0"/>
        <v>14415865</v>
      </c>
      <c r="I17" s="27">
        <f t="shared" si="0"/>
        <v>-38200676</v>
      </c>
      <c r="J17" s="27">
        <f t="shared" si="0"/>
        <v>-29239678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-29239678</v>
      </c>
      <c r="X17" s="27">
        <f t="shared" si="0"/>
        <v>6966468</v>
      </c>
      <c r="Y17" s="27">
        <f t="shared" si="0"/>
        <v>-36206146</v>
      </c>
      <c r="Z17" s="28">
        <f>+IF(X17&lt;&gt;0,+(Y17/X17)*100,0)</f>
        <v>-519.7202657070986</v>
      </c>
      <c r="AA17" s="29">
        <f>SUM(AA6:AA16)</f>
        <v>27865872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105263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-367152</v>
      </c>
      <c r="F23" s="19">
        <v>-367152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-91788</v>
      </c>
      <c r="Y23" s="36">
        <v>91788</v>
      </c>
      <c r="Z23" s="37">
        <v>-100</v>
      </c>
      <c r="AA23" s="38">
        <v>-367152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>
        <v>65186</v>
      </c>
      <c r="I24" s="19">
        <v>30000000</v>
      </c>
      <c r="J24" s="19">
        <v>30065186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30065186</v>
      </c>
      <c r="X24" s="19"/>
      <c r="Y24" s="19">
        <v>30065186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-32221246</v>
      </c>
      <c r="D26" s="17"/>
      <c r="E26" s="18">
        <v>-32478000</v>
      </c>
      <c r="F26" s="19">
        <v>-32478000</v>
      </c>
      <c r="G26" s="19">
        <v>-354428</v>
      </c>
      <c r="H26" s="19">
        <v>-100748</v>
      </c>
      <c r="I26" s="19">
        <v>-1754577</v>
      </c>
      <c r="J26" s="19">
        <v>-2209753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-2209753</v>
      </c>
      <c r="X26" s="19">
        <v>-8119500</v>
      </c>
      <c r="Y26" s="19">
        <v>5909747</v>
      </c>
      <c r="Z26" s="20">
        <v>-72.78</v>
      </c>
      <c r="AA26" s="21">
        <v>-32478000</v>
      </c>
    </row>
    <row r="27" spans="1:27" ht="13.5">
      <c r="A27" s="23" t="s">
        <v>51</v>
      </c>
      <c r="B27" s="24"/>
      <c r="C27" s="25">
        <f aca="true" t="shared" si="1" ref="C27:Y27">SUM(C21:C26)</f>
        <v>-32115983</v>
      </c>
      <c r="D27" s="25">
        <f>SUM(D21:D26)</f>
        <v>0</v>
      </c>
      <c r="E27" s="26">
        <f t="shared" si="1"/>
        <v>-32845152</v>
      </c>
      <c r="F27" s="27">
        <f t="shared" si="1"/>
        <v>-32845152</v>
      </c>
      <c r="G27" s="27">
        <f t="shared" si="1"/>
        <v>-354428</v>
      </c>
      <c r="H27" s="27">
        <f t="shared" si="1"/>
        <v>-35562</v>
      </c>
      <c r="I27" s="27">
        <f t="shared" si="1"/>
        <v>28245423</v>
      </c>
      <c r="J27" s="27">
        <f t="shared" si="1"/>
        <v>27855433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27855433</v>
      </c>
      <c r="X27" s="27">
        <f t="shared" si="1"/>
        <v>-8211288</v>
      </c>
      <c r="Y27" s="27">
        <f t="shared" si="1"/>
        <v>36066721</v>
      </c>
      <c r="Z27" s="28">
        <f>+IF(X27&lt;&gt;0,+(Y27/X27)*100,0)</f>
        <v>-439.23341867926206</v>
      </c>
      <c r="AA27" s="29">
        <f>SUM(AA21:AA26)</f>
        <v>-32845152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6130000</v>
      </c>
      <c r="D32" s="17"/>
      <c r="E32" s="18">
        <v>6750000</v>
      </c>
      <c r="F32" s="19">
        <v>6750000</v>
      </c>
      <c r="G32" s="19"/>
      <c r="H32" s="19"/>
      <c r="I32" s="19">
        <v>430000</v>
      </c>
      <c r="J32" s="19">
        <v>430000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430000</v>
      </c>
      <c r="X32" s="19">
        <v>1687500</v>
      </c>
      <c r="Y32" s="19">
        <v>-1257500</v>
      </c>
      <c r="Z32" s="20">
        <v>-74.52</v>
      </c>
      <c r="AA32" s="21">
        <v>6750000</v>
      </c>
    </row>
    <row r="33" spans="1:27" ht="13.5">
      <c r="A33" s="22" t="s">
        <v>55</v>
      </c>
      <c r="B33" s="16"/>
      <c r="C33" s="17">
        <v>276434</v>
      </c>
      <c r="D33" s="17"/>
      <c r="E33" s="18">
        <v>123216</v>
      </c>
      <c r="F33" s="19">
        <v>123216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30804</v>
      </c>
      <c r="Y33" s="19">
        <v>-30804</v>
      </c>
      <c r="Z33" s="20">
        <v>-100</v>
      </c>
      <c r="AA33" s="21">
        <v>123216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-3945374</v>
      </c>
      <c r="D35" s="17"/>
      <c r="E35" s="18">
        <v>-3822816</v>
      </c>
      <c r="F35" s="19">
        <v>-3822816</v>
      </c>
      <c r="G35" s="19"/>
      <c r="H35" s="19">
        <v>-430000</v>
      </c>
      <c r="I35" s="19">
        <v>-341802</v>
      </c>
      <c r="J35" s="19">
        <v>-771802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-771802</v>
      </c>
      <c r="X35" s="19">
        <v>-955704</v>
      </c>
      <c r="Y35" s="19">
        <v>183902</v>
      </c>
      <c r="Z35" s="20">
        <v>-19.24</v>
      </c>
      <c r="AA35" s="21">
        <v>-3822816</v>
      </c>
    </row>
    <row r="36" spans="1:27" ht="13.5">
      <c r="A36" s="23" t="s">
        <v>57</v>
      </c>
      <c r="B36" s="24"/>
      <c r="C36" s="25">
        <f aca="true" t="shared" si="2" ref="C36:Y36">SUM(C31:C35)</f>
        <v>2461060</v>
      </c>
      <c r="D36" s="25">
        <f>SUM(D31:D35)</f>
        <v>0</v>
      </c>
      <c r="E36" s="26">
        <f t="shared" si="2"/>
        <v>3050400</v>
      </c>
      <c r="F36" s="27">
        <f t="shared" si="2"/>
        <v>3050400</v>
      </c>
      <c r="G36" s="27">
        <f t="shared" si="2"/>
        <v>0</v>
      </c>
      <c r="H36" s="27">
        <f t="shared" si="2"/>
        <v>-430000</v>
      </c>
      <c r="I36" s="27">
        <f t="shared" si="2"/>
        <v>88198</v>
      </c>
      <c r="J36" s="27">
        <f t="shared" si="2"/>
        <v>-341802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-341802</v>
      </c>
      <c r="X36" s="27">
        <f t="shared" si="2"/>
        <v>762600</v>
      </c>
      <c r="Y36" s="27">
        <f t="shared" si="2"/>
        <v>-1104402</v>
      </c>
      <c r="Z36" s="28">
        <f>+IF(X36&lt;&gt;0,+(Y36/X36)*100,0)</f>
        <v>-144.82061369000786</v>
      </c>
      <c r="AA36" s="29">
        <f>SUM(AA31:AA35)</f>
        <v>3050400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17315493</v>
      </c>
      <c r="D38" s="31">
        <f>+D17+D27+D36</f>
        <v>0</v>
      </c>
      <c r="E38" s="32">
        <f t="shared" si="3"/>
        <v>-1928880</v>
      </c>
      <c r="F38" s="33">
        <f t="shared" si="3"/>
        <v>-1928880</v>
      </c>
      <c r="G38" s="33">
        <f t="shared" si="3"/>
        <v>-5809295</v>
      </c>
      <c r="H38" s="33">
        <f t="shared" si="3"/>
        <v>13950303</v>
      </c>
      <c r="I38" s="33">
        <f t="shared" si="3"/>
        <v>-9867055</v>
      </c>
      <c r="J38" s="33">
        <f t="shared" si="3"/>
        <v>-1726047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-1726047</v>
      </c>
      <c r="X38" s="33">
        <f t="shared" si="3"/>
        <v>-482220</v>
      </c>
      <c r="Y38" s="33">
        <f t="shared" si="3"/>
        <v>-1243827</v>
      </c>
      <c r="Z38" s="34">
        <f>+IF(X38&lt;&gt;0,+(Y38/X38)*100,0)</f>
        <v>257.93766330720416</v>
      </c>
      <c r="AA38" s="35">
        <f>+AA17+AA27+AA36</f>
        <v>-1928880</v>
      </c>
    </row>
    <row r="39" spans="1:27" ht="13.5">
      <c r="A39" s="22" t="s">
        <v>59</v>
      </c>
      <c r="B39" s="16"/>
      <c r="C39" s="31">
        <v>48344026</v>
      </c>
      <c r="D39" s="31"/>
      <c r="E39" s="32">
        <v>70110214</v>
      </c>
      <c r="F39" s="33">
        <v>70110214</v>
      </c>
      <c r="G39" s="33">
        <v>65659519</v>
      </c>
      <c r="H39" s="33">
        <v>59850224</v>
      </c>
      <c r="I39" s="33">
        <v>73800527</v>
      </c>
      <c r="J39" s="33">
        <v>65659519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65659519</v>
      </c>
      <c r="X39" s="33">
        <v>70110214</v>
      </c>
      <c r="Y39" s="33">
        <v>-4450695</v>
      </c>
      <c r="Z39" s="34">
        <v>-6.35</v>
      </c>
      <c r="AA39" s="35">
        <v>70110214</v>
      </c>
    </row>
    <row r="40" spans="1:27" ht="13.5">
      <c r="A40" s="41" t="s">
        <v>60</v>
      </c>
      <c r="B40" s="42"/>
      <c r="C40" s="43">
        <v>65659519</v>
      </c>
      <c r="D40" s="43"/>
      <c r="E40" s="44">
        <v>68181335</v>
      </c>
      <c r="F40" s="45">
        <v>68181335</v>
      </c>
      <c r="G40" s="45">
        <v>59850224</v>
      </c>
      <c r="H40" s="45">
        <v>73800527</v>
      </c>
      <c r="I40" s="45">
        <v>63933472</v>
      </c>
      <c r="J40" s="45">
        <v>63933472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63933472</v>
      </c>
      <c r="X40" s="45">
        <v>69627995</v>
      </c>
      <c r="Y40" s="45">
        <v>-5694523</v>
      </c>
      <c r="Z40" s="46">
        <v>-8.18</v>
      </c>
      <c r="AA40" s="47">
        <v>68181335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172760054</v>
      </c>
      <c r="D6" s="17"/>
      <c r="E6" s="18">
        <v>178473606</v>
      </c>
      <c r="F6" s="19">
        <v>178473606</v>
      </c>
      <c r="G6" s="19">
        <v>9714991</v>
      </c>
      <c r="H6" s="19">
        <v>14087776</v>
      </c>
      <c r="I6" s="19">
        <v>12543544</v>
      </c>
      <c r="J6" s="19">
        <v>36346311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36346311</v>
      </c>
      <c r="X6" s="19">
        <v>57983228</v>
      </c>
      <c r="Y6" s="19">
        <v>-21636917</v>
      </c>
      <c r="Z6" s="20">
        <v>-37.32</v>
      </c>
      <c r="AA6" s="21">
        <v>178473606</v>
      </c>
    </row>
    <row r="7" spans="1:27" ht="13.5">
      <c r="A7" s="22" t="s">
        <v>34</v>
      </c>
      <c r="B7" s="16"/>
      <c r="C7" s="17">
        <v>469851545</v>
      </c>
      <c r="D7" s="17"/>
      <c r="E7" s="18">
        <v>514742884</v>
      </c>
      <c r="F7" s="19">
        <v>514742884</v>
      </c>
      <c r="G7" s="19">
        <v>41662603</v>
      </c>
      <c r="H7" s="19">
        <v>54033806</v>
      </c>
      <c r="I7" s="19">
        <v>60426465</v>
      </c>
      <c r="J7" s="19">
        <v>156122874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156122874</v>
      </c>
      <c r="X7" s="19">
        <v>124456159</v>
      </c>
      <c r="Y7" s="19">
        <v>31666715</v>
      </c>
      <c r="Z7" s="20">
        <v>25.44</v>
      </c>
      <c r="AA7" s="21">
        <v>514742884</v>
      </c>
    </row>
    <row r="8" spans="1:27" ht="13.5">
      <c r="A8" s="22" t="s">
        <v>35</v>
      </c>
      <c r="B8" s="16"/>
      <c r="C8" s="17">
        <v>42205474</v>
      </c>
      <c r="D8" s="17"/>
      <c r="E8" s="18">
        <v>37613289</v>
      </c>
      <c r="F8" s="19">
        <v>37613289</v>
      </c>
      <c r="G8" s="19">
        <v>9052387</v>
      </c>
      <c r="H8" s="19">
        <v>12618969</v>
      </c>
      <c r="I8" s="19">
        <v>6409068</v>
      </c>
      <c r="J8" s="19">
        <v>28080424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28080424</v>
      </c>
      <c r="X8" s="19">
        <v>8728263</v>
      </c>
      <c r="Y8" s="19">
        <v>19352161</v>
      </c>
      <c r="Z8" s="20">
        <v>221.72</v>
      </c>
      <c r="AA8" s="21">
        <v>37613289</v>
      </c>
    </row>
    <row r="9" spans="1:27" ht="13.5">
      <c r="A9" s="22" t="s">
        <v>36</v>
      </c>
      <c r="B9" s="16"/>
      <c r="C9" s="17">
        <v>95627817</v>
      </c>
      <c r="D9" s="17"/>
      <c r="E9" s="18">
        <v>109606280</v>
      </c>
      <c r="F9" s="19">
        <v>109606280</v>
      </c>
      <c r="G9" s="19">
        <v>29534260</v>
      </c>
      <c r="H9" s="19">
        <v>1229409</v>
      </c>
      <c r="I9" s="19">
        <v>1618770</v>
      </c>
      <c r="J9" s="19">
        <v>32382439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32382439</v>
      </c>
      <c r="X9" s="19">
        <v>38870697</v>
      </c>
      <c r="Y9" s="19">
        <v>-6488258</v>
      </c>
      <c r="Z9" s="20">
        <v>-16.69</v>
      </c>
      <c r="AA9" s="21">
        <v>109606280</v>
      </c>
    </row>
    <row r="10" spans="1:27" ht="13.5">
      <c r="A10" s="22" t="s">
        <v>37</v>
      </c>
      <c r="B10" s="16"/>
      <c r="C10" s="17">
        <v>91710588</v>
      </c>
      <c r="D10" s="17"/>
      <c r="E10" s="18">
        <v>31405400</v>
      </c>
      <c r="F10" s="19">
        <v>33455000</v>
      </c>
      <c r="G10" s="19">
        <v>4543658</v>
      </c>
      <c r="H10" s="19">
        <v>2000000</v>
      </c>
      <c r="I10" s="19">
        <v>1577688</v>
      </c>
      <c r="J10" s="19">
        <v>8121346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8121346</v>
      </c>
      <c r="X10" s="19">
        <v>26085350</v>
      </c>
      <c r="Y10" s="19">
        <v>-17964004</v>
      </c>
      <c r="Z10" s="20">
        <v>-68.87</v>
      </c>
      <c r="AA10" s="21">
        <v>33455000</v>
      </c>
    </row>
    <row r="11" spans="1:27" ht="13.5">
      <c r="A11" s="22" t="s">
        <v>38</v>
      </c>
      <c r="B11" s="16"/>
      <c r="C11" s="17">
        <v>38832502</v>
      </c>
      <c r="D11" s="17"/>
      <c r="E11" s="18">
        <v>31351691</v>
      </c>
      <c r="F11" s="19">
        <v>31351691</v>
      </c>
      <c r="G11" s="19">
        <v>3688218</v>
      </c>
      <c r="H11" s="19">
        <v>2591502</v>
      </c>
      <c r="I11" s="19">
        <v>4362722</v>
      </c>
      <c r="J11" s="19">
        <v>10642442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10642442</v>
      </c>
      <c r="X11" s="19">
        <v>6200437</v>
      </c>
      <c r="Y11" s="19">
        <v>4442005</v>
      </c>
      <c r="Z11" s="20">
        <v>71.64</v>
      </c>
      <c r="AA11" s="21">
        <v>31351691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-699809789</v>
      </c>
      <c r="D14" s="17"/>
      <c r="E14" s="18">
        <v>-779739647</v>
      </c>
      <c r="F14" s="19">
        <v>-783339866</v>
      </c>
      <c r="G14" s="19">
        <v>-61081376</v>
      </c>
      <c r="H14" s="19">
        <v>-71285710</v>
      </c>
      <c r="I14" s="19">
        <v>-81317185</v>
      </c>
      <c r="J14" s="19">
        <v>-213684271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-213684271</v>
      </c>
      <c r="X14" s="19">
        <v>-185737590</v>
      </c>
      <c r="Y14" s="19">
        <v>-27946681</v>
      </c>
      <c r="Z14" s="20">
        <v>15.05</v>
      </c>
      <c r="AA14" s="21">
        <v>-783339866</v>
      </c>
    </row>
    <row r="15" spans="1:27" ht="13.5">
      <c r="A15" s="22" t="s">
        <v>42</v>
      </c>
      <c r="B15" s="16"/>
      <c r="C15" s="17">
        <v>-4299660</v>
      </c>
      <c r="D15" s="17"/>
      <c r="E15" s="18">
        <v>-8579245</v>
      </c>
      <c r="F15" s="19">
        <v>-8579245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-4594</v>
      </c>
      <c r="Y15" s="19">
        <v>4594</v>
      </c>
      <c r="Z15" s="20">
        <v>-100</v>
      </c>
      <c r="AA15" s="21">
        <v>-8579245</v>
      </c>
    </row>
    <row r="16" spans="1:27" ht="13.5">
      <c r="A16" s="22" t="s">
        <v>43</v>
      </c>
      <c r="B16" s="16"/>
      <c r="C16" s="17">
        <v>-2215130</v>
      </c>
      <c r="D16" s="17"/>
      <c r="E16" s="18">
        <v>-2215130</v>
      </c>
      <c r="F16" s="19">
        <v>-2578442</v>
      </c>
      <c r="G16" s="19">
        <v>-11409</v>
      </c>
      <c r="H16" s="19">
        <v>-4170</v>
      </c>
      <c r="I16" s="19">
        <v>-49319</v>
      </c>
      <c r="J16" s="19">
        <v>-64898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-64898</v>
      </c>
      <c r="X16" s="19">
        <v>-11409</v>
      </c>
      <c r="Y16" s="19">
        <v>-53489</v>
      </c>
      <c r="Z16" s="20">
        <v>468.83</v>
      </c>
      <c r="AA16" s="21">
        <v>-2578442</v>
      </c>
    </row>
    <row r="17" spans="1:27" ht="13.5">
      <c r="A17" s="23" t="s">
        <v>44</v>
      </c>
      <c r="B17" s="24"/>
      <c r="C17" s="25">
        <f aca="true" t="shared" si="0" ref="C17:Y17">SUM(C6:C16)</f>
        <v>204663401</v>
      </c>
      <c r="D17" s="25">
        <f>SUM(D6:D16)</f>
        <v>0</v>
      </c>
      <c r="E17" s="26">
        <f t="shared" si="0"/>
        <v>112659128</v>
      </c>
      <c r="F17" s="27">
        <f t="shared" si="0"/>
        <v>110745197</v>
      </c>
      <c r="G17" s="27">
        <f t="shared" si="0"/>
        <v>37103332</v>
      </c>
      <c r="H17" s="27">
        <f t="shared" si="0"/>
        <v>15271582</v>
      </c>
      <c r="I17" s="27">
        <f t="shared" si="0"/>
        <v>5571753</v>
      </c>
      <c r="J17" s="27">
        <f t="shared" si="0"/>
        <v>57946667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57946667</v>
      </c>
      <c r="X17" s="27">
        <f t="shared" si="0"/>
        <v>76570541</v>
      </c>
      <c r="Y17" s="27">
        <f t="shared" si="0"/>
        <v>-18623874</v>
      </c>
      <c r="Z17" s="28">
        <f>+IF(X17&lt;&gt;0,+(Y17/X17)*100,0)</f>
        <v>-24.322505439787868</v>
      </c>
      <c r="AA17" s="29">
        <f>SUM(AA6:AA16)</f>
        <v>110745197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4859525</v>
      </c>
      <c r="D21" s="17"/>
      <c r="E21" s="18"/>
      <c r="F21" s="19"/>
      <c r="G21" s="36">
        <v>207</v>
      </c>
      <c r="H21" s="36">
        <v>150000</v>
      </c>
      <c r="I21" s="36"/>
      <c r="J21" s="19">
        <v>150207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150207</v>
      </c>
      <c r="X21" s="19"/>
      <c r="Y21" s="36">
        <v>150207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-112000000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-145807902</v>
      </c>
      <c r="D26" s="17"/>
      <c r="E26" s="18">
        <v>-198785638</v>
      </c>
      <c r="F26" s="19">
        <v>-237106266</v>
      </c>
      <c r="G26" s="19">
        <v>-11362032</v>
      </c>
      <c r="H26" s="19">
        <v>-4426416</v>
      </c>
      <c r="I26" s="19">
        <v>-7715582</v>
      </c>
      <c r="J26" s="19">
        <v>-23504030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-23504030</v>
      </c>
      <c r="X26" s="19">
        <v>-46410917</v>
      </c>
      <c r="Y26" s="19">
        <v>22906887</v>
      </c>
      <c r="Z26" s="20">
        <v>-49.36</v>
      </c>
      <c r="AA26" s="21">
        <v>-237106266</v>
      </c>
    </row>
    <row r="27" spans="1:27" ht="13.5">
      <c r="A27" s="23" t="s">
        <v>51</v>
      </c>
      <c r="B27" s="24"/>
      <c r="C27" s="25">
        <f aca="true" t="shared" si="1" ref="C27:Y27">SUM(C21:C26)</f>
        <v>-252948377</v>
      </c>
      <c r="D27" s="25">
        <f>SUM(D21:D26)</f>
        <v>0</v>
      </c>
      <c r="E27" s="26">
        <f t="shared" si="1"/>
        <v>-198785638</v>
      </c>
      <c r="F27" s="27">
        <f t="shared" si="1"/>
        <v>-237106266</v>
      </c>
      <c r="G27" s="27">
        <f t="shared" si="1"/>
        <v>-11361825</v>
      </c>
      <c r="H27" s="27">
        <f t="shared" si="1"/>
        <v>-4276416</v>
      </c>
      <c r="I27" s="27">
        <f t="shared" si="1"/>
        <v>-7715582</v>
      </c>
      <c r="J27" s="27">
        <f t="shared" si="1"/>
        <v>-23353823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-23353823</v>
      </c>
      <c r="X27" s="27">
        <f t="shared" si="1"/>
        <v>-46410917</v>
      </c>
      <c r="Y27" s="27">
        <f t="shared" si="1"/>
        <v>23057094</v>
      </c>
      <c r="Z27" s="28">
        <f>+IF(X27&lt;&gt;0,+(Y27/X27)*100,0)</f>
        <v>-49.68032413580624</v>
      </c>
      <c r="AA27" s="29">
        <f>SUM(AA21:AA26)</f>
        <v>-237106266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47060000</v>
      </c>
      <c r="D32" s="17"/>
      <c r="E32" s="18">
        <v>58180000</v>
      </c>
      <c r="F32" s="19">
        <v>58180000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58180000</v>
      </c>
    </row>
    <row r="33" spans="1:27" ht="13.5">
      <c r="A33" s="22" t="s">
        <v>55</v>
      </c>
      <c r="B33" s="16"/>
      <c r="C33" s="17">
        <v>1868068</v>
      </c>
      <c r="D33" s="17"/>
      <c r="E33" s="18">
        <v>1500000</v>
      </c>
      <c r="F33" s="19">
        <v>1500000</v>
      </c>
      <c r="G33" s="19">
        <v>285988</v>
      </c>
      <c r="H33" s="36">
        <v>256006</v>
      </c>
      <c r="I33" s="36">
        <v>273480</v>
      </c>
      <c r="J33" s="36">
        <v>815474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815474</v>
      </c>
      <c r="X33" s="36">
        <v>375000</v>
      </c>
      <c r="Y33" s="19">
        <v>440474</v>
      </c>
      <c r="Z33" s="20">
        <v>117.46</v>
      </c>
      <c r="AA33" s="21">
        <v>1500000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-7771828</v>
      </c>
      <c r="D35" s="17"/>
      <c r="E35" s="18">
        <v>-9545000</v>
      </c>
      <c r="F35" s="19">
        <v>-9545000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-9545000</v>
      </c>
    </row>
    <row r="36" spans="1:27" ht="13.5">
      <c r="A36" s="23" t="s">
        <v>57</v>
      </c>
      <c r="B36" s="24"/>
      <c r="C36" s="25">
        <f aca="true" t="shared" si="2" ref="C36:Y36">SUM(C31:C35)</f>
        <v>41156240</v>
      </c>
      <c r="D36" s="25">
        <f>SUM(D31:D35)</f>
        <v>0</v>
      </c>
      <c r="E36" s="26">
        <f t="shared" si="2"/>
        <v>50135000</v>
      </c>
      <c r="F36" s="27">
        <f t="shared" si="2"/>
        <v>50135000</v>
      </c>
      <c r="G36" s="27">
        <f t="shared" si="2"/>
        <v>285988</v>
      </c>
      <c r="H36" s="27">
        <f t="shared" si="2"/>
        <v>256006</v>
      </c>
      <c r="I36" s="27">
        <f t="shared" si="2"/>
        <v>273480</v>
      </c>
      <c r="J36" s="27">
        <f t="shared" si="2"/>
        <v>815474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815474</v>
      </c>
      <c r="X36" s="27">
        <f t="shared" si="2"/>
        <v>375000</v>
      </c>
      <c r="Y36" s="27">
        <f t="shared" si="2"/>
        <v>440474</v>
      </c>
      <c r="Z36" s="28">
        <f>+IF(X36&lt;&gt;0,+(Y36/X36)*100,0)</f>
        <v>117.45973333333333</v>
      </c>
      <c r="AA36" s="29">
        <f>SUM(AA31:AA35)</f>
        <v>50135000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-7128736</v>
      </c>
      <c r="D38" s="31">
        <f>+D17+D27+D36</f>
        <v>0</v>
      </c>
      <c r="E38" s="32">
        <f t="shared" si="3"/>
        <v>-35991510</v>
      </c>
      <c r="F38" s="33">
        <f t="shared" si="3"/>
        <v>-76226069</v>
      </c>
      <c r="G38" s="33">
        <f t="shared" si="3"/>
        <v>26027495</v>
      </c>
      <c r="H38" s="33">
        <f t="shared" si="3"/>
        <v>11251172</v>
      </c>
      <c r="I38" s="33">
        <f t="shared" si="3"/>
        <v>-1870349</v>
      </c>
      <c r="J38" s="33">
        <f t="shared" si="3"/>
        <v>35408318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35408318</v>
      </c>
      <c r="X38" s="33">
        <f t="shared" si="3"/>
        <v>30534624</v>
      </c>
      <c r="Y38" s="33">
        <f t="shared" si="3"/>
        <v>4873694</v>
      </c>
      <c r="Z38" s="34">
        <f>+IF(X38&lt;&gt;0,+(Y38/X38)*100,0)</f>
        <v>15.961205220670148</v>
      </c>
      <c r="AA38" s="35">
        <f>+AA17+AA27+AA36</f>
        <v>-76226069</v>
      </c>
    </row>
    <row r="39" spans="1:27" ht="13.5">
      <c r="A39" s="22" t="s">
        <v>59</v>
      </c>
      <c r="B39" s="16"/>
      <c r="C39" s="31">
        <v>76270435</v>
      </c>
      <c r="D39" s="31"/>
      <c r="E39" s="32">
        <v>411385128</v>
      </c>
      <c r="F39" s="33">
        <v>411385000</v>
      </c>
      <c r="G39" s="33">
        <v>502510957</v>
      </c>
      <c r="H39" s="33">
        <v>528538452</v>
      </c>
      <c r="I39" s="33">
        <v>539789624</v>
      </c>
      <c r="J39" s="33">
        <v>502510957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502510957</v>
      </c>
      <c r="X39" s="33">
        <v>411385000</v>
      </c>
      <c r="Y39" s="33">
        <v>91125957</v>
      </c>
      <c r="Z39" s="34">
        <v>22.15</v>
      </c>
      <c r="AA39" s="35">
        <v>411385000</v>
      </c>
    </row>
    <row r="40" spans="1:27" ht="13.5">
      <c r="A40" s="41" t="s">
        <v>60</v>
      </c>
      <c r="B40" s="42"/>
      <c r="C40" s="43">
        <v>69141699</v>
      </c>
      <c r="D40" s="43"/>
      <c r="E40" s="44">
        <v>375393618</v>
      </c>
      <c r="F40" s="45">
        <v>335158931</v>
      </c>
      <c r="G40" s="45">
        <v>528538452</v>
      </c>
      <c r="H40" s="45">
        <v>539789624</v>
      </c>
      <c r="I40" s="45">
        <v>537919275</v>
      </c>
      <c r="J40" s="45">
        <v>537919275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537919275</v>
      </c>
      <c r="X40" s="45">
        <v>441919624</v>
      </c>
      <c r="Y40" s="45">
        <v>95999651</v>
      </c>
      <c r="Z40" s="46">
        <v>21.72</v>
      </c>
      <c r="AA40" s="47">
        <v>335158931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79973021</v>
      </c>
      <c r="D6" s="17"/>
      <c r="E6" s="18">
        <v>82702614</v>
      </c>
      <c r="F6" s="19">
        <v>82702614</v>
      </c>
      <c r="G6" s="19">
        <v>5991879</v>
      </c>
      <c r="H6" s="19">
        <v>6996751</v>
      </c>
      <c r="I6" s="19">
        <v>12246169</v>
      </c>
      <c r="J6" s="19">
        <v>25234799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25234799</v>
      </c>
      <c r="X6" s="19">
        <v>24593244</v>
      </c>
      <c r="Y6" s="19">
        <v>641555</v>
      </c>
      <c r="Z6" s="20">
        <v>2.61</v>
      </c>
      <c r="AA6" s="21">
        <v>82702614</v>
      </c>
    </row>
    <row r="7" spans="1:27" ht="13.5">
      <c r="A7" s="22" t="s">
        <v>34</v>
      </c>
      <c r="B7" s="16"/>
      <c r="C7" s="17">
        <v>305357952</v>
      </c>
      <c r="D7" s="17"/>
      <c r="E7" s="18">
        <v>321826115</v>
      </c>
      <c r="F7" s="19">
        <v>321826115</v>
      </c>
      <c r="G7" s="19">
        <v>23109559</v>
      </c>
      <c r="H7" s="19">
        <v>24033471</v>
      </c>
      <c r="I7" s="19">
        <v>26814824</v>
      </c>
      <c r="J7" s="19">
        <v>73957854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73957854</v>
      </c>
      <c r="X7" s="19">
        <v>79817817</v>
      </c>
      <c r="Y7" s="19">
        <v>-5859963</v>
      </c>
      <c r="Z7" s="20">
        <v>-7.34</v>
      </c>
      <c r="AA7" s="21">
        <v>321826115</v>
      </c>
    </row>
    <row r="8" spans="1:27" ht="13.5">
      <c r="A8" s="22" t="s">
        <v>35</v>
      </c>
      <c r="B8" s="16"/>
      <c r="C8" s="17">
        <v>72527116</v>
      </c>
      <c r="D8" s="17"/>
      <c r="E8" s="18">
        <v>33233387</v>
      </c>
      <c r="F8" s="19">
        <v>33233387</v>
      </c>
      <c r="G8" s="19">
        <v>38941978</v>
      </c>
      <c r="H8" s="19">
        <v>25983711</v>
      </c>
      <c r="I8" s="19">
        <v>22611140</v>
      </c>
      <c r="J8" s="19">
        <v>87536829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87536829</v>
      </c>
      <c r="X8" s="19">
        <v>7427999</v>
      </c>
      <c r="Y8" s="19">
        <v>80108830</v>
      </c>
      <c r="Z8" s="20">
        <v>1078.47</v>
      </c>
      <c r="AA8" s="21">
        <v>33233387</v>
      </c>
    </row>
    <row r="9" spans="1:27" ht="13.5">
      <c r="A9" s="22" t="s">
        <v>36</v>
      </c>
      <c r="B9" s="16"/>
      <c r="C9" s="17">
        <v>93847284</v>
      </c>
      <c r="D9" s="17"/>
      <c r="E9" s="18">
        <v>110396001</v>
      </c>
      <c r="F9" s="19">
        <v>110396001</v>
      </c>
      <c r="G9" s="19">
        <v>35511532</v>
      </c>
      <c r="H9" s="19">
        <v>7014000</v>
      </c>
      <c r="I9" s="19">
        <v>1401293</v>
      </c>
      <c r="J9" s="19">
        <v>43926825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43926825</v>
      </c>
      <c r="X9" s="19">
        <v>33208242</v>
      </c>
      <c r="Y9" s="19">
        <v>10718583</v>
      </c>
      <c r="Z9" s="20">
        <v>32.28</v>
      </c>
      <c r="AA9" s="21">
        <v>110396001</v>
      </c>
    </row>
    <row r="10" spans="1:27" ht="13.5">
      <c r="A10" s="22" t="s">
        <v>37</v>
      </c>
      <c r="B10" s="16"/>
      <c r="C10" s="17">
        <v>54545959</v>
      </c>
      <c r="D10" s="17"/>
      <c r="E10" s="18">
        <v>39123649</v>
      </c>
      <c r="F10" s="19">
        <v>39123649</v>
      </c>
      <c r="G10" s="19">
        <v>6600000</v>
      </c>
      <c r="H10" s="19"/>
      <c r="I10" s="19"/>
      <c r="J10" s="19">
        <v>6600000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6600000</v>
      </c>
      <c r="X10" s="19">
        <v>11712547</v>
      </c>
      <c r="Y10" s="19">
        <v>-5112547</v>
      </c>
      <c r="Z10" s="20">
        <v>-43.65</v>
      </c>
      <c r="AA10" s="21">
        <v>39123649</v>
      </c>
    </row>
    <row r="11" spans="1:27" ht="13.5">
      <c r="A11" s="22" t="s">
        <v>38</v>
      </c>
      <c r="B11" s="16"/>
      <c r="C11" s="17">
        <v>1748686</v>
      </c>
      <c r="D11" s="17"/>
      <c r="E11" s="18">
        <v>18740572</v>
      </c>
      <c r="F11" s="19">
        <v>18740572</v>
      </c>
      <c r="G11" s="19">
        <v>101</v>
      </c>
      <c r="H11" s="19">
        <v>35631</v>
      </c>
      <c r="I11" s="19">
        <v>34106</v>
      </c>
      <c r="J11" s="19">
        <v>69838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69838</v>
      </c>
      <c r="X11" s="19">
        <v>447758</v>
      </c>
      <c r="Y11" s="19">
        <v>-377920</v>
      </c>
      <c r="Z11" s="20">
        <v>-84.4</v>
      </c>
      <c r="AA11" s="21">
        <v>18740572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-451589104</v>
      </c>
      <c r="D14" s="17"/>
      <c r="E14" s="18">
        <v>-507763416</v>
      </c>
      <c r="F14" s="19">
        <v>-507763416</v>
      </c>
      <c r="G14" s="19">
        <v>-393173465</v>
      </c>
      <c r="H14" s="19">
        <v>-60542036</v>
      </c>
      <c r="I14" s="19">
        <v>-59490172</v>
      </c>
      <c r="J14" s="19">
        <v>-513205673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-513205673</v>
      </c>
      <c r="X14" s="19">
        <v>-116035692</v>
      </c>
      <c r="Y14" s="19">
        <v>-397169981</v>
      </c>
      <c r="Z14" s="20">
        <v>342.28</v>
      </c>
      <c r="AA14" s="21">
        <v>-507763416</v>
      </c>
    </row>
    <row r="15" spans="1:27" ht="13.5">
      <c r="A15" s="22" t="s">
        <v>42</v>
      </c>
      <c r="B15" s="16"/>
      <c r="C15" s="17">
        <v>-14483511</v>
      </c>
      <c r="D15" s="17"/>
      <c r="E15" s="18">
        <v>-13923182</v>
      </c>
      <c r="F15" s="19">
        <v>-13923182</v>
      </c>
      <c r="G15" s="19"/>
      <c r="H15" s="19">
        <v>-1601</v>
      </c>
      <c r="I15" s="19">
        <v>-1557</v>
      </c>
      <c r="J15" s="19">
        <v>-3158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-3158</v>
      </c>
      <c r="X15" s="19">
        <v>-28656</v>
      </c>
      <c r="Y15" s="19">
        <v>25498</v>
      </c>
      <c r="Z15" s="20">
        <v>-88.98</v>
      </c>
      <c r="AA15" s="21">
        <v>-13923182</v>
      </c>
    </row>
    <row r="16" spans="1:27" ht="13.5">
      <c r="A16" s="22" t="s">
        <v>43</v>
      </c>
      <c r="B16" s="16"/>
      <c r="C16" s="17">
        <v>-2033134</v>
      </c>
      <c r="D16" s="17"/>
      <c r="E16" s="18">
        <v>-2136781</v>
      </c>
      <c r="F16" s="19">
        <v>-2136781</v>
      </c>
      <c r="G16" s="19">
        <v>-9134</v>
      </c>
      <c r="H16" s="19">
        <v>-177674</v>
      </c>
      <c r="I16" s="19">
        <v>-148492</v>
      </c>
      <c r="J16" s="19">
        <v>-335300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-335300</v>
      </c>
      <c r="X16" s="19">
        <v>-384270</v>
      </c>
      <c r="Y16" s="19">
        <v>48970</v>
      </c>
      <c r="Z16" s="20">
        <v>-12.74</v>
      </c>
      <c r="AA16" s="21">
        <v>-2136781</v>
      </c>
    </row>
    <row r="17" spans="1:27" ht="13.5">
      <c r="A17" s="23" t="s">
        <v>44</v>
      </c>
      <c r="B17" s="24"/>
      <c r="C17" s="25">
        <f aca="true" t="shared" si="0" ref="C17:Y17">SUM(C6:C16)</f>
        <v>139894269</v>
      </c>
      <c r="D17" s="25">
        <f>SUM(D6:D16)</f>
        <v>0</v>
      </c>
      <c r="E17" s="26">
        <f t="shared" si="0"/>
        <v>82198959</v>
      </c>
      <c r="F17" s="27">
        <f t="shared" si="0"/>
        <v>82198959</v>
      </c>
      <c r="G17" s="27">
        <f t="shared" si="0"/>
        <v>-283027550</v>
      </c>
      <c r="H17" s="27">
        <f t="shared" si="0"/>
        <v>3342253</v>
      </c>
      <c r="I17" s="27">
        <f t="shared" si="0"/>
        <v>3467311</v>
      </c>
      <c r="J17" s="27">
        <f t="shared" si="0"/>
        <v>-276217986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-276217986</v>
      </c>
      <c r="X17" s="27">
        <f t="shared" si="0"/>
        <v>40758989</v>
      </c>
      <c r="Y17" s="27">
        <f t="shared" si="0"/>
        <v>-316976975</v>
      </c>
      <c r="Z17" s="28">
        <f>+IF(X17&lt;&gt;0,+(Y17/X17)*100,0)</f>
        <v>-777.6860584054232</v>
      </c>
      <c r="AA17" s="29">
        <f>SUM(AA6:AA16)</f>
        <v>82198959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2899591</v>
      </c>
      <c r="D21" s="17"/>
      <c r="E21" s="18">
        <v>200000</v>
      </c>
      <c r="F21" s="19">
        <v>200000</v>
      </c>
      <c r="G21" s="36"/>
      <c r="H21" s="36">
        <v>418150</v>
      </c>
      <c r="I21" s="36">
        <v>139385</v>
      </c>
      <c r="J21" s="19">
        <v>557535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557535</v>
      </c>
      <c r="X21" s="19"/>
      <c r="Y21" s="36">
        <v>557535</v>
      </c>
      <c r="Z21" s="37"/>
      <c r="AA21" s="38">
        <v>200000</v>
      </c>
    </row>
    <row r="22" spans="1:27" ht="13.5">
      <c r="A22" s="22" t="s">
        <v>47</v>
      </c>
      <c r="B22" s="16"/>
      <c r="C22" s="17">
        <v>-3711058</v>
      </c>
      <c r="D22" s="17"/>
      <c r="E22" s="39">
        <v>21110</v>
      </c>
      <c r="F22" s="36">
        <v>21110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>
        <v>21110</v>
      </c>
    </row>
    <row r="23" spans="1:27" ht="13.5">
      <c r="A23" s="22" t="s">
        <v>48</v>
      </c>
      <c r="B23" s="16"/>
      <c r="C23" s="40">
        <v>4298579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-85742337</v>
      </c>
      <c r="D26" s="17"/>
      <c r="E26" s="18">
        <v>-74689669</v>
      </c>
      <c r="F26" s="19">
        <v>-74689669</v>
      </c>
      <c r="G26" s="19">
        <v>-472372</v>
      </c>
      <c r="H26" s="19">
        <v>-812420</v>
      </c>
      <c r="I26" s="19">
        <v>-2330844</v>
      </c>
      <c r="J26" s="19">
        <v>-3615636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-3615636</v>
      </c>
      <c r="X26" s="19">
        <v>-14489886</v>
      </c>
      <c r="Y26" s="19">
        <v>10874250</v>
      </c>
      <c r="Z26" s="20">
        <v>-75.05</v>
      </c>
      <c r="AA26" s="21">
        <v>-74689669</v>
      </c>
    </row>
    <row r="27" spans="1:27" ht="13.5">
      <c r="A27" s="23" t="s">
        <v>51</v>
      </c>
      <c r="B27" s="24"/>
      <c r="C27" s="25">
        <f aca="true" t="shared" si="1" ref="C27:Y27">SUM(C21:C26)</f>
        <v>-82255225</v>
      </c>
      <c r="D27" s="25">
        <f>SUM(D21:D26)</f>
        <v>0</v>
      </c>
      <c r="E27" s="26">
        <f t="shared" si="1"/>
        <v>-74468559</v>
      </c>
      <c r="F27" s="27">
        <f t="shared" si="1"/>
        <v>-74468559</v>
      </c>
      <c r="G27" s="27">
        <f t="shared" si="1"/>
        <v>-472372</v>
      </c>
      <c r="H27" s="27">
        <f t="shared" si="1"/>
        <v>-394270</v>
      </c>
      <c r="I27" s="27">
        <f t="shared" si="1"/>
        <v>-2191459</v>
      </c>
      <c r="J27" s="27">
        <f t="shared" si="1"/>
        <v>-3058101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-3058101</v>
      </c>
      <c r="X27" s="27">
        <f t="shared" si="1"/>
        <v>-14489886</v>
      </c>
      <c r="Y27" s="27">
        <f t="shared" si="1"/>
        <v>11431785</v>
      </c>
      <c r="Z27" s="28">
        <f>+IF(X27&lt;&gt;0,+(Y27/X27)*100,0)</f>
        <v>-78.89492712365025</v>
      </c>
      <c r="AA27" s="29">
        <f>SUM(AA21:AA26)</f>
        <v>-74468559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662092</v>
      </c>
      <c r="D33" s="17"/>
      <c r="E33" s="18">
        <v>569934</v>
      </c>
      <c r="F33" s="19">
        <v>569934</v>
      </c>
      <c r="G33" s="19">
        <v>85439</v>
      </c>
      <c r="H33" s="36">
        <v>163440</v>
      </c>
      <c r="I33" s="36">
        <v>104847</v>
      </c>
      <c r="J33" s="36">
        <v>353726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353726</v>
      </c>
      <c r="X33" s="36"/>
      <c r="Y33" s="19">
        <v>353726</v>
      </c>
      <c r="Z33" s="20"/>
      <c r="AA33" s="21">
        <v>569934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-4712494</v>
      </c>
      <c r="D35" s="17"/>
      <c r="E35" s="18">
        <v>-5032186</v>
      </c>
      <c r="F35" s="19">
        <v>-5032186</v>
      </c>
      <c r="G35" s="19"/>
      <c r="H35" s="19">
        <v>-8203</v>
      </c>
      <c r="I35" s="19">
        <v>-8247</v>
      </c>
      <c r="J35" s="19">
        <v>-16450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-16450</v>
      </c>
      <c r="X35" s="19"/>
      <c r="Y35" s="19">
        <v>-16450</v>
      </c>
      <c r="Z35" s="20"/>
      <c r="AA35" s="21">
        <v>-5032186</v>
      </c>
    </row>
    <row r="36" spans="1:27" ht="13.5">
      <c r="A36" s="23" t="s">
        <v>57</v>
      </c>
      <c r="B36" s="24"/>
      <c r="C36" s="25">
        <f aca="true" t="shared" si="2" ref="C36:Y36">SUM(C31:C35)</f>
        <v>-4050402</v>
      </c>
      <c r="D36" s="25">
        <f>SUM(D31:D35)</f>
        <v>0</v>
      </c>
      <c r="E36" s="26">
        <f t="shared" si="2"/>
        <v>-4462252</v>
      </c>
      <c r="F36" s="27">
        <f t="shared" si="2"/>
        <v>-4462252</v>
      </c>
      <c r="G36" s="27">
        <f t="shared" si="2"/>
        <v>85439</v>
      </c>
      <c r="H36" s="27">
        <f t="shared" si="2"/>
        <v>155237</v>
      </c>
      <c r="I36" s="27">
        <f t="shared" si="2"/>
        <v>96600</v>
      </c>
      <c r="J36" s="27">
        <f t="shared" si="2"/>
        <v>337276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337276</v>
      </c>
      <c r="X36" s="27">
        <f t="shared" si="2"/>
        <v>0</v>
      </c>
      <c r="Y36" s="27">
        <f t="shared" si="2"/>
        <v>337276</v>
      </c>
      <c r="Z36" s="28">
        <f>+IF(X36&lt;&gt;0,+(Y36/X36)*100,0)</f>
        <v>0</v>
      </c>
      <c r="AA36" s="29">
        <f>SUM(AA31:AA35)</f>
        <v>-4462252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53588642</v>
      </c>
      <c r="D38" s="31">
        <f>+D17+D27+D36</f>
        <v>0</v>
      </c>
      <c r="E38" s="32">
        <f t="shared" si="3"/>
        <v>3268148</v>
      </c>
      <c r="F38" s="33">
        <f t="shared" si="3"/>
        <v>3268148</v>
      </c>
      <c r="G38" s="33">
        <f t="shared" si="3"/>
        <v>-283414483</v>
      </c>
      <c r="H38" s="33">
        <f t="shared" si="3"/>
        <v>3103220</v>
      </c>
      <c r="I38" s="33">
        <f t="shared" si="3"/>
        <v>1372452</v>
      </c>
      <c r="J38" s="33">
        <f t="shared" si="3"/>
        <v>-278938811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-278938811</v>
      </c>
      <c r="X38" s="33">
        <f t="shared" si="3"/>
        <v>26269103</v>
      </c>
      <c r="Y38" s="33">
        <f t="shared" si="3"/>
        <v>-305207914</v>
      </c>
      <c r="Z38" s="34">
        <f>+IF(X38&lt;&gt;0,+(Y38/X38)*100,0)</f>
        <v>-1161.8512973206584</v>
      </c>
      <c r="AA38" s="35">
        <f>+AA17+AA27+AA36</f>
        <v>3268148</v>
      </c>
    </row>
    <row r="39" spans="1:27" ht="13.5">
      <c r="A39" s="22" t="s">
        <v>59</v>
      </c>
      <c r="B39" s="16"/>
      <c r="C39" s="31">
        <v>245545396</v>
      </c>
      <c r="D39" s="31"/>
      <c r="E39" s="32">
        <v>226923234</v>
      </c>
      <c r="F39" s="33">
        <v>226923234</v>
      </c>
      <c r="G39" s="33">
        <v>299118808</v>
      </c>
      <c r="H39" s="33">
        <v>15704325</v>
      </c>
      <c r="I39" s="33">
        <v>18807545</v>
      </c>
      <c r="J39" s="33">
        <v>299118808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299118808</v>
      </c>
      <c r="X39" s="33">
        <v>226923234</v>
      </c>
      <c r="Y39" s="33">
        <v>72195574</v>
      </c>
      <c r="Z39" s="34">
        <v>31.81</v>
      </c>
      <c r="AA39" s="35">
        <v>226923234</v>
      </c>
    </row>
    <row r="40" spans="1:27" ht="13.5">
      <c r="A40" s="41" t="s">
        <v>60</v>
      </c>
      <c r="B40" s="42"/>
      <c r="C40" s="43">
        <v>299134038</v>
      </c>
      <c r="D40" s="43"/>
      <c r="E40" s="44">
        <v>230191383</v>
      </c>
      <c r="F40" s="45">
        <v>230191383</v>
      </c>
      <c r="G40" s="45">
        <v>15704325</v>
      </c>
      <c r="H40" s="45">
        <v>18807545</v>
      </c>
      <c r="I40" s="45">
        <v>20179997</v>
      </c>
      <c r="J40" s="45">
        <v>20179997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20179997</v>
      </c>
      <c r="X40" s="45">
        <v>253192338</v>
      </c>
      <c r="Y40" s="45">
        <v>-233012341</v>
      </c>
      <c r="Z40" s="46">
        <v>-92.03</v>
      </c>
      <c r="AA40" s="47">
        <v>230191383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113875025</v>
      </c>
      <c r="D7" s="17"/>
      <c r="E7" s="18">
        <v>112744441</v>
      </c>
      <c r="F7" s="19">
        <v>112744441</v>
      </c>
      <c r="G7" s="19">
        <v>4356889</v>
      </c>
      <c r="H7" s="19">
        <v>8050679</v>
      </c>
      <c r="I7" s="19">
        <v>8380352</v>
      </c>
      <c r="J7" s="19">
        <v>20787920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20787920</v>
      </c>
      <c r="X7" s="19">
        <v>28186110</v>
      </c>
      <c r="Y7" s="19">
        <v>-7398190</v>
      </c>
      <c r="Z7" s="20">
        <v>-26.25</v>
      </c>
      <c r="AA7" s="21">
        <v>112744441</v>
      </c>
    </row>
    <row r="8" spans="1:27" ht="13.5">
      <c r="A8" s="22" t="s">
        <v>35</v>
      </c>
      <c r="B8" s="16"/>
      <c r="C8" s="17">
        <v>163795908</v>
      </c>
      <c r="D8" s="17"/>
      <c r="E8" s="18">
        <v>138274582</v>
      </c>
      <c r="F8" s="19">
        <v>138274582</v>
      </c>
      <c r="G8" s="19">
        <v>4372333</v>
      </c>
      <c r="H8" s="19">
        <v>17346594</v>
      </c>
      <c r="I8" s="19">
        <v>18353020</v>
      </c>
      <c r="J8" s="19">
        <v>40071947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40071947</v>
      </c>
      <c r="X8" s="19">
        <v>35046863</v>
      </c>
      <c r="Y8" s="19">
        <v>5025084</v>
      </c>
      <c r="Z8" s="20">
        <v>14.34</v>
      </c>
      <c r="AA8" s="21">
        <v>138274582</v>
      </c>
    </row>
    <row r="9" spans="1:27" ht="13.5">
      <c r="A9" s="22" t="s">
        <v>36</v>
      </c>
      <c r="B9" s="16"/>
      <c r="C9" s="17">
        <v>88623500</v>
      </c>
      <c r="D9" s="17"/>
      <c r="E9" s="18">
        <v>87024000</v>
      </c>
      <c r="F9" s="19">
        <v>87024000</v>
      </c>
      <c r="G9" s="19">
        <v>34248000</v>
      </c>
      <c r="H9" s="19">
        <v>245127</v>
      </c>
      <c r="I9" s="19">
        <v>199100</v>
      </c>
      <c r="J9" s="19">
        <v>34692227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34692227</v>
      </c>
      <c r="X9" s="19">
        <v>21726000</v>
      </c>
      <c r="Y9" s="19">
        <v>12966227</v>
      </c>
      <c r="Z9" s="20">
        <v>59.68</v>
      </c>
      <c r="AA9" s="21">
        <v>87024000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17176155</v>
      </c>
      <c r="D11" s="17"/>
      <c r="E11" s="18">
        <v>8690591</v>
      </c>
      <c r="F11" s="19">
        <v>8690591</v>
      </c>
      <c r="G11" s="19">
        <v>7715</v>
      </c>
      <c r="H11" s="19">
        <v>305825</v>
      </c>
      <c r="I11" s="19">
        <v>294985</v>
      </c>
      <c r="J11" s="19">
        <v>608525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608525</v>
      </c>
      <c r="X11" s="19">
        <v>2172648</v>
      </c>
      <c r="Y11" s="19">
        <v>-1564123</v>
      </c>
      <c r="Z11" s="20">
        <v>-71.99</v>
      </c>
      <c r="AA11" s="21">
        <v>8690591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-325805695</v>
      </c>
      <c r="D14" s="17"/>
      <c r="E14" s="18">
        <v>-319347911</v>
      </c>
      <c r="F14" s="19">
        <v>-319347911</v>
      </c>
      <c r="G14" s="19">
        <v>-221820282</v>
      </c>
      <c r="H14" s="19">
        <v>-25562270</v>
      </c>
      <c r="I14" s="19">
        <v>-24919879</v>
      </c>
      <c r="J14" s="19">
        <v>-272302431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-272302431</v>
      </c>
      <c r="X14" s="19">
        <v>-64352538</v>
      </c>
      <c r="Y14" s="19">
        <v>-207949893</v>
      </c>
      <c r="Z14" s="20">
        <v>323.14</v>
      </c>
      <c r="AA14" s="21">
        <v>-319347911</v>
      </c>
    </row>
    <row r="15" spans="1:27" ht="13.5">
      <c r="A15" s="22" t="s">
        <v>42</v>
      </c>
      <c r="B15" s="16"/>
      <c r="C15" s="17">
        <v>-8919839</v>
      </c>
      <c r="D15" s="17"/>
      <c r="E15" s="18">
        <v>-9298639</v>
      </c>
      <c r="F15" s="19">
        <v>-9298639</v>
      </c>
      <c r="G15" s="19">
        <v>-209909</v>
      </c>
      <c r="H15" s="19"/>
      <c r="I15" s="19"/>
      <c r="J15" s="19">
        <v>-209909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-209909</v>
      </c>
      <c r="X15" s="19">
        <v>-1859728</v>
      </c>
      <c r="Y15" s="19">
        <v>1649819</v>
      </c>
      <c r="Z15" s="20">
        <v>-88.71</v>
      </c>
      <c r="AA15" s="21">
        <v>-9298639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48745054</v>
      </c>
      <c r="D17" s="25">
        <f>SUM(D6:D16)</f>
        <v>0</v>
      </c>
      <c r="E17" s="26">
        <f t="shared" si="0"/>
        <v>18087064</v>
      </c>
      <c r="F17" s="27">
        <f t="shared" si="0"/>
        <v>18087064</v>
      </c>
      <c r="G17" s="27">
        <f t="shared" si="0"/>
        <v>-179045254</v>
      </c>
      <c r="H17" s="27">
        <f t="shared" si="0"/>
        <v>385955</v>
      </c>
      <c r="I17" s="27">
        <f t="shared" si="0"/>
        <v>2307578</v>
      </c>
      <c r="J17" s="27">
        <f t="shared" si="0"/>
        <v>-176351721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-176351721</v>
      </c>
      <c r="X17" s="27">
        <f t="shared" si="0"/>
        <v>20919355</v>
      </c>
      <c r="Y17" s="27">
        <f t="shared" si="0"/>
        <v>-197271076</v>
      </c>
      <c r="Z17" s="28">
        <f>+IF(X17&lt;&gt;0,+(Y17/X17)*100,0)</f>
        <v>-943.0074493214537</v>
      </c>
      <c r="AA17" s="29">
        <f>SUM(AA6:AA16)</f>
        <v>18087064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-6669635</v>
      </c>
      <c r="D26" s="17"/>
      <c r="E26" s="18">
        <v>-11304781</v>
      </c>
      <c r="F26" s="19">
        <v>-11304781</v>
      </c>
      <c r="G26" s="19">
        <v>-8128</v>
      </c>
      <c r="H26" s="19">
        <v>-74377</v>
      </c>
      <c r="I26" s="19">
        <v>-151259</v>
      </c>
      <c r="J26" s="19">
        <v>-233764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-233764</v>
      </c>
      <c r="X26" s="19">
        <v>-1808765</v>
      </c>
      <c r="Y26" s="19">
        <v>1575001</v>
      </c>
      <c r="Z26" s="20">
        <v>-87.08</v>
      </c>
      <c r="AA26" s="21">
        <v>-11304781</v>
      </c>
    </row>
    <row r="27" spans="1:27" ht="13.5">
      <c r="A27" s="23" t="s">
        <v>51</v>
      </c>
      <c r="B27" s="24"/>
      <c r="C27" s="25">
        <f aca="true" t="shared" si="1" ref="C27:Y27">SUM(C21:C26)</f>
        <v>-6669635</v>
      </c>
      <c r="D27" s="25">
        <f>SUM(D21:D26)</f>
        <v>0</v>
      </c>
      <c r="E27" s="26">
        <f t="shared" si="1"/>
        <v>-11304781</v>
      </c>
      <c r="F27" s="27">
        <f t="shared" si="1"/>
        <v>-11304781</v>
      </c>
      <c r="G27" s="27">
        <f t="shared" si="1"/>
        <v>-8128</v>
      </c>
      <c r="H27" s="27">
        <f t="shared" si="1"/>
        <v>-74377</v>
      </c>
      <c r="I27" s="27">
        <f t="shared" si="1"/>
        <v>-151259</v>
      </c>
      <c r="J27" s="27">
        <f t="shared" si="1"/>
        <v>-233764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-233764</v>
      </c>
      <c r="X27" s="27">
        <f t="shared" si="1"/>
        <v>-1808765</v>
      </c>
      <c r="Y27" s="27">
        <f t="shared" si="1"/>
        <v>1575001</v>
      </c>
      <c r="Z27" s="28">
        <f>+IF(X27&lt;&gt;0,+(Y27/X27)*100,0)</f>
        <v>-87.07604359880912</v>
      </c>
      <c r="AA27" s="29">
        <f>SUM(AA21:AA26)</f>
        <v>-11304781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-14127729</v>
      </c>
      <c r="D35" s="17"/>
      <c r="E35" s="18">
        <v>-15492687</v>
      </c>
      <c r="F35" s="19">
        <v>-15492687</v>
      </c>
      <c r="G35" s="19">
        <v>-1718903</v>
      </c>
      <c r="H35" s="19"/>
      <c r="I35" s="19"/>
      <c r="J35" s="19">
        <v>-1718903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-1718903</v>
      </c>
      <c r="X35" s="19">
        <v>-5164229</v>
      </c>
      <c r="Y35" s="19">
        <v>3445326</v>
      </c>
      <c r="Z35" s="20">
        <v>-66.72</v>
      </c>
      <c r="AA35" s="21">
        <v>-15492687</v>
      </c>
    </row>
    <row r="36" spans="1:27" ht="13.5">
      <c r="A36" s="23" t="s">
        <v>57</v>
      </c>
      <c r="B36" s="24"/>
      <c r="C36" s="25">
        <f aca="true" t="shared" si="2" ref="C36:Y36">SUM(C31:C35)</f>
        <v>-14127729</v>
      </c>
      <c r="D36" s="25">
        <f>SUM(D31:D35)</f>
        <v>0</v>
      </c>
      <c r="E36" s="26">
        <f t="shared" si="2"/>
        <v>-15492687</v>
      </c>
      <c r="F36" s="27">
        <f t="shared" si="2"/>
        <v>-15492687</v>
      </c>
      <c r="G36" s="27">
        <f t="shared" si="2"/>
        <v>-1718903</v>
      </c>
      <c r="H36" s="27">
        <f t="shared" si="2"/>
        <v>0</v>
      </c>
      <c r="I36" s="27">
        <f t="shared" si="2"/>
        <v>0</v>
      </c>
      <c r="J36" s="27">
        <f t="shared" si="2"/>
        <v>-1718903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-1718903</v>
      </c>
      <c r="X36" s="27">
        <f t="shared" si="2"/>
        <v>-5164229</v>
      </c>
      <c r="Y36" s="27">
        <f t="shared" si="2"/>
        <v>3445326</v>
      </c>
      <c r="Z36" s="28">
        <f>+IF(X36&lt;&gt;0,+(Y36/X36)*100,0)</f>
        <v>-66.71520569672647</v>
      </c>
      <c r="AA36" s="29">
        <f>SUM(AA31:AA35)</f>
        <v>-15492687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27947690</v>
      </c>
      <c r="D38" s="31">
        <f>+D17+D27+D36</f>
        <v>0</v>
      </c>
      <c r="E38" s="32">
        <f t="shared" si="3"/>
        <v>-8710404</v>
      </c>
      <c r="F38" s="33">
        <f t="shared" si="3"/>
        <v>-8710404</v>
      </c>
      <c r="G38" s="33">
        <f t="shared" si="3"/>
        <v>-180772285</v>
      </c>
      <c r="H38" s="33">
        <f t="shared" si="3"/>
        <v>311578</v>
      </c>
      <c r="I38" s="33">
        <f t="shared" si="3"/>
        <v>2156319</v>
      </c>
      <c r="J38" s="33">
        <f t="shared" si="3"/>
        <v>-178304388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-178304388</v>
      </c>
      <c r="X38" s="33">
        <f t="shared" si="3"/>
        <v>13946361</v>
      </c>
      <c r="Y38" s="33">
        <f t="shared" si="3"/>
        <v>-192250749</v>
      </c>
      <c r="Z38" s="34">
        <f>+IF(X38&lt;&gt;0,+(Y38/X38)*100,0)</f>
        <v>-1378.5011660030887</v>
      </c>
      <c r="AA38" s="35">
        <f>+AA17+AA27+AA36</f>
        <v>-8710404</v>
      </c>
    </row>
    <row r="39" spans="1:27" ht="13.5">
      <c r="A39" s="22" t="s">
        <v>59</v>
      </c>
      <c r="B39" s="16"/>
      <c r="C39" s="31">
        <v>198967183</v>
      </c>
      <c r="D39" s="31"/>
      <c r="E39" s="32">
        <v>198967183</v>
      </c>
      <c r="F39" s="33">
        <v>198967183</v>
      </c>
      <c r="G39" s="33">
        <v>226914873</v>
      </c>
      <c r="H39" s="33">
        <v>46142588</v>
      </c>
      <c r="I39" s="33">
        <v>46454166</v>
      </c>
      <c r="J39" s="33">
        <v>226914873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226914873</v>
      </c>
      <c r="X39" s="33">
        <v>198967183</v>
      </c>
      <c r="Y39" s="33">
        <v>27947690</v>
      </c>
      <c r="Z39" s="34">
        <v>14.05</v>
      </c>
      <c r="AA39" s="35">
        <v>198967183</v>
      </c>
    </row>
    <row r="40" spans="1:27" ht="13.5">
      <c r="A40" s="41" t="s">
        <v>60</v>
      </c>
      <c r="B40" s="42"/>
      <c r="C40" s="43">
        <v>226914873</v>
      </c>
      <c r="D40" s="43"/>
      <c r="E40" s="44">
        <v>190256778</v>
      </c>
      <c r="F40" s="45">
        <v>190256778</v>
      </c>
      <c r="G40" s="45">
        <v>46142588</v>
      </c>
      <c r="H40" s="45">
        <v>46454166</v>
      </c>
      <c r="I40" s="45">
        <v>48610485</v>
      </c>
      <c r="J40" s="45">
        <v>48610485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48610485</v>
      </c>
      <c r="X40" s="45">
        <v>212913543</v>
      </c>
      <c r="Y40" s="45">
        <v>-164303058</v>
      </c>
      <c r="Z40" s="46">
        <v>-77.17</v>
      </c>
      <c r="AA40" s="47">
        <v>190256778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57008650</v>
      </c>
      <c r="F6" s="19">
        <v>57008650</v>
      </c>
      <c r="G6" s="19">
        <v>3847489</v>
      </c>
      <c r="H6" s="19">
        <v>472419</v>
      </c>
      <c r="I6" s="19">
        <v>14212428</v>
      </c>
      <c r="J6" s="19">
        <v>18532336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18532336</v>
      </c>
      <c r="X6" s="19">
        <v>30573892</v>
      </c>
      <c r="Y6" s="19">
        <v>-12041556</v>
      </c>
      <c r="Z6" s="20">
        <v>-39.39</v>
      </c>
      <c r="AA6" s="21">
        <v>57008650</v>
      </c>
    </row>
    <row r="7" spans="1:27" ht="13.5">
      <c r="A7" s="22" t="s">
        <v>34</v>
      </c>
      <c r="B7" s="16"/>
      <c r="C7" s="17"/>
      <c r="D7" s="17"/>
      <c r="E7" s="18">
        <v>284273217</v>
      </c>
      <c r="F7" s="19">
        <v>284273217</v>
      </c>
      <c r="G7" s="19">
        <v>21499753</v>
      </c>
      <c r="H7" s="19">
        <v>37737297</v>
      </c>
      <c r="I7" s="19">
        <v>26634038</v>
      </c>
      <c r="J7" s="19">
        <v>85871088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85871088</v>
      </c>
      <c r="X7" s="19">
        <v>75110993</v>
      </c>
      <c r="Y7" s="19">
        <v>10760095</v>
      </c>
      <c r="Z7" s="20">
        <v>14.33</v>
      </c>
      <c r="AA7" s="21">
        <v>284273217</v>
      </c>
    </row>
    <row r="8" spans="1:27" ht="13.5">
      <c r="A8" s="22" t="s">
        <v>35</v>
      </c>
      <c r="B8" s="16"/>
      <c r="C8" s="17"/>
      <c r="D8" s="17"/>
      <c r="E8" s="18">
        <v>21008527</v>
      </c>
      <c r="F8" s="19">
        <v>21008527</v>
      </c>
      <c r="G8" s="19">
        <v>1806256</v>
      </c>
      <c r="H8" s="19">
        <v>6226669</v>
      </c>
      <c r="I8" s="19">
        <v>3255671</v>
      </c>
      <c r="J8" s="19">
        <v>11288596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11288596</v>
      </c>
      <c r="X8" s="19">
        <v>6286971</v>
      </c>
      <c r="Y8" s="19">
        <v>5001625</v>
      </c>
      <c r="Z8" s="20">
        <v>79.56</v>
      </c>
      <c r="AA8" s="21">
        <v>21008527</v>
      </c>
    </row>
    <row r="9" spans="1:27" ht="13.5">
      <c r="A9" s="22" t="s">
        <v>36</v>
      </c>
      <c r="B9" s="16"/>
      <c r="C9" s="17"/>
      <c r="D9" s="17"/>
      <c r="E9" s="18">
        <v>134809474</v>
      </c>
      <c r="F9" s="19">
        <v>134809474</v>
      </c>
      <c r="G9" s="19">
        <v>24889000</v>
      </c>
      <c r="H9" s="19">
        <v>334000</v>
      </c>
      <c r="I9" s="19">
        <v>4181362</v>
      </c>
      <c r="J9" s="19">
        <v>29404362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29404362</v>
      </c>
      <c r="X9" s="19">
        <v>25034736</v>
      </c>
      <c r="Y9" s="19">
        <v>4369626</v>
      </c>
      <c r="Z9" s="20">
        <v>17.45</v>
      </c>
      <c r="AA9" s="21">
        <v>134809474</v>
      </c>
    </row>
    <row r="10" spans="1:27" ht="13.5">
      <c r="A10" s="22" t="s">
        <v>37</v>
      </c>
      <c r="B10" s="16"/>
      <c r="C10" s="17"/>
      <c r="D10" s="17"/>
      <c r="E10" s="18">
        <v>51579597</v>
      </c>
      <c r="F10" s="19">
        <v>51579597</v>
      </c>
      <c r="G10" s="19"/>
      <c r="H10" s="19">
        <v>6968000</v>
      </c>
      <c r="I10" s="19">
        <v>189048</v>
      </c>
      <c r="J10" s="19">
        <v>7157048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7157048</v>
      </c>
      <c r="X10" s="19">
        <v>8639527</v>
      </c>
      <c r="Y10" s="19">
        <v>-1482479</v>
      </c>
      <c r="Z10" s="20">
        <v>-17.16</v>
      </c>
      <c r="AA10" s="21">
        <v>51579597</v>
      </c>
    </row>
    <row r="11" spans="1:27" ht="13.5">
      <c r="A11" s="22" t="s">
        <v>38</v>
      </c>
      <c r="B11" s="16"/>
      <c r="C11" s="17"/>
      <c r="D11" s="17"/>
      <c r="E11" s="18">
        <v>9954468</v>
      </c>
      <c r="F11" s="19">
        <v>9954468</v>
      </c>
      <c r="G11" s="19">
        <v>980406</v>
      </c>
      <c r="H11" s="19">
        <v>672865</v>
      </c>
      <c r="I11" s="19">
        <v>677733</v>
      </c>
      <c r="J11" s="19">
        <v>2331004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2331004</v>
      </c>
      <c r="X11" s="19">
        <v>2253726</v>
      </c>
      <c r="Y11" s="19">
        <v>77278</v>
      </c>
      <c r="Z11" s="20">
        <v>3.43</v>
      </c>
      <c r="AA11" s="21">
        <v>9954468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-476992570</v>
      </c>
      <c r="F14" s="19">
        <v>-484818055</v>
      </c>
      <c r="G14" s="19">
        <v>-48794514</v>
      </c>
      <c r="H14" s="19">
        <v>-39437271</v>
      </c>
      <c r="I14" s="19">
        <v>-41848208</v>
      </c>
      <c r="J14" s="19">
        <v>-130079993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-130079993</v>
      </c>
      <c r="X14" s="19">
        <v>-107602032</v>
      </c>
      <c r="Y14" s="19">
        <v>-22477961</v>
      </c>
      <c r="Z14" s="20">
        <v>20.89</v>
      </c>
      <c r="AA14" s="21">
        <v>-484818055</v>
      </c>
    </row>
    <row r="15" spans="1:27" ht="13.5">
      <c r="A15" s="22" t="s">
        <v>42</v>
      </c>
      <c r="B15" s="16"/>
      <c r="C15" s="17"/>
      <c r="D15" s="17"/>
      <c r="E15" s="18">
        <v>-11710102</v>
      </c>
      <c r="F15" s="19">
        <v>-11710102</v>
      </c>
      <c r="G15" s="19"/>
      <c r="H15" s="19"/>
      <c r="I15" s="19">
        <v>-620487</v>
      </c>
      <c r="J15" s="19">
        <v>-620487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-620487</v>
      </c>
      <c r="X15" s="19">
        <v>-2460193</v>
      </c>
      <c r="Y15" s="19">
        <v>1839706</v>
      </c>
      <c r="Z15" s="20">
        <v>-74.78</v>
      </c>
      <c r="AA15" s="21">
        <v>-11710102</v>
      </c>
    </row>
    <row r="16" spans="1:27" ht="13.5">
      <c r="A16" s="22" t="s">
        <v>43</v>
      </c>
      <c r="B16" s="16"/>
      <c r="C16" s="17"/>
      <c r="D16" s="17"/>
      <c r="E16" s="18">
        <v>-881230</v>
      </c>
      <c r="F16" s="19">
        <v>-881230</v>
      </c>
      <c r="G16" s="19">
        <v>-10000</v>
      </c>
      <c r="H16" s="19">
        <v>-189387</v>
      </c>
      <c r="I16" s="19">
        <v>-89677</v>
      </c>
      <c r="J16" s="19">
        <v>-289064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-289064</v>
      </c>
      <c r="X16" s="19">
        <v>-220308</v>
      </c>
      <c r="Y16" s="19">
        <v>-68756</v>
      </c>
      <c r="Z16" s="20">
        <v>31.21</v>
      </c>
      <c r="AA16" s="21">
        <v>-881230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69050031</v>
      </c>
      <c r="F17" s="27">
        <f t="shared" si="0"/>
        <v>61224546</v>
      </c>
      <c r="G17" s="27">
        <f t="shared" si="0"/>
        <v>4218390</v>
      </c>
      <c r="H17" s="27">
        <f t="shared" si="0"/>
        <v>12784592</v>
      </c>
      <c r="I17" s="27">
        <f t="shared" si="0"/>
        <v>6591908</v>
      </c>
      <c r="J17" s="27">
        <f t="shared" si="0"/>
        <v>23594890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23594890</v>
      </c>
      <c r="X17" s="27">
        <f t="shared" si="0"/>
        <v>37617312</v>
      </c>
      <c r="Y17" s="27">
        <f t="shared" si="0"/>
        <v>-14022422</v>
      </c>
      <c r="Z17" s="28">
        <f>+IF(X17&lt;&gt;0,+(Y17/X17)*100,0)</f>
        <v>-37.2765124738312</v>
      </c>
      <c r="AA17" s="29">
        <f>SUM(AA6:AA16)</f>
        <v>61224546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-69728027</v>
      </c>
      <c r="F26" s="19">
        <v>-69728027</v>
      </c>
      <c r="G26" s="19">
        <v>-5721741</v>
      </c>
      <c r="H26" s="19">
        <v>-3132337</v>
      </c>
      <c r="I26" s="19">
        <v>-3598517</v>
      </c>
      <c r="J26" s="19">
        <v>-12452595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-12452595</v>
      </c>
      <c r="X26" s="19">
        <v>-14617500</v>
      </c>
      <c r="Y26" s="19">
        <v>2164905</v>
      </c>
      <c r="Z26" s="20">
        <v>-14.81</v>
      </c>
      <c r="AA26" s="21">
        <v>-69728027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-69728027</v>
      </c>
      <c r="F27" s="27">
        <f t="shared" si="1"/>
        <v>-69728027</v>
      </c>
      <c r="G27" s="27">
        <f t="shared" si="1"/>
        <v>-5721741</v>
      </c>
      <c r="H27" s="27">
        <f t="shared" si="1"/>
        <v>-3132337</v>
      </c>
      <c r="I27" s="27">
        <f t="shared" si="1"/>
        <v>-3598517</v>
      </c>
      <c r="J27" s="27">
        <f t="shared" si="1"/>
        <v>-12452595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-12452595</v>
      </c>
      <c r="X27" s="27">
        <f t="shared" si="1"/>
        <v>-14617500</v>
      </c>
      <c r="Y27" s="27">
        <f t="shared" si="1"/>
        <v>2164905</v>
      </c>
      <c r="Z27" s="28">
        <f>+IF(X27&lt;&gt;0,+(Y27/X27)*100,0)</f>
        <v>-14.81036428937917</v>
      </c>
      <c r="AA27" s="29">
        <f>SUM(AA21:AA26)</f>
        <v>-69728027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77744</v>
      </c>
      <c r="H33" s="36">
        <v>47944</v>
      </c>
      <c r="I33" s="36">
        <v>52759</v>
      </c>
      <c r="J33" s="36">
        <v>178447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178447</v>
      </c>
      <c r="X33" s="36"/>
      <c r="Y33" s="19">
        <v>178447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-9735554</v>
      </c>
      <c r="F35" s="19">
        <v>-9735554</v>
      </c>
      <c r="G35" s="19"/>
      <c r="H35" s="19"/>
      <c r="I35" s="19">
        <v>-4171491</v>
      </c>
      <c r="J35" s="19">
        <v>-4171491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-4171491</v>
      </c>
      <c r="X35" s="19">
        <v>-4169670</v>
      </c>
      <c r="Y35" s="19">
        <v>-1821</v>
      </c>
      <c r="Z35" s="20">
        <v>0.04</v>
      </c>
      <c r="AA35" s="21">
        <v>-9735554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-9735554</v>
      </c>
      <c r="F36" s="27">
        <f t="shared" si="2"/>
        <v>-9735554</v>
      </c>
      <c r="G36" s="27">
        <f t="shared" si="2"/>
        <v>77744</v>
      </c>
      <c r="H36" s="27">
        <f t="shared" si="2"/>
        <v>47944</v>
      </c>
      <c r="I36" s="27">
        <f t="shared" si="2"/>
        <v>-4118732</v>
      </c>
      <c r="J36" s="27">
        <f t="shared" si="2"/>
        <v>-3993044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-3993044</v>
      </c>
      <c r="X36" s="27">
        <f t="shared" si="2"/>
        <v>-4169670</v>
      </c>
      <c r="Y36" s="27">
        <f t="shared" si="2"/>
        <v>176626</v>
      </c>
      <c r="Z36" s="28">
        <f>+IF(X36&lt;&gt;0,+(Y36/X36)*100,0)</f>
        <v>-4.235970712310567</v>
      </c>
      <c r="AA36" s="29">
        <f>SUM(AA31:AA35)</f>
        <v>-9735554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-10413550</v>
      </c>
      <c r="F38" s="33">
        <f t="shared" si="3"/>
        <v>-18239035</v>
      </c>
      <c r="G38" s="33">
        <f t="shared" si="3"/>
        <v>-1425607</v>
      </c>
      <c r="H38" s="33">
        <f t="shared" si="3"/>
        <v>9700199</v>
      </c>
      <c r="I38" s="33">
        <f t="shared" si="3"/>
        <v>-1125341</v>
      </c>
      <c r="J38" s="33">
        <f t="shared" si="3"/>
        <v>7149251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7149251</v>
      </c>
      <c r="X38" s="33">
        <f t="shared" si="3"/>
        <v>18830142</v>
      </c>
      <c r="Y38" s="33">
        <f t="shared" si="3"/>
        <v>-11680891</v>
      </c>
      <c r="Z38" s="34">
        <f>+IF(X38&lt;&gt;0,+(Y38/X38)*100,0)</f>
        <v>-62.03294165280325</v>
      </c>
      <c r="AA38" s="35">
        <f>+AA17+AA27+AA36</f>
        <v>-18239035</v>
      </c>
    </row>
    <row r="39" spans="1:27" ht="13.5">
      <c r="A39" s="22" t="s">
        <v>59</v>
      </c>
      <c r="B39" s="16"/>
      <c r="C39" s="31"/>
      <c r="D39" s="31"/>
      <c r="E39" s="32">
        <v>63112769</v>
      </c>
      <c r="F39" s="33">
        <v>70938254</v>
      </c>
      <c r="G39" s="33">
        <v>97031302</v>
      </c>
      <c r="H39" s="33">
        <v>95605695</v>
      </c>
      <c r="I39" s="33">
        <v>105305894</v>
      </c>
      <c r="J39" s="33">
        <v>97031302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97031302</v>
      </c>
      <c r="X39" s="33">
        <v>70938254</v>
      </c>
      <c r="Y39" s="33">
        <v>26093048</v>
      </c>
      <c r="Z39" s="34">
        <v>36.78</v>
      </c>
      <c r="AA39" s="35">
        <v>70938254</v>
      </c>
    </row>
    <row r="40" spans="1:27" ht="13.5">
      <c r="A40" s="41" t="s">
        <v>60</v>
      </c>
      <c r="B40" s="42"/>
      <c r="C40" s="43"/>
      <c r="D40" s="43"/>
      <c r="E40" s="44">
        <v>52699219</v>
      </c>
      <c r="F40" s="45">
        <v>52699219</v>
      </c>
      <c r="G40" s="45">
        <v>95605695</v>
      </c>
      <c r="H40" s="45">
        <v>105305894</v>
      </c>
      <c r="I40" s="45">
        <v>104180553</v>
      </c>
      <c r="J40" s="45">
        <v>104180553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104180553</v>
      </c>
      <c r="X40" s="45">
        <v>89768396</v>
      </c>
      <c r="Y40" s="45">
        <v>14412157</v>
      </c>
      <c r="Z40" s="46">
        <v>16.05</v>
      </c>
      <c r="AA40" s="47">
        <v>52699219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2016-11-04T10:03:22Z</dcterms:created>
  <dcterms:modified xsi:type="dcterms:W3CDTF">2016-11-04T10:04:56Z</dcterms:modified>
  <cp:category/>
  <cp:version/>
  <cp:contentType/>
  <cp:contentStatus/>
</cp:coreProperties>
</file>