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NC091" sheetId="12" r:id="rId12"/>
    <sheet name="NW372" sheetId="13" r:id="rId13"/>
    <sheet name="NW373" sheetId="14" r:id="rId14"/>
    <sheet name="NW403" sheetId="15" r:id="rId15"/>
    <sheet name="WC023" sheetId="16" r:id="rId16"/>
    <sheet name="WC024" sheetId="17" r:id="rId17"/>
    <sheet name="WC044" sheetId="18" r:id="rId18"/>
  </sheets>
  <definedNames>
    <definedName name="_xlnm.Print_Area" localSheetId="1">'FS184'!$A$1:$AA$43</definedName>
    <definedName name="_xlnm.Print_Area" localSheetId="2">'GT421'!$A$1:$AA$43</definedName>
    <definedName name="_xlnm.Print_Area" localSheetId="3">'GT481'!$A$1:$AA$43</definedName>
    <definedName name="_xlnm.Print_Area" localSheetId="4">'KZN225'!$A$1:$AA$43</definedName>
    <definedName name="_xlnm.Print_Area" localSheetId="5">'KZN252'!$A$1:$AA$43</definedName>
    <definedName name="_xlnm.Print_Area" localSheetId="6">'KZN282'!$A$1:$AA$43</definedName>
    <definedName name="_xlnm.Print_Area" localSheetId="7">'LIM354'!$A$1:$AA$43</definedName>
    <definedName name="_xlnm.Print_Area" localSheetId="8">'MP307'!$A$1:$AA$43</definedName>
    <definedName name="_xlnm.Print_Area" localSheetId="9">'MP312'!$A$1:$AA$43</definedName>
    <definedName name="_xlnm.Print_Area" localSheetId="10">'MP313'!$A$1:$AA$43</definedName>
    <definedName name="_xlnm.Print_Area" localSheetId="11">'NC091'!$A$1:$AA$43</definedName>
    <definedName name="_xlnm.Print_Area" localSheetId="12">'NW372'!$A$1:$AA$43</definedName>
    <definedName name="_xlnm.Print_Area" localSheetId="13">'NW373'!$A$1:$AA$43</definedName>
    <definedName name="_xlnm.Print_Area" localSheetId="14">'NW403'!$A$1:$AA$43</definedName>
    <definedName name="_xlnm.Print_Area" localSheetId="0">'Summary'!$A$1:$AA$43</definedName>
    <definedName name="_xlnm.Print_Area" localSheetId="15">'WC023'!$A$1:$AA$43</definedName>
    <definedName name="_xlnm.Print_Area" localSheetId="16">'WC024'!$A$1:$AA$43</definedName>
    <definedName name="_xlnm.Print_Area" localSheetId="17">'WC044'!$A$1:$AA$43</definedName>
  </definedNames>
  <calcPr fullCalcOnLoad="1"/>
</workbook>
</file>

<file path=xl/sharedStrings.xml><?xml version="1.0" encoding="utf-8"?>
<sst xmlns="http://schemas.openxmlformats.org/spreadsheetml/2006/main" count="1242" uniqueCount="81">
  <si>
    <t>Free State: Matjhabeng(FS184) - Table C7 Quarterly Budget Statement - Cash Flows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</si>
  <si>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</si>
  <si>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</si>
  <si>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</si>
  <si>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</si>
  <si>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</si>
  <si>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</si>
  <si>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</si>
  <si>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</si>
  <si>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</si>
  <si>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</si>
  <si>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</si>
  <si>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</si>
  <si>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</si>
  <si>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</si>
  <si>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</si>
  <si>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</si>
  <si>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</si>
  <si>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</si>
  <si>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</si>
  <si>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</si>
  <si>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</si>
  <si>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</si>
  <si>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</si>
  <si>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</si>
  <si>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</si>
  <si>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</si>
  <si>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</si>
  <si>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</si>
  <si>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</si>
  <si>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</si>
  <si>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</si>
  <si>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</si>
  <si>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</si>
  <si>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</si>
  <si>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</si>
  <si>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</si>
  <si>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</si>
  <si>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</si>
  <si>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</si>
  <si>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</si>
  <si>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</si>
  <si>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</si>
  <si>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</si>
  <si>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</si>
  <si>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</si>
  <si>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</si>
  <si>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</si>
  <si>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</si>
  <si>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</si>
  <si>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</si>
  <si>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</si>
  <si>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</si>
  <si>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</si>
  <si>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</si>
  <si>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</si>
  <si>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</si>
  <si>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</si>
  <si>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</si>
  <si>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</si>
  <si>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</si>
  <si>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C7 Quarterly Budget Statement - Cash Flows for 1st Quarter ended 30 September 2016 (Figures Finalised as at 2016/11/02)</t>
  </si>
  <si>
    <t>Gauteng: Mogale City(GT481) - Table C7 Quarterly Budget Statement - Cash Flows for 1st Quarter ended 30 September 2016 (Figures Finalised as at 2016/11/02)</t>
  </si>
  <si>
    <t>Kwazulu-Natal: Msunduzi(KZN225) - Table C7 Quarterly Budget Statement - Cash Flows for 1st Quarter ended 30 September 2016 (Figures Finalised as at 2016/11/02)</t>
  </si>
  <si>
    <t>Kwazulu-Natal: Newcastle(KZN252) - Table C7 Quarterly Budget Statement - Cash Flows for 1st Quarter ended 30 September 2016 (Figures Finalised as at 2016/11/02)</t>
  </si>
  <si>
    <t>Kwazulu-Natal: uMhlathuze(KZN282) - Table C7 Quarterly Budget Statement - Cash Flows for 1st Quarter ended 30 September 2016 (Figures Finalised as at 2016/11/02)</t>
  </si>
  <si>
    <t>Limpopo: Polokwane(LIM354) - Table C7 Quarterly Budget Statement - Cash Flows for 1st Quarter ended 30 September 2016 (Figures Finalised as at 2016/11/02)</t>
  </si>
  <si>
    <t>Mpumalanga: Govan Mbeki(MP307) - Table C7 Quarterly Budget Statement - Cash Flows for 1st Quarter ended 30 September 2016 (Figures Finalised as at 2016/11/02)</t>
  </si>
  <si>
    <t>Mpumalanga: Emalahleni (Mp)(MP312) - Table C7 Quarterly Budget Statement - Cash Flows for 1st Quarter ended 30 September 2016 (Figures Finalised as at 2016/11/02)</t>
  </si>
  <si>
    <t>Mpumalanga: Steve Tshwete(MP313) - Table C7 Quarterly Budget Statement - Cash Flows for 1st Quarter ended 30 September 2016 (Figures Finalised as at 2016/11/02)</t>
  </si>
  <si>
    <t>Northern Cape: Sol Plaatje(NC091) - Table C7 Quarterly Budget Statement - Cash Flows for 1st Quarter ended 30 September 2016 (Figures Finalised as at 2016/11/02)</t>
  </si>
  <si>
    <t>North West: Madibeng(NW372) - Table C7 Quarterly Budget Statement - Cash Flows for 1st Quarter ended 30 September 2016 (Figures Finalised as at 2016/11/02)</t>
  </si>
  <si>
    <t>North West: Rustenburg(NW373) - Table C7 Quarterly Budget Statement - Cash Flows for 1st Quarter ended 30 September 2016 (Figures Finalised as at 2016/11/02)</t>
  </si>
  <si>
    <t>North West: City Of Matlosana(NW403) - Table C7 Quarterly Budget Statement - Cash Flows for 1st Quarter ended 30 September 2016 (Figures Finalised as at 2016/11/02)</t>
  </si>
  <si>
    <t>Western Cape: Drakenstein(WC023) - Table C7 Quarterly Budget Statement - Cash Flows for 1st Quarter ended 30 September 2016 (Figures Finalised as at 2016/11/02)</t>
  </si>
  <si>
    <t>Western Cape: Stellenbosch(WC024) - Table C7 Quarterly Budget Statement - Cash Flows for 1st Quarter ended 30 September 2016 (Figures Finalised as at 2016/11/02)</t>
  </si>
  <si>
    <t>Western Cape: George(WC044) - Table C7 Quarterly Budget Statement - Cash Flows for 1st Quarter ended 30 September 2016 (Figures Finalised as at 2016/11/02)</t>
  </si>
  <si>
    <t>Summary - Table C7 Quarterly Budget Statement - Cash Flows for 1st Quarter ended 30 September 2016 (Figures Finalised as at 2016/11/02)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</si>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</sst>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4492447036</v>
      </c>
      <c r="D6" s="17"/>
      <c r="E6" s="18">
        <v>5663311822</v>
      </c>
      <c r="F6" s="19">
        <v>5663311822</v>
      </c>
      <c r="G6" s="19">
        <v>487397095</v>
      </c>
      <c r="H6" s="19">
        <v>435820709</v>
      </c>
      <c r="I6" s="19">
        <v>469060302</v>
      </c>
      <c r="J6" s="19">
        <v>1392278106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1392278106</v>
      </c>
      <c r="X6" s="19">
        <v>1499236812</v>
      </c>
      <c r="Y6" s="19">
        <v>-106958706</v>
      </c>
      <c r="Z6" s="20">
        <v>-7.13</v>
      </c>
      <c r="AA6" s="21">
        <v>5663311822</v>
      </c>
    </row>
    <row r="7" spans="1:27" ht="13.5">
      <c r="A7" s="22" t="s">
        <v>34</v>
      </c>
      <c r="B7" s="16"/>
      <c r="C7" s="17">
        <v>12859720806</v>
      </c>
      <c r="D7" s="17"/>
      <c r="E7" s="18">
        <v>24028510557</v>
      </c>
      <c r="F7" s="19">
        <v>24028510557</v>
      </c>
      <c r="G7" s="19">
        <v>1677690561</v>
      </c>
      <c r="H7" s="19">
        <v>1731744235</v>
      </c>
      <c r="I7" s="19">
        <v>1818008299</v>
      </c>
      <c r="J7" s="19">
        <v>5227443095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5227443095</v>
      </c>
      <c r="X7" s="19">
        <v>6111904321</v>
      </c>
      <c r="Y7" s="19">
        <v>-884461226</v>
      </c>
      <c r="Z7" s="20">
        <v>-14.47</v>
      </c>
      <c r="AA7" s="21">
        <v>24028510557</v>
      </c>
    </row>
    <row r="8" spans="1:27" ht="13.5">
      <c r="A8" s="22" t="s">
        <v>35</v>
      </c>
      <c r="B8" s="16"/>
      <c r="C8" s="17">
        <v>820611380</v>
      </c>
      <c r="D8" s="17"/>
      <c r="E8" s="18">
        <v>1536754424</v>
      </c>
      <c r="F8" s="19">
        <v>1536754424</v>
      </c>
      <c r="G8" s="19">
        <v>490072846</v>
      </c>
      <c r="H8" s="19">
        <v>452612845</v>
      </c>
      <c r="I8" s="19">
        <v>684482552</v>
      </c>
      <c r="J8" s="19">
        <v>1627168243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1627168243</v>
      </c>
      <c r="X8" s="19">
        <v>314538050</v>
      </c>
      <c r="Y8" s="19">
        <v>1312630193</v>
      </c>
      <c r="Z8" s="20">
        <v>417.32</v>
      </c>
      <c r="AA8" s="21">
        <v>1536754424</v>
      </c>
    </row>
    <row r="9" spans="1:27" ht="13.5">
      <c r="A9" s="22" t="s">
        <v>36</v>
      </c>
      <c r="B9" s="16"/>
      <c r="C9" s="17">
        <v>3762250509</v>
      </c>
      <c r="D9" s="17"/>
      <c r="E9" s="18">
        <v>6209587943</v>
      </c>
      <c r="F9" s="19">
        <v>6209587943</v>
      </c>
      <c r="G9" s="19">
        <v>1864182892</v>
      </c>
      <c r="H9" s="19">
        <v>331280931</v>
      </c>
      <c r="I9" s="19">
        <v>60480353</v>
      </c>
      <c r="J9" s="19">
        <v>2255944176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2255944176</v>
      </c>
      <c r="X9" s="19">
        <v>2332824427</v>
      </c>
      <c r="Y9" s="19">
        <v>-76880251</v>
      </c>
      <c r="Z9" s="20">
        <v>-3.3</v>
      </c>
      <c r="AA9" s="21">
        <v>6209587943</v>
      </c>
    </row>
    <row r="10" spans="1:27" ht="13.5">
      <c r="A10" s="22" t="s">
        <v>37</v>
      </c>
      <c r="B10" s="16"/>
      <c r="C10" s="17">
        <v>1756118536</v>
      </c>
      <c r="D10" s="17"/>
      <c r="E10" s="18">
        <v>3474246835</v>
      </c>
      <c r="F10" s="19">
        <v>3474246835</v>
      </c>
      <c r="G10" s="19">
        <v>708967952</v>
      </c>
      <c r="H10" s="19">
        <v>161453860</v>
      </c>
      <c r="I10" s="19">
        <v>155741106</v>
      </c>
      <c r="J10" s="19">
        <v>1026162918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1026162918</v>
      </c>
      <c r="X10" s="19">
        <v>984679104</v>
      </c>
      <c r="Y10" s="19">
        <v>41483814</v>
      </c>
      <c r="Z10" s="20">
        <v>4.21</v>
      </c>
      <c r="AA10" s="21">
        <v>3474246835</v>
      </c>
    </row>
    <row r="11" spans="1:27" ht="13.5">
      <c r="A11" s="22" t="s">
        <v>38</v>
      </c>
      <c r="B11" s="16"/>
      <c r="C11" s="17">
        <v>639908772</v>
      </c>
      <c r="D11" s="17"/>
      <c r="E11" s="18">
        <v>821518581</v>
      </c>
      <c r="F11" s="19">
        <v>821518581</v>
      </c>
      <c r="G11" s="19">
        <v>91823887</v>
      </c>
      <c r="H11" s="19">
        <v>76827217</v>
      </c>
      <c r="I11" s="19">
        <v>79296353</v>
      </c>
      <c r="J11" s="19">
        <v>247947457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247947457</v>
      </c>
      <c r="X11" s="19">
        <v>204542597</v>
      </c>
      <c r="Y11" s="19">
        <v>43404860</v>
      </c>
      <c r="Z11" s="20">
        <v>21.22</v>
      </c>
      <c r="AA11" s="21">
        <v>821518581</v>
      </c>
    </row>
    <row r="12" spans="1:27" ht="13.5">
      <c r="A12" s="22" t="s">
        <v>39</v>
      </c>
      <c r="B12" s="16"/>
      <c r="C12" s="17">
        <v>108130</v>
      </c>
      <c r="D12" s="17"/>
      <c r="E12" s="18">
        <v>85070</v>
      </c>
      <c r="F12" s="19">
        <v>85070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17487</v>
      </c>
      <c r="Y12" s="19">
        <v>-17487</v>
      </c>
      <c r="Z12" s="20">
        <v>-100</v>
      </c>
      <c r="AA12" s="21">
        <v>85070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-21040755670</v>
      </c>
      <c r="D14" s="17"/>
      <c r="E14" s="18">
        <v>-34234652057</v>
      </c>
      <c r="F14" s="19">
        <v>-34148099715</v>
      </c>
      <c r="G14" s="19">
        <v>-3703366880</v>
      </c>
      <c r="H14" s="19">
        <v>-3389941536</v>
      </c>
      <c r="I14" s="19">
        <v>-3168401177</v>
      </c>
      <c r="J14" s="19">
        <v>-10261709593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-10261709593</v>
      </c>
      <c r="X14" s="19">
        <v>-8239338045</v>
      </c>
      <c r="Y14" s="19">
        <v>-2022371548</v>
      </c>
      <c r="Z14" s="20">
        <v>24.55</v>
      </c>
      <c r="AA14" s="21">
        <v>-34148099715</v>
      </c>
    </row>
    <row r="15" spans="1:27" ht="13.5">
      <c r="A15" s="22" t="s">
        <v>42</v>
      </c>
      <c r="B15" s="16"/>
      <c r="C15" s="17">
        <v>-568141399</v>
      </c>
      <c r="D15" s="17"/>
      <c r="E15" s="18">
        <v>-1268270037</v>
      </c>
      <c r="F15" s="19">
        <v>-1294955012</v>
      </c>
      <c r="G15" s="19">
        <v>-22917654</v>
      </c>
      <c r="H15" s="19">
        <v>-15122981</v>
      </c>
      <c r="I15" s="19">
        <v>-55120238</v>
      </c>
      <c r="J15" s="19">
        <v>-93160873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-93160873</v>
      </c>
      <c r="X15" s="19">
        <v>-235698006</v>
      </c>
      <c r="Y15" s="19">
        <v>142537133</v>
      </c>
      <c r="Z15" s="20">
        <v>-60.47</v>
      </c>
      <c r="AA15" s="21">
        <v>-1294955012</v>
      </c>
    </row>
    <row r="16" spans="1:27" ht="13.5">
      <c r="A16" s="22" t="s">
        <v>43</v>
      </c>
      <c r="B16" s="16"/>
      <c r="C16" s="17">
        <v>-32688192</v>
      </c>
      <c r="D16" s="17"/>
      <c r="E16" s="18">
        <v>-406444567</v>
      </c>
      <c r="F16" s="19">
        <v>-466311934</v>
      </c>
      <c r="G16" s="19">
        <v>-17824753</v>
      </c>
      <c r="H16" s="19">
        <v>-7732019</v>
      </c>
      <c r="I16" s="19">
        <v>-4344860</v>
      </c>
      <c r="J16" s="19">
        <v>-29901632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-29901632</v>
      </c>
      <c r="X16" s="19">
        <v>-92137377</v>
      </c>
      <c r="Y16" s="19">
        <v>62235745</v>
      </c>
      <c r="Z16" s="20">
        <v>-67.55</v>
      </c>
      <c r="AA16" s="21">
        <v>-466311934</v>
      </c>
    </row>
    <row r="17" spans="1:27" ht="13.5">
      <c r="A17" s="23" t="s">
        <v>44</v>
      </c>
      <c r="B17" s="24"/>
      <c r="C17" s="25">
        <f aca="true" t="shared" si="0" ref="C17:Y17">SUM(C6:C16)</f>
        <v>2689579908</v>
      </c>
      <c r="D17" s="25">
        <f>SUM(D6:D16)</f>
        <v>0</v>
      </c>
      <c r="E17" s="26">
        <f t="shared" si="0"/>
        <v>5824648571</v>
      </c>
      <c r="F17" s="27">
        <f t="shared" si="0"/>
        <v>5824648571</v>
      </c>
      <c r="G17" s="27">
        <f t="shared" si="0"/>
        <v>1576025946</v>
      </c>
      <c r="H17" s="27">
        <f t="shared" si="0"/>
        <v>-223056739</v>
      </c>
      <c r="I17" s="27">
        <f t="shared" si="0"/>
        <v>39202690</v>
      </c>
      <c r="J17" s="27">
        <f t="shared" si="0"/>
        <v>1392171897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1392171897</v>
      </c>
      <c r="X17" s="27">
        <f t="shared" si="0"/>
        <v>2880569370</v>
      </c>
      <c r="Y17" s="27">
        <f t="shared" si="0"/>
        <v>-1488397473</v>
      </c>
      <c r="Z17" s="28">
        <f>+IF(X17&lt;&gt;0,+(Y17/X17)*100,0)</f>
        <v>-51.67025271118536</v>
      </c>
      <c r="AA17" s="29">
        <f>SUM(AA6:AA16)</f>
        <v>5824648571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3820302</v>
      </c>
      <c r="D21" s="17"/>
      <c r="E21" s="18">
        <v>199841348</v>
      </c>
      <c r="F21" s="19">
        <v>199841348</v>
      </c>
      <c r="G21" s="36">
        <v>1454882</v>
      </c>
      <c r="H21" s="36">
        <v>2904577</v>
      </c>
      <c r="I21" s="36">
        <v>591257</v>
      </c>
      <c r="J21" s="19">
        <v>4950716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4950716</v>
      </c>
      <c r="X21" s="19">
        <v>9540439</v>
      </c>
      <c r="Y21" s="36">
        <v>-4589723</v>
      </c>
      <c r="Z21" s="37">
        <v>-48.11</v>
      </c>
      <c r="AA21" s="38">
        <v>199841348</v>
      </c>
    </row>
    <row r="22" spans="1:27" ht="13.5">
      <c r="A22" s="22" t="s">
        <v>47</v>
      </c>
      <c r="B22" s="16"/>
      <c r="C22" s="17">
        <v>-503539055</v>
      </c>
      <c r="D22" s="17"/>
      <c r="E22" s="39">
        <v>288410996</v>
      </c>
      <c r="F22" s="36">
        <v>288410996</v>
      </c>
      <c r="G22" s="19">
        <v>1019</v>
      </c>
      <c r="H22" s="19">
        <v>73952576</v>
      </c>
      <c r="I22" s="19">
        <v>1531</v>
      </c>
      <c r="J22" s="19">
        <v>73955126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73955126</v>
      </c>
      <c r="X22" s="19">
        <v>6999</v>
      </c>
      <c r="Y22" s="19">
        <v>73948127</v>
      </c>
      <c r="Z22" s="20">
        <v>1056552.75</v>
      </c>
      <c r="AA22" s="21">
        <v>288410996</v>
      </c>
    </row>
    <row r="23" spans="1:27" ht="13.5">
      <c r="A23" s="22" t="s">
        <v>48</v>
      </c>
      <c r="B23" s="16"/>
      <c r="C23" s="40">
        <v>-14503751</v>
      </c>
      <c r="D23" s="40"/>
      <c r="E23" s="18">
        <v>34717804</v>
      </c>
      <c r="F23" s="19">
        <v>34717804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-104001</v>
      </c>
      <c r="Y23" s="36">
        <v>-1278275</v>
      </c>
      <c r="Z23" s="37">
        <v>1229.1</v>
      </c>
      <c r="AA23" s="38">
        <v>34717804</v>
      </c>
    </row>
    <row r="24" spans="1:27" ht="13.5">
      <c r="A24" s="22" t="s">
        <v>49</v>
      </c>
      <c r="B24" s="16"/>
      <c r="C24" s="17">
        <v>-987839</v>
      </c>
      <c r="D24" s="17"/>
      <c r="E24" s="18">
        <v>-144500004</v>
      </c>
      <c r="F24" s="19">
        <v>-87523619</v>
      </c>
      <c r="G24" s="19">
        <v>73851318</v>
      </c>
      <c r="H24" s="19">
        <v>97002056</v>
      </c>
      <c r="I24" s="19">
        <v>151305323</v>
      </c>
      <c r="J24" s="19">
        <v>322158697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322158697</v>
      </c>
      <c r="X24" s="19">
        <v>-90125001</v>
      </c>
      <c r="Y24" s="19">
        <v>412283698</v>
      </c>
      <c r="Z24" s="20">
        <v>-457.46</v>
      </c>
      <c r="AA24" s="21">
        <v>-87523619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-2814247845</v>
      </c>
      <c r="D26" s="17"/>
      <c r="E26" s="18">
        <v>-6108811406</v>
      </c>
      <c r="F26" s="19">
        <v>-6461743909</v>
      </c>
      <c r="G26" s="19">
        <v>-291201524</v>
      </c>
      <c r="H26" s="19">
        <v>-185162611</v>
      </c>
      <c r="I26" s="19">
        <v>-325424271</v>
      </c>
      <c r="J26" s="19">
        <v>-801788406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-801788406</v>
      </c>
      <c r="X26" s="19">
        <v>-1113915260</v>
      </c>
      <c r="Y26" s="19">
        <v>312126854</v>
      </c>
      <c r="Z26" s="20">
        <v>-28.02</v>
      </c>
      <c r="AA26" s="21">
        <v>-6461743909</v>
      </c>
    </row>
    <row r="27" spans="1:27" ht="13.5">
      <c r="A27" s="23" t="s">
        <v>51</v>
      </c>
      <c r="B27" s="24"/>
      <c r="C27" s="25">
        <f aca="true" t="shared" si="1" ref="C27:Y27">SUM(C21:C26)</f>
        <v>-3329458188</v>
      </c>
      <c r="D27" s="25">
        <f>SUM(D21:D26)</f>
        <v>0</v>
      </c>
      <c r="E27" s="26">
        <f t="shared" si="1"/>
        <v>-5730341262</v>
      </c>
      <c r="F27" s="27">
        <f t="shared" si="1"/>
        <v>-6026297380</v>
      </c>
      <c r="G27" s="27">
        <f t="shared" si="1"/>
        <v>-217276581</v>
      </c>
      <c r="H27" s="27">
        <f t="shared" si="1"/>
        <v>-11303402</v>
      </c>
      <c r="I27" s="27">
        <f t="shared" si="1"/>
        <v>-173526160</v>
      </c>
      <c r="J27" s="27">
        <f t="shared" si="1"/>
        <v>-402106143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-402106143</v>
      </c>
      <c r="X27" s="27">
        <f t="shared" si="1"/>
        <v>-1194596824</v>
      </c>
      <c r="Y27" s="27">
        <f t="shared" si="1"/>
        <v>792490681</v>
      </c>
      <c r="Z27" s="28">
        <f>+IF(X27&lt;&gt;0,+(Y27/X27)*100,0)</f>
        <v>-66.33959383437973</v>
      </c>
      <c r="AA27" s="29">
        <f>SUM(AA21:AA26)</f>
        <v>-6026297380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10000000</v>
      </c>
      <c r="F31" s="19">
        <v>10000000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10000000</v>
      </c>
      <c r="Y31" s="19">
        <v>-10000000</v>
      </c>
      <c r="Z31" s="20">
        <v>-100</v>
      </c>
      <c r="AA31" s="21">
        <v>10000000</v>
      </c>
    </row>
    <row r="32" spans="1:27" ht="13.5">
      <c r="A32" s="22" t="s">
        <v>54</v>
      </c>
      <c r="B32" s="16"/>
      <c r="C32" s="17">
        <v>425969091</v>
      </c>
      <c r="D32" s="17"/>
      <c r="E32" s="18">
        <v>1659715707</v>
      </c>
      <c r="F32" s="19">
        <v>1659715707</v>
      </c>
      <c r="G32" s="19">
        <v>-143465</v>
      </c>
      <c r="H32" s="19">
        <v>-144638</v>
      </c>
      <c r="I32" s="19">
        <v>182640240</v>
      </c>
      <c r="J32" s="19">
        <v>182352137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182352137</v>
      </c>
      <c r="X32" s="19">
        <v>185500000</v>
      </c>
      <c r="Y32" s="19">
        <v>-3147863</v>
      </c>
      <c r="Z32" s="20">
        <v>-1.7</v>
      </c>
      <c r="AA32" s="21">
        <v>1659715707</v>
      </c>
    </row>
    <row r="33" spans="1:27" ht="13.5">
      <c r="A33" s="22" t="s">
        <v>55</v>
      </c>
      <c r="B33" s="16"/>
      <c r="C33" s="17">
        <v>-43715920</v>
      </c>
      <c r="D33" s="17"/>
      <c r="E33" s="18">
        <v>50136571</v>
      </c>
      <c r="F33" s="19">
        <v>50136571</v>
      </c>
      <c r="G33" s="19">
        <v>2168264</v>
      </c>
      <c r="H33" s="36">
        <v>1832752</v>
      </c>
      <c r="I33" s="36">
        <v>2191441</v>
      </c>
      <c r="J33" s="36">
        <v>6192457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6192457</v>
      </c>
      <c r="X33" s="36">
        <v>8308581</v>
      </c>
      <c r="Y33" s="19">
        <v>-2116124</v>
      </c>
      <c r="Z33" s="20">
        <v>-25.47</v>
      </c>
      <c r="AA33" s="21">
        <v>50136571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-300117075</v>
      </c>
      <c r="D35" s="17"/>
      <c r="E35" s="18">
        <v>-668911349</v>
      </c>
      <c r="F35" s="19">
        <v>-668911349</v>
      </c>
      <c r="G35" s="19">
        <v>-13467030</v>
      </c>
      <c r="H35" s="19">
        <v>-410819</v>
      </c>
      <c r="I35" s="19">
        <v>-40700761</v>
      </c>
      <c r="J35" s="19">
        <v>-54578610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-54578610</v>
      </c>
      <c r="X35" s="19">
        <v>-66106749</v>
      </c>
      <c r="Y35" s="19">
        <v>11528139</v>
      </c>
      <c r="Z35" s="20">
        <v>-17.44</v>
      </c>
      <c r="AA35" s="21">
        <v>-668911349</v>
      </c>
    </row>
    <row r="36" spans="1:27" ht="13.5">
      <c r="A36" s="23" t="s">
        <v>57</v>
      </c>
      <c r="B36" s="24"/>
      <c r="C36" s="25">
        <f aca="true" t="shared" si="2" ref="C36:Y36">SUM(C31:C35)</f>
        <v>82136096</v>
      </c>
      <c r="D36" s="25">
        <f>SUM(D31:D35)</f>
        <v>0</v>
      </c>
      <c r="E36" s="26">
        <f t="shared" si="2"/>
        <v>1050940929</v>
      </c>
      <c r="F36" s="27">
        <f t="shared" si="2"/>
        <v>1050940929</v>
      </c>
      <c r="G36" s="27">
        <f t="shared" si="2"/>
        <v>-11442231</v>
      </c>
      <c r="H36" s="27">
        <f t="shared" si="2"/>
        <v>1277295</v>
      </c>
      <c r="I36" s="27">
        <f t="shared" si="2"/>
        <v>144130920</v>
      </c>
      <c r="J36" s="27">
        <f t="shared" si="2"/>
        <v>133965984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133965984</v>
      </c>
      <c r="X36" s="27">
        <f t="shared" si="2"/>
        <v>137701832</v>
      </c>
      <c r="Y36" s="27">
        <f t="shared" si="2"/>
        <v>-3735848</v>
      </c>
      <c r="Z36" s="28">
        <f>+IF(X36&lt;&gt;0,+(Y36/X36)*100,0)</f>
        <v>-2.712998037673166</v>
      </c>
      <c r="AA36" s="29">
        <f>SUM(AA31:AA35)</f>
        <v>1050940929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-557742184</v>
      </c>
      <c r="D38" s="31">
        <f>+D17+D27+D36</f>
        <v>0</v>
      </c>
      <c r="E38" s="32">
        <f t="shared" si="3"/>
        <v>1145248238</v>
      </c>
      <c r="F38" s="33">
        <f t="shared" si="3"/>
        <v>849292120</v>
      </c>
      <c r="G38" s="33">
        <f t="shared" si="3"/>
        <v>1347307134</v>
      </c>
      <c r="H38" s="33">
        <f t="shared" si="3"/>
        <v>-233082846</v>
      </c>
      <c r="I38" s="33">
        <f t="shared" si="3"/>
        <v>9807450</v>
      </c>
      <c r="J38" s="33">
        <f t="shared" si="3"/>
        <v>1124031738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1124031738</v>
      </c>
      <c r="X38" s="33">
        <f t="shared" si="3"/>
        <v>1823674378</v>
      </c>
      <c r="Y38" s="33">
        <f t="shared" si="3"/>
        <v>-699642640</v>
      </c>
      <c r="Z38" s="34">
        <f>+IF(X38&lt;&gt;0,+(Y38/X38)*100,0)</f>
        <v>-38.36444973072929</v>
      </c>
      <c r="AA38" s="35">
        <f>+AA17+AA27+AA36</f>
        <v>849292120</v>
      </c>
    </row>
    <row r="39" spans="1:27" ht="13.5">
      <c r="A39" s="22" t="s">
        <v>59</v>
      </c>
      <c r="B39" s="16"/>
      <c r="C39" s="31">
        <v>2744765577</v>
      </c>
      <c r="D39" s="31"/>
      <c r="E39" s="32">
        <v>3310194994</v>
      </c>
      <c r="F39" s="33">
        <v>3664562214</v>
      </c>
      <c r="G39" s="33">
        <v>4076433871</v>
      </c>
      <c r="H39" s="33">
        <v>5423741005</v>
      </c>
      <c r="I39" s="33">
        <v>5190658159</v>
      </c>
      <c r="J39" s="33">
        <v>4076433871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4076433871</v>
      </c>
      <c r="X39" s="33">
        <v>3664562214</v>
      </c>
      <c r="Y39" s="33">
        <v>411871657</v>
      </c>
      <c r="Z39" s="34">
        <v>11.24</v>
      </c>
      <c r="AA39" s="35">
        <v>3664562214</v>
      </c>
    </row>
    <row r="40" spans="1:27" ht="13.5">
      <c r="A40" s="41" t="s">
        <v>60</v>
      </c>
      <c r="B40" s="42"/>
      <c r="C40" s="43">
        <v>2187023396</v>
      </c>
      <c r="D40" s="43"/>
      <c r="E40" s="44">
        <v>4455443241</v>
      </c>
      <c r="F40" s="45">
        <v>4513854344</v>
      </c>
      <c r="G40" s="45">
        <v>5423741005</v>
      </c>
      <c r="H40" s="45">
        <v>5190658159</v>
      </c>
      <c r="I40" s="45">
        <v>5200465609</v>
      </c>
      <c r="J40" s="45">
        <v>5200465609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5200465609</v>
      </c>
      <c r="X40" s="45">
        <v>5488236602</v>
      </c>
      <c r="Y40" s="45">
        <v>-287770993</v>
      </c>
      <c r="Z40" s="46">
        <v>-5.24</v>
      </c>
      <c r="AA40" s="47">
        <v>4513854344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319538900</v>
      </c>
      <c r="F6" s="19">
        <v>319538900</v>
      </c>
      <c r="G6" s="19">
        <v>23346419</v>
      </c>
      <c r="H6" s="19">
        <v>21277920</v>
      </c>
      <c r="I6" s="19">
        <v>23619313</v>
      </c>
      <c r="J6" s="19">
        <v>68243652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68243652</v>
      </c>
      <c r="X6" s="19">
        <v>75594834</v>
      </c>
      <c r="Y6" s="19">
        <v>-7351182</v>
      </c>
      <c r="Z6" s="20">
        <v>-9.72</v>
      </c>
      <c r="AA6" s="21">
        <v>319538900</v>
      </c>
    </row>
    <row r="7" spans="1:27" ht="13.5">
      <c r="A7" s="22" t="s">
        <v>34</v>
      </c>
      <c r="B7" s="16"/>
      <c r="C7" s="17"/>
      <c r="D7" s="17"/>
      <c r="E7" s="18">
        <v>1497148861</v>
      </c>
      <c r="F7" s="19">
        <v>1497148861</v>
      </c>
      <c r="G7" s="19">
        <v>81343010</v>
      </c>
      <c r="H7" s="19">
        <v>91709141</v>
      </c>
      <c r="I7" s="19">
        <v>92699857</v>
      </c>
      <c r="J7" s="19">
        <v>265752008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265752008</v>
      </c>
      <c r="X7" s="19">
        <v>348382089</v>
      </c>
      <c r="Y7" s="19">
        <v>-82630081</v>
      </c>
      <c r="Z7" s="20">
        <v>-23.72</v>
      </c>
      <c r="AA7" s="21">
        <v>1497148861</v>
      </c>
    </row>
    <row r="8" spans="1:27" ht="13.5">
      <c r="A8" s="22" t="s">
        <v>35</v>
      </c>
      <c r="B8" s="16"/>
      <c r="C8" s="17"/>
      <c r="D8" s="17"/>
      <c r="E8" s="18">
        <v>64362358</v>
      </c>
      <c r="F8" s="19">
        <v>64362358</v>
      </c>
      <c r="G8" s="19">
        <v>76212193</v>
      </c>
      <c r="H8" s="19">
        <v>3562862</v>
      </c>
      <c r="I8" s="19">
        <v>69818439</v>
      </c>
      <c r="J8" s="19">
        <v>149593494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149593494</v>
      </c>
      <c r="X8" s="19">
        <v>22405350</v>
      </c>
      <c r="Y8" s="19">
        <v>127188144</v>
      </c>
      <c r="Z8" s="20">
        <v>567.67</v>
      </c>
      <c r="AA8" s="21">
        <v>64362358</v>
      </c>
    </row>
    <row r="9" spans="1:27" ht="13.5">
      <c r="A9" s="22" t="s">
        <v>36</v>
      </c>
      <c r="B9" s="16"/>
      <c r="C9" s="17"/>
      <c r="D9" s="17"/>
      <c r="E9" s="18">
        <v>292686152</v>
      </c>
      <c r="F9" s="19">
        <v>292686152</v>
      </c>
      <c r="G9" s="19">
        <v>106870792</v>
      </c>
      <c r="H9" s="19">
        <v>271680</v>
      </c>
      <c r="I9" s="19">
        <v>2034000</v>
      </c>
      <c r="J9" s="19">
        <v>109176472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109176472</v>
      </c>
      <c r="X9" s="19">
        <v>67077713</v>
      </c>
      <c r="Y9" s="19">
        <v>42098759</v>
      </c>
      <c r="Z9" s="20">
        <v>62.76</v>
      </c>
      <c r="AA9" s="21">
        <v>292686152</v>
      </c>
    </row>
    <row r="10" spans="1:27" ht="13.5">
      <c r="A10" s="22" t="s">
        <v>37</v>
      </c>
      <c r="B10" s="16"/>
      <c r="C10" s="17"/>
      <c r="D10" s="17"/>
      <c r="E10" s="18">
        <v>185592849</v>
      </c>
      <c r="F10" s="19">
        <v>185592849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54789744</v>
      </c>
      <c r="Y10" s="19">
        <v>-54789744</v>
      </c>
      <c r="Z10" s="20">
        <v>-100</v>
      </c>
      <c r="AA10" s="21">
        <v>185592849</v>
      </c>
    </row>
    <row r="11" spans="1:27" ht="13.5">
      <c r="A11" s="22" t="s">
        <v>38</v>
      </c>
      <c r="B11" s="16"/>
      <c r="C11" s="17"/>
      <c r="D11" s="17"/>
      <c r="E11" s="18">
        <v>74329178</v>
      </c>
      <c r="F11" s="19">
        <v>74329178</v>
      </c>
      <c r="G11" s="19">
        <v>5598595</v>
      </c>
      <c r="H11" s="19">
        <v>10584917</v>
      </c>
      <c r="I11" s="19">
        <v>11083587</v>
      </c>
      <c r="J11" s="19">
        <v>27267099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27267099</v>
      </c>
      <c r="X11" s="19">
        <v>17215953</v>
      </c>
      <c r="Y11" s="19">
        <v>10051146</v>
      </c>
      <c r="Z11" s="20">
        <v>58.38</v>
      </c>
      <c r="AA11" s="21">
        <v>74329178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-2121346347</v>
      </c>
      <c r="F14" s="19">
        <v>-2121346347</v>
      </c>
      <c r="G14" s="19">
        <v>-272883634</v>
      </c>
      <c r="H14" s="19">
        <v>-133505799</v>
      </c>
      <c r="I14" s="19">
        <v>-201653461</v>
      </c>
      <c r="J14" s="19">
        <v>-608042894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-608042894</v>
      </c>
      <c r="X14" s="19">
        <v>-529720593</v>
      </c>
      <c r="Y14" s="19">
        <v>-78322301</v>
      </c>
      <c r="Z14" s="20">
        <v>14.79</v>
      </c>
      <c r="AA14" s="21">
        <v>-2121346347</v>
      </c>
    </row>
    <row r="15" spans="1:27" ht="13.5">
      <c r="A15" s="22" t="s">
        <v>42</v>
      </c>
      <c r="B15" s="16"/>
      <c r="C15" s="17"/>
      <c r="D15" s="17"/>
      <c r="E15" s="18">
        <v>-72718205</v>
      </c>
      <c r="F15" s="19">
        <v>-72718205</v>
      </c>
      <c r="G15" s="19">
        <v>-5573062</v>
      </c>
      <c r="H15" s="19">
        <v>-631632</v>
      </c>
      <c r="I15" s="19">
        <v>-1543525</v>
      </c>
      <c r="J15" s="19">
        <v>-7748219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-7748219</v>
      </c>
      <c r="X15" s="19">
        <v>-17888678</v>
      </c>
      <c r="Y15" s="19">
        <v>10140459</v>
      </c>
      <c r="Z15" s="20">
        <v>-56.69</v>
      </c>
      <c r="AA15" s="21">
        <v>-72718205</v>
      </c>
    </row>
    <row r="16" spans="1:27" ht="13.5">
      <c r="A16" s="22" t="s">
        <v>43</v>
      </c>
      <c r="B16" s="16"/>
      <c r="C16" s="17"/>
      <c r="D16" s="17"/>
      <c r="E16" s="18">
        <v>-35929455</v>
      </c>
      <c r="F16" s="19">
        <v>-35929455</v>
      </c>
      <c r="G16" s="19"/>
      <c r="H16" s="19"/>
      <c r="I16" s="19">
        <v>-558547</v>
      </c>
      <c r="J16" s="19">
        <v>-558547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-558547</v>
      </c>
      <c r="X16" s="19">
        <v>-8838645</v>
      </c>
      <c r="Y16" s="19">
        <v>8280098</v>
      </c>
      <c r="Z16" s="20">
        <v>-93.68</v>
      </c>
      <c r="AA16" s="21">
        <v>-35929455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203664291</v>
      </c>
      <c r="F17" s="27">
        <f t="shared" si="0"/>
        <v>203664291</v>
      </c>
      <c r="G17" s="27">
        <f t="shared" si="0"/>
        <v>14914313</v>
      </c>
      <c r="H17" s="27">
        <f t="shared" si="0"/>
        <v>-6730911</v>
      </c>
      <c r="I17" s="27">
        <f t="shared" si="0"/>
        <v>-4500337</v>
      </c>
      <c r="J17" s="27">
        <f t="shared" si="0"/>
        <v>3683065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3683065</v>
      </c>
      <c r="X17" s="27">
        <f t="shared" si="0"/>
        <v>29017767</v>
      </c>
      <c r="Y17" s="27">
        <f t="shared" si="0"/>
        <v>-25334702</v>
      </c>
      <c r="Z17" s="28">
        <f>+IF(X17&lt;&gt;0,+(Y17/X17)*100,0)</f>
        <v>-87.30755195601371</v>
      </c>
      <c r="AA17" s="29">
        <f>SUM(AA6:AA16)</f>
        <v>203664291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-185592850</v>
      </c>
      <c r="F26" s="19">
        <v>-185592850</v>
      </c>
      <c r="G26" s="19">
        <v>-786223</v>
      </c>
      <c r="H26" s="19"/>
      <c r="I26" s="19">
        <v>-1581757</v>
      </c>
      <c r="J26" s="19">
        <v>-2367980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-2367980</v>
      </c>
      <c r="X26" s="19">
        <v>-46500000</v>
      </c>
      <c r="Y26" s="19">
        <v>44132020</v>
      </c>
      <c r="Z26" s="20">
        <v>-94.91</v>
      </c>
      <c r="AA26" s="21">
        <v>-185592850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-185592850</v>
      </c>
      <c r="F27" s="27">
        <f t="shared" si="1"/>
        <v>-185592850</v>
      </c>
      <c r="G27" s="27">
        <f t="shared" si="1"/>
        <v>-786223</v>
      </c>
      <c r="H27" s="27">
        <f t="shared" si="1"/>
        <v>0</v>
      </c>
      <c r="I27" s="27">
        <f t="shared" si="1"/>
        <v>-1581757</v>
      </c>
      <c r="J27" s="27">
        <f t="shared" si="1"/>
        <v>-2367980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-2367980</v>
      </c>
      <c r="X27" s="27">
        <f t="shared" si="1"/>
        <v>-46500000</v>
      </c>
      <c r="Y27" s="27">
        <f t="shared" si="1"/>
        <v>44132020</v>
      </c>
      <c r="Z27" s="28">
        <f>+IF(X27&lt;&gt;0,+(Y27/X27)*100,0)</f>
        <v>-94.90756989247312</v>
      </c>
      <c r="AA27" s="29">
        <f>SUM(AA21:AA26)</f>
        <v>-185592850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12000000</v>
      </c>
      <c r="F33" s="19">
        <v>12000000</v>
      </c>
      <c r="G33" s="19">
        <v>153747</v>
      </c>
      <c r="H33" s="36">
        <v>709430</v>
      </c>
      <c r="I33" s="36">
        <v>904158</v>
      </c>
      <c r="J33" s="36">
        <v>1767335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1767335</v>
      </c>
      <c r="X33" s="36">
        <v>4920000</v>
      </c>
      <c r="Y33" s="19">
        <v>-3152665</v>
      </c>
      <c r="Z33" s="20">
        <v>-64.08</v>
      </c>
      <c r="AA33" s="21">
        <v>12000000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-18393527</v>
      </c>
      <c r="F35" s="19">
        <v>-18393527</v>
      </c>
      <c r="G35" s="19">
        <v>-10979145</v>
      </c>
      <c r="H35" s="19"/>
      <c r="I35" s="19"/>
      <c r="J35" s="19">
        <v>-10979145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-10979145</v>
      </c>
      <c r="X35" s="19"/>
      <c r="Y35" s="19">
        <v>-10979145</v>
      </c>
      <c r="Z35" s="20"/>
      <c r="AA35" s="21">
        <v>-18393527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-6393527</v>
      </c>
      <c r="F36" s="27">
        <f t="shared" si="2"/>
        <v>-6393527</v>
      </c>
      <c r="G36" s="27">
        <f t="shared" si="2"/>
        <v>-10825398</v>
      </c>
      <c r="H36" s="27">
        <f t="shared" si="2"/>
        <v>709430</v>
      </c>
      <c r="I36" s="27">
        <f t="shared" si="2"/>
        <v>904158</v>
      </c>
      <c r="J36" s="27">
        <f t="shared" si="2"/>
        <v>-9211810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-9211810</v>
      </c>
      <c r="X36" s="27">
        <f t="shared" si="2"/>
        <v>4920000</v>
      </c>
      <c r="Y36" s="27">
        <f t="shared" si="2"/>
        <v>-14131810</v>
      </c>
      <c r="Z36" s="28">
        <f>+IF(X36&lt;&gt;0,+(Y36/X36)*100,0)</f>
        <v>-287.2319105691057</v>
      </c>
      <c r="AA36" s="29">
        <f>SUM(AA31:AA35)</f>
        <v>-6393527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11677914</v>
      </c>
      <c r="F38" s="33">
        <f t="shared" si="3"/>
        <v>11677914</v>
      </c>
      <c r="G38" s="33">
        <f t="shared" si="3"/>
        <v>3302692</v>
      </c>
      <c r="H38" s="33">
        <f t="shared" si="3"/>
        <v>-6021481</v>
      </c>
      <c r="I38" s="33">
        <f t="shared" si="3"/>
        <v>-5177936</v>
      </c>
      <c r="J38" s="33">
        <f t="shared" si="3"/>
        <v>-7896725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-7896725</v>
      </c>
      <c r="X38" s="33">
        <f t="shared" si="3"/>
        <v>-12562233</v>
      </c>
      <c r="Y38" s="33">
        <f t="shared" si="3"/>
        <v>4665508</v>
      </c>
      <c r="Z38" s="34">
        <f>+IF(X38&lt;&gt;0,+(Y38/X38)*100,0)</f>
        <v>-37.139161485064</v>
      </c>
      <c r="AA38" s="35">
        <f>+AA17+AA27+AA36</f>
        <v>11677914</v>
      </c>
    </row>
    <row r="39" spans="1:27" ht="13.5">
      <c r="A39" s="22" t="s">
        <v>59</v>
      </c>
      <c r="B39" s="16"/>
      <c r="C39" s="31"/>
      <c r="D39" s="31"/>
      <c r="E39" s="32">
        <v>-11677916</v>
      </c>
      <c r="F39" s="33">
        <v>-11677916</v>
      </c>
      <c r="G39" s="33">
        <v>-2668445</v>
      </c>
      <c r="H39" s="33">
        <v>634247</v>
      </c>
      <c r="I39" s="33">
        <v>-5387234</v>
      </c>
      <c r="J39" s="33">
        <v>-2668445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-2668445</v>
      </c>
      <c r="X39" s="33">
        <v>-11677916</v>
      </c>
      <c r="Y39" s="33">
        <v>9009471</v>
      </c>
      <c r="Z39" s="34">
        <v>-77.15</v>
      </c>
      <c r="AA39" s="35">
        <v>-11677916</v>
      </c>
    </row>
    <row r="40" spans="1:27" ht="13.5">
      <c r="A40" s="41" t="s">
        <v>60</v>
      </c>
      <c r="B40" s="42"/>
      <c r="C40" s="43"/>
      <c r="D40" s="43"/>
      <c r="E40" s="44">
        <v>-3</v>
      </c>
      <c r="F40" s="45">
        <v>-3</v>
      </c>
      <c r="G40" s="45">
        <v>634247</v>
      </c>
      <c r="H40" s="45">
        <v>-5387234</v>
      </c>
      <c r="I40" s="45">
        <v>-10565170</v>
      </c>
      <c r="J40" s="45">
        <v>-10565170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-10565170</v>
      </c>
      <c r="X40" s="45">
        <v>-24240150</v>
      </c>
      <c r="Y40" s="45">
        <v>13674980</v>
      </c>
      <c r="Z40" s="46">
        <v>-56.41</v>
      </c>
      <c r="AA40" s="47">
        <v>-3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304861283</v>
      </c>
      <c r="F6" s="19">
        <v>304861283</v>
      </c>
      <c r="G6" s="19">
        <v>27141366</v>
      </c>
      <c r="H6" s="19">
        <v>24852085</v>
      </c>
      <c r="I6" s="19">
        <v>25991844</v>
      </c>
      <c r="J6" s="19">
        <v>77985295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77985295</v>
      </c>
      <c r="X6" s="19">
        <v>74600115</v>
      </c>
      <c r="Y6" s="19">
        <v>3385180</v>
      </c>
      <c r="Z6" s="20">
        <v>4.54</v>
      </c>
      <c r="AA6" s="21">
        <v>304861283</v>
      </c>
    </row>
    <row r="7" spans="1:27" ht="13.5">
      <c r="A7" s="22" t="s">
        <v>34</v>
      </c>
      <c r="B7" s="16"/>
      <c r="C7" s="17"/>
      <c r="D7" s="17"/>
      <c r="E7" s="18">
        <v>773395343</v>
      </c>
      <c r="F7" s="19">
        <v>773395343</v>
      </c>
      <c r="G7" s="19">
        <v>66742325</v>
      </c>
      <c r="H7" s="19">
        <v>68891842</v>
      </c>
      <c r="I7" s="19">
        <v>70625002</v>
      </c>
      <c r="J7" s="19">
        <v>206259169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206259169</v>
      </c>
      <c r="X7" s="19">
        <v>208547339</v>
      </c>
      <c r="Y7" s="19">
        <v>-2288170</v>
      </c>
      <c r="Z7" s="20">
        <v>-1.1</v>
      </c>
      <c r="AA7" s="21">
        <v>773395343</v>
      </c>
    </row>
    <row r="8" spans="1:27" ht="13.5">
      <c r="A8" s="22" t="s">
        <v>35</v>
      </c>
      <c r="B8" s="16"/>
      <c r="C8" s="17"/>
      <c r="D8" s="17"/>
      <c r="E8" s="18">
        <v>124068305</v>
      </c>
      <c r="F8" s="19">
        <v>124068305</v>
      </c>
      <c r="G8" s="19">
        <v>3541356</v>
      </c>
      <c r="H8" s="19">
        <v>5735802</v>
      </c>
      <c r="I8" s="19">
        <v>6076213</v>
      </c>
      <c r="J8" s="19">
        <v>15353371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15353371</v>
      </c>
      <c r="X8" s="19">
        <v>15615520</v>
      </c>
      <c r="Y8" s="19">
        <v>-262149</v>
      </c>
      <c r="Z8" s="20">
        <v>-1.68</v>
      </c>
      <c r="AA8" s="21">
        <v>124068305</v>
      </c>
    </row>
    <row r="9" spans="1:27" ht="13.5">
      <c r="A9" s="22" t="s">
        <v>36</v>
      </c>
      <c r="B9" s="16"/>
      <c r="C9" s="17"/>
      <c r="D9" s="17"/>
      <c r="E9" s="18">
        <v>140560000</v>
      </c>
      <c r="F9" s="19">
        <v>140560000</v>
      </c>
      <c r="G9" s="19">
        <v>56682000</v>
      </c>
      <c r="H9" s="19">
        <v>123764</v>
      </c>
      <c r="I9" s="19">
        <v>1733772</v>
      </c>
      <c r="J9" s="19">
        <v>58539536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58539536</v>
      </c>
      <c r="X9" s="19">
        <v>57499070</v>
      </c>
      <c r="Y9" s="19">
        <v>1040466</v>
      </c>
      <c r="Z9" s="20">
        <v>1.81</v>
      </c>
      <c r="AA9" s="21">
        <v>140560000</v>
      </c>
    </row>
    <row r="10" spans="1:27" ht="13.5">
      <c r="A10" s="22" t="s">
        <v>37</v>
      </c>
      <c r="B10" s="16"/>
      <c r="C10" s="17"/>
      <c r="D10" s="17"/>
      <c r="E10" s="18">
        <v>56684905</v>
      </c>
      <c r="F10" s="19">
        <v>56684905</v>
      </c>
      <c r="G10" s="19">
        <v>18198000</v>
      </c>
      <c r="H10" s="19"/>
      <c r="I10" s="19">
        <v>-660670</v>
      </c>
      <c r="J10" s="19">
        <v>17537330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17537330</v>
      </c>
      <c r="X10" s="19">
        <v>8214622</v>
      </c>
      <c r="Y10" s="19">
        <v>9322708</v>
      </c>
      <c r="Z10" s="20">
        <v>113.49</v>
      </c>
      <c r="AA10" s="21">
        <v>56684905</v>
      </c>
    </row>
    <row r="11" spans="1:27" ht="13.5">
      <c r="A11" s="22" t="s">
        <v>38</v>
      </c>
      <c r="B11" s="16"/>
      <c r="C11" s="17"/>
      <c r="D11" s="17"/>
      <c r="E11" s="18">
        <v>27295833</v>
      </c>
      <c r="F11" s="19">
        <v>27295833</v>
      </c>
      <c r="G11" s="19">
        <v>1842828</v>
      </c>
      <c r="H11" s="19">
        <v>4029929</v>
      </c>
      <c r="I11" s="19">
        <v>6142657</v>
      </c>
      <c r="J11" s="19">
        <v>12015414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12015414</v>
      </c>
      <c r="X11" s="19">
        <v>5829314</v>
      </c>
      <c r="Y11" s="19">
        <v>6186100</v>
      </c>
      <c r="Z11" s="20">
        <v>106.12</v>
      </c>
      <c r="AA11" s="21">
        <v>27295833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-1201983860</v>
      </c>
      <c r="F14" s="19">
        <v>-1201983860</v>
      </c>
      <c r="G14" s="19">
        <v>-148761389</v>
      </c>
      <c r="H14" s="19">
        <v>-100264345</v>
      </c>
      <c r="I14" s="19">
        <v>-97041320</v>
      </c>
      <c r="J14" s="19">
        <v>-346067054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-346067054</v>
      </c>
      <c r="X14" s="19">
        <v>-270282929</v>
      </c>
      <c r="Y14" s="19">
        <v>-75784125</v>
      </c>
      <c r="Z14" s="20">
        <v>28.04</v>
      </c>
      <c r="AA14" s="21">
        <v>-1201983860</v>
      </c>
    </row>
    <row r="15" spans="1:27" ht="13.5">
      <c r="A15" s="22" t="s">
        <v>42</v>
      </c>
      <c r="B15" s="16"/>
      <c r="C15" s="17"/>
      <c r="D15" s="17"/>
      <c r="E15" s="18">
        <v>-35746556</v>
      </c>
      <c r="F15" s="19">
        <v>-35746556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-35746556</v>
      </c>
    </row>
    <row r="16" spans="1:27" ht="13.5">
      <c r="A16" s="22" t="s">
        <v>43</v>
      </c>
      <c r="B16" s="16"/>
      <c r="C16" s="17"/>
      <c r="D16" s="17"/>
      <c r="E16" s="18">
        <v>-1760000</v>
      </c>
      <c r="F16" s="19">
        <v>-1760000</v>
      </c>
      <c r="G16" s="19">
        <v>-5766901</v>
      </c>
      <c r="H16" s="19">
        <v>3641224</v>
      </c>
      <c r="I16" s="19">
        <v>-18272</v>
      </c>
      <c r="J16" s="19">
        <v>-2143949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-2143949</v>
      </c>
      <c r="X16" s="19">
        <v>-255000</v>
      </c>
      <c r="Y16" s="19">
        <v>-1888949</v>
      </c>
      <c r="Z16" s="20">
        <v>740.76</v>
      </c>
      <c r="AA16" s="21">
        <v>-1760000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187375253</v>
      </c>
      <c r="F17" s="27">
        <f t="shared" si="0"/>
        <v>187375253</v>
      </c>
      <c r="G17" s="27">
        <f t="shared" si="0"/>
        <v>19619585</v>
      </c>
      <c r="H17" s="27">
        <f t="shared" si="0"/>
        <v>7010301</v>
      </c>
      <c r="I17" s="27">
        <f t="shared" si="0"/>
        <v>12849226</v>
      </c>
      <c r="J17" s="27">
        <f t="shared" si="0"/>
        <v>39479112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39479112</v>
      </c>
      <c r="X17" s="27">
        <f t="shared" si="0"/>
        <v>99768051</v>
      </c>
      <c r="Y17" s="27">
        <f t="shared" si="0"/>
        <v>-60288939</v>
      </c>
      <c r="Z17" s="28">
        <f>+IF(X17&lt;&gt;0,+(Y17/X17)*100,0)</f>
        <v>-60.429103701745156</v>
      </c>
      <c r="AA17" s="29">
        <f>SUM(AA6:AA16)</f>
        <v>187375253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150000</v>
      </c>
      <c r="F21" s="19">
        <v>150000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-144000000</v>
      </c>
      <c r="F24" s="19">
        <v>-87023615</v>
      </c>
      <c r="G24" s="19">
        <v>72000000</v>
      </c>
      <c r="H24" s="19">
        <v>97000000</v>
      </c>
      <c r="I24" s="19">
        <v>133000000</v>
      </c>
      <c r="J24" s="19">
        <v>302000000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302000000</v>
      </c>
      <c r="X24" s="19">
        <v>-90000000</v>
      </c>
      <c r="Y24" s="19">
        <v>392000000</v>
      </c>
      <c r="Z24" s="20">
        <v>-435.56</v>
      </c>
      <c r="AA24" s="21">
        <v>-87023615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-257174759</v>
      </c>
      <c r="F26" s="19">
        <v>-314151144</v>
      </c>
      <c r="G26" s="19">
        <v>-257493</v>
      </c>
      <c r="H26" s="19">
        <v>-12149445</v>
      </c>
      <c r="I26" s="19">
        <v>-5010899</v>
      </c>
      <c r="J26" s="19">
        <v>-17417837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-17417837</v>
      </c>
      <c r="X26" s="19">
        <v>-26788589</v>
      </c>
      <c r="Y26" s="19">
        <v>9370752</v>
      </c>
      <c r="Z26" s="20">
        <v>-34.98</v>
      </c>
      <c r="AA26" s="21">
        <v>-314151144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-401024759</v>
      </c>
      <c r="F27" s="27">
        <f t="shared" si="1"/>
        <v>-401024759</v>
      </c>
      <c r="G27" s="27">
        <f t="shared" si="1"/>
        <v>71742507</v>
      </c>
      <c r="H27" s="27">
        <f t="shared" si="1"/>
        <v>84850555</v>
      </c>
      <c r="I27" s="27">
        <f t="shared" si="1"/>
        <v>127989101</v>
      </c>
      <c r="J27" s="27">
        <f t="shared" si="1"/>
        <v>284582163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284582163</v>
      </c>
      <c r="X27" s="27">
        <f t="shared" si="1"/>
        <v>-116788589</v>
      </c>
      <c r="Y27" s="27">
        <f t="shared" si="1"/>
        <v>401370752</v>
      </c>
      <c r="Z27" s="28">
        <f>+IF(X27&lt;&gt;0,+(Y27/X27)*100,0)</f>
        <v>-343.6729182506007</v>
      </c>
      <c r="AA27" s="29">
        <f>SUM(AA21:AA26)</f>
        <v>-401024759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224162140</v>
      </c>
      <c r="F32" s="19">
        <v>224162140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224162140</v>
      </c>
    </row>
    <row r="33" spans="1:27" ht="13.5">
      <c r="A33" s="22" t="s">
        <v>55</v>
      </c>
      <c r="B33" s="16"/>
      <c r="C33" s="17"/>
      <c r="D33" s="17"/>
      <c r="E33" s="18">
        <v>5765991</v>
      </c>
      <c r="F33" s="19">
        <v>5765991</v>
      </c>
      <c r="G33" s="19">
        <v>237728</v>
      </c>
      <c r="H33" s="36">
        <v>54197</v>
      </c>
      <c r="I33" s="36">
        <v>111417</v>
      </c>
      <c r="J33" s="36">
        <v>403342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403342</v>
      </c>
      <c r="X33" s="36">
        <v>469300</v>
      </c>
      <c r="Y33" s="19">
        <v>-65958</v>
      </c>
      <c r="Z33" s="20">
        <v>-14.05</v>
      </c>
      <c r="AA33" s="21">
        <v>5765991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-16770192</v>
      </c>
      <c r="F35" s="19">
        <v>-16770192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-2410778</v>
      </c>
      <c r="Y35" s="19">
        <v>2410778</v>
      </c>
      <c r="Z35" s="20">
        <v>-100</v>
      </c>
      <c r="AA35" s="21">
        <v>-16770192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213157939</v>
      </c>
      <c r="F36" s="27">
        <f t="shared" si="2"/>
        <v>213157939</v>
      </c>
      <c r="G36" s="27">
        <f t="shared" si="2"/>
        <v>237728</v>
      </c>
      <c r="H36" s="27">
        <f t="shared" si="2"/>
        <v>54197</v>
      </c>
      <c r="I36" s="27">
        <f t="shared" si="2"/>
        <v>111417</v>
      </c>
      <c r="J36" s="27">
        <f t="shared" si="2"/>
        <v>403342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403342</v>
      </c>
      <c r="X36" s="27">
        <f t="shared" si="2"/>
        <v>-1941478</v>
      </c>
      <c r="Y36" s="27">
        <f t="shared" si="2"/>
        <v>2344820</v>
      </c>
      <c r="Z36" s="28">
        <f>+IF(X36&lt;&gt;0,+(Y36/X36)*100,0)</f>
        <v>-120.77499719286028</v>
      </c>
      <c r="AA36" s="29">
        <f>SUM(AA31:AA35)</f>
        <v>213157939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-491567</v>
      </c>
      <c r="F38" s="33">
        <f t="shared" si="3"/>
        <v>-491567</v>
      </c>
      <c r="G38" s="33">
        <f t="shared" si="3"/>
        <v>91599820</v>
      </c>
      <c r="H38" s="33">
        <f t="shared" si="3"/>
        <v>91915053</v>
      </c>
      <c r="I38" s="33">
        <f t="shared" si="3"/>
        <v>140949744</v>
      </c>
      <c r="J38" s="33">
        <f t="shared" si="3"/>
        <v>324464617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324464617</v>
      </c>
      <c r="X38" s="33">
        <f t="shared" si="3"/>
        <v>-18962016</v>
      </c>
      <c r="Y38" s="33">
        <f t="shared" si="3"/>
        <v>343426633</v>
      </c>
      <c r="Z38" s="34">
        <f>+IF(X38&lt;&gt;0,+(Y38/X38)*100,0)</f>
        <v>-1811.129328231766</v>
      </c>
      <c r="AA38" s="35">
        <f>+AA17+AA27+AA36</f>
        <v>-491567</v>
      </c>
    </row>
    <row r="39" spans="1:27" ht="13.5">
      <c r="A39" s="22" t="s">
        <v>59</v>
      </c>
      <c r="B39" s="16"/>
      <c r="C39" s="31"/>
      <c r="D39" s="31"/>
      <c r="E39" s="32">
        <v>61718601</v>
      </c>
      <c r="F39" s="33">
        <v>61718601</v>
      </c>
      <c r="G39" s="33">
        <v>80630583</v>
      </c>
      <c r="H39" s="33">
        <v>172230403</v>
      </c>
      <c r="I39" s="33">
        <v>264145456</v>
      </c>
      <c r="J39" s="33">
        <v>80630583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80630583</v>
      </c>
      <c r="X39" s="33">
        <v>61718601</v>
      </c>
      <c r="Y39" s="33">
        <v>18911982</v>
      </c>
      <c r="Z39" s="34">
        <v>30.64</v>
      </c>
      <c r="AA39" s="35">
        <v>61718601</v>
      </c>
    </row>
    <row r="40" spans="1:27" ht="13.5">
      <c r="A40" s="41" t="s">
        <v>60</v>
      </c>
      <c r="B40" s="42"/>
      <c r="C40" s="43"/>
      <c r="D40" s="43"/>
      <c r="E40" s="44">
        <v>61227034</v>
      </c>
      <c r="F40" s="45">
        <v>61227034</v>
      </c>
      <c r="G40" s="45">
        <v>172230403</v>
      </c>
      <c r="H40" s="45">
        <v>264145456</v>
      </c>
      <c r="I40" s="45">
        <v>405095200</v>
      </c>
      <c r="J40" s="45">
        <v>405095200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405095200</v>
      </c>
      <c r="X40" s="45">
        <v>42756585</v>
      </c>
      <c r="Y40" s="45">
        <v>362338615</v>
      </c>
      <c r="Z40" s="46">
        <v>847.45</v>
      </c>
      <c r="AA40" s="47">
        <v>61227034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314615563</v>
      </c>
      <c r="D6" s="17"/>
      <c r="E6" s="18">
        <v>447771600</v>
      </c>
      <c r="F6" s="19">
        <v>447771600</v>
      </c>
      <c r="G6" s="19">
        <v>16253197</v>
      </c>
      <c r="H6" s="19">
        <v>24677123</v>
      </c>
      <c r="I6" s="19">
        <v>22346904</v>
      </c>
      <c r="J6" s="19">
        <v>63277224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63277224</v>
      </c>
      <c r="X6" s="19">
        <v>120909000</v>
      </c>
      <c r="Y6" s="19">
        <v>-57631776</v>
      </c>
      <c r="Z6" s="20">
        <v>-47.67</v>
      </c>
      <c r="AA6" s="21">
        <v>447771600</v>
      </c>
    </row>
    <row r="7" spans="1:27" ht="13.5">
      <c r="A7" s="22" t="s">
        <v>34</v>
      </c>
      <c r="B7" s="16"/>
      <c r="C7" s="17">
        <v>821181239</v>
      </c>
      <c r="D7" s="17"/>
      <c r="E7" s="18">
        <v>970969301</v>
      </c>
      <c r="F7" s="19">
        <v>970969301</v>
      </c>
      <c r="G7" s="19">
        <v>58555166</v>
      </c>
      <c r="H7" s="19">
        <v>58994317</v>
      </c>
      <c r="I7" s="19">
        <v>67642765</v>
      </c>
      <c r="J7" s="19">
        <v>185192248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185192248</v>
      </c>
      <c r="X7" s="19">
        <v>247147500</v>
      </c>
      <c r="Y7" s="19">
        <v>-61955252</v>
      </c>
      <c r="Z7" s="20">
        <v>-25.07</v>
      </c>
      <c r="AA7" s="21">
        <v>970969301</v>
      </c>
    </row>
    <row r="8" spans="1:27" ht="13.5">
      <c r="A8" s="22" t="s">
        <v>35</v>
      </c>
      <c r="B8" s="16"/>
      <c r="C8" s="17">
        <v>60199028</v>
      </c>
      <c r="D8" s="17"/>
      <c r="E8" s="18">
        <v>61619335</v>
      </c>
      <c r="F8" s="19">
        <v>61619335</v>
      </c>
      <c r="G8" s="19">
        <v>4186337</v>
      </c>
      <c r="H8" s="19">
        <v>2283406</v>
      </c>
      <c r="I8" s="19">
        <v>7489185</v>
      </c>
      <c r="J8" s="19">
        <v>13958928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13958928</v>
      </c>
      <c r="X8" s="19">
        <v>15176000</v>
      </c>
      <c r="Y8" s="19">
        <v>-1217072</v>
      </c>
      <c r="Z8" s="20">
        <v>-8.02</v>
      </c>
      <c r="AA8" s="21">
        <v>61619335</v>
      </c>
    </row>
    <row r="9" spans="1:27" ht="13.5">
      <c r="A9" s="22" t="s">
        <v>36</v>
      </c>
      <c r="B9" s="16"/>
      <c r="C9" s="17">
        <v>164214698</v>
      </c>
      <c r="D9" s="17"/>
      <c r="E9" s="18">
        <v>165896698</v>
      </c>
      <c r="F9" s="19">
        <v>165896698</v>
      </c>
      <c r="G9" s="19">
        <v>60071000</v>
      </c>
      <c r="H9" s="19">
        <v>3618991</v>
      </c>
      <c r="I9" s="19">
        <v>3425000</v>
      </c>
      <c r="J9" s="19">
        <v>67114991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67114991</v>
      </c>
      <c r="X9" s="19">
        <v>70500000</v>
      </c>
      <c r="Y9" s="19">
        <v>-3385009</v>
      </c>
      <c r="Z9" s="20">
        <v>-4.8</v>
      </c>
      <c r="AA9" s="21">
        <v>165896698</v>
      </c>
    </row>
    <row r="10" spans="1:27" ht="13.5">
      <c r="A10" s="22" t="s">
        <v>37</v>
      </c>
      <c r="B10" s="16"/>
      <c r="C10" s="17">
        <v>111728307</v>
      </c>
      <c r="D10" s="17"/>
      <c r="E10" s="18">
        <v>81564302</v>
      </c>
      <c r="F10" s="19">
        <v>81564302</v>
      </c>
      <c r="G10" s="19">
        <v>22981500</v>
      </c>
      <c r="H10" s="19"/>
      <c r="I10" s="19"/>
      <c r="J10" s="19">
        <v>22981500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22981500</v>
      </c>
      <c r="X10" s="19">
        <v>60200000</v>
      </c>
      <c r="Y10" s="19">
        <v>-37218500</v>
      </c>
      <c r="Z10" s="20">
        <v>-61.82</v>
      </c>
      <c r="AA10" s="21">
        <v>81564302</v>
      </c>
    </row>
    <row r="11" spans="1:27" ht="13.5">
      <c r="A11" s="22" t="s">
        <v>38</v>
      </c>
      <c r="B11" s="16"/>
      <c r="C11" s="17">
        <v>118252075</v>
      </c>
      <c r="D11" s="17"/>
      <c r="E11" s="18">
        <v>36500000</v>
      </c>
      <c r="F11" s="19">
        <v>36500000</v>
      </c>
      <c r="G11" s="19">
        <v>7563283</v>
      </c>
      <c r="H11" s="19">
        <v>10320921</v>
      </c>
      <c r="I11" s="19">
        <v>11480305</v>
      </c>
      <c r="J11" s="19">
        <v>29364509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29364509</v>
      </c>
      <c r="X11" s="19">
        <v>7680716</v>
      </c>
      <c r="Y11" s="19">
        <v>21683793</v>
      </c>
      <c r="Z11" s="20">
        <v>282.31</v>
      </c>
      <c r="AA11" s="21">
        <v>36500000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-1385362408</v>
      </c>
      <c r="D14" s="17"/>
      <c r="E14" s="18">
        <v>-1555926378</v>
      </c>
      <c r="F14" s="19">
        <v>-1555926378</v>
      </c>
      <c r="G14" s="19">
        <v>-118418624</v>
      </c>
      <c r="H14" s="19">
        <v>-145265965</v>
      </c>
      <c r="I14" s="19">
        <v>-114148957</v>
      </c>
      <c r="J14" s="19">
        <v>-377833546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-377833546</v>
      </c>
      <c r="X14" s="19">
        <v>-373999123</v>
      </c>
      <c r="Y14" s="19">
        <v>-3834423</v>
      </c>
      <c r="Z14" s="20">
        <v>1.03</v>
      </c>
      <c r="AA14" s="21">
        <v>-1555926378</v>
      </c>
    </row>
    <row r="15" spans="1:27" ht="13.5">
      <c r="A15" s="22" t="s">
        <v>42</v>
      </c>
      <c r="B15" s="16"/>
      <c r="C15" s="17">
        <v>-29018431</v>
      </c>
      <c r="D15" s="17"/>
      <c r="E15" s="18">
        <v>-27757074</v>
      </c>
      <c r="F15" s="19">
        <v>-27757074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-27757074</v>
      </c>
    </row>
    <row r="16" spans="1:27" ht="13.5">
      <c r="A16" s="22" t="s">
        <v>43</v>
      </c>
      <c r="B16" s="16"/>
      <c r="C16" s="17">
        <v>-6625231</v>
      </c>
      <c r="D16" s="17"/>
      <c r="E16" s="18">
        <v>-6510000</v>
      </c>
      <c r="F16" s="19">
        <v>-6510000</v>
      </c>
      <c r="G16" s="19">
        <v>-1566791</v>
      </c>
      <c r="H16" s="19">
        <v>-2955995</v>
      </c>
      <c r="I16" s="19">
        <v>-260714</v>
      </c>
      <c r="J16" s="19">
        <v>-4783500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-4783500</v>
      </c>
      <c r="X16" s="19">
        <v>-3010000</v>
      </c>
      <c r="Y16" s="19">
        <v>-1773500</v>
      </c>
      <c r="Z16" s="20">
        <v>58.92</v>
      </c>
      <c r="AA16" s="21">
        <v>-6510000</v>
      </c>
    </row>
    <row r="17" spans="1:27" ht="13.5">
      <c r="A17" s="23" t="s">
        <v>44</v>
      </c>
      <c r="B17" s="24"/>
      <c r="C17" s="25">
        <f aca="true" t="shared" si="0" ref="C17:Y17">SUM(C6:C16)</f>
        <v>169184840</v>
      </c>
      <c r="D17" s="25">
        <f>SUM(D6:D16)</f>
        <v>0</v>
      </c>
      <c r="E17" s="26">
        <f t="shared" si="0"/>
        <v>174127784</v>
      </c>
      <c r="F17" s="27">
        <f t="shared" si="0"/>
        <v>174127784</v>
      </c>
      <c r="G17" s="27">
        <f t="shared" si="0"/>
        <v>49625068</v>
      </c>
      <c r="H17" s="27">
        <f t="shared" si="0"/>
        <v>-48327202</v>
      </c>
      <c r="I17" s="27">
        <f t="shared" si="0"/>
        <v>-2025512</v>
      </c>
      <c r="J17" s="27">
        <f t="shared" si="0"/>
        <v>-727646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-727646</v>
      </c>
      <c r="X17" s="27">
        <f t="shared" si="0"/>
        <v>144604093</v>
      </c>
      <c r="Y17" s="27">
        <f t="shared" si="0"/>
        <v>-145331739</v>
      </c>
      <c r="Z17" s="28">
        <f>+IF(X17&lt;&gt;0,+(Y17/X17)*100,0)</f>
        <v>-100.50319875800473</v>
      </c>
      <c r="AA17" s="29">
        <f>SUM(AA6:AA16)</f>
        <v>174127784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-174542332</v>
      </c>
      <c r="D26" s="17"/>
      <c r="E26" s="18">
        <v>-125204158</v>
      </c>
      <c r="F26" s="19">
        <v>-125204158</v>
      </c>
      <c r="G26" s="19">
        <v>-1014600</v>
      </c>
      <c r="H26" s="19">
        <v>-6115212</v>
      </c>
      <c r="I26" s="19">
        <v>-9322327</v>
      </c>
      <c r="J26" s="19">
        <v>-16452139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-16452139</v>
      </c>
      <c r="X26" s="19">
        <v>-16850000</v>
      </c>
      <c r="Y26" s="19">
        <v>397861</v>
      </c>
      <c r="Z26" s="20">
        <v>-2.36</v>
      </c>
      <c r="AA26" s="21">
        <v>-125204158</v>
      </c>
    </row>
    <row r="27" spans="1:27" ht="13.5">
      <c r="A27" s="23" t="s">
        <v>51</v>
      </c>
      <c r="B27" s="24"/>
      <c r="C27" s="25">
        <f aca="true" t="shared" si="1" ref="C27:Y27">SUM(C21:C26)</f>
        <v>-174542332</v>
      </c>
      <c r="D27" s="25">
        <f>SUM(D21:D26)</f>
        <v>0</v>
      </c>
      <c r="E27" s="26">
        <f t="shared" si="1"/>
        <v>-125204158</v>
      </c>
      <c r="F27" s="27">
        <f t="shared" si="1"/>
        <v>-125204158</v>
      </c>
      <c r="G27" s="27">
        <f t="shared" si="1"/>
        <v>-1014600</v>
      </c>
      <c r="H27" s="27">
        <f t="shared" si="1"/>
        <v>-6115212</v>
      </c>
      <c r="I27" s="27">
        <f t="shared" si="1"/>
        <v>-9322327</v>
      </c>
      <c r="J27" s="27">
        <f t="shared" si="1"/>
        <v>-16452139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-16452139</v>
      </c>
      <c r="X27" s="27">
        <f t="shared" si="1"/>
        <v>-16850000</v>
      </c>
      <c r="Y27" s="27">
        <f t="shared" si="1"/>
        <v>397861</v>
      </c>
      <c r="Z27" s="28">
        <f>+IF(X27&lt;&gt;0,+(Y27/X27)*100,0)</f>
        <v>-2.361192878338279</v>
      </c>
      <c r="AA27" s="29">
        <f>SUM(AA21:AA26)</f>
        <v>-125204158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-10824084</v>
      </c>
      <c r="D35" s="17"/>
      <c r="E35" s="18">
        <v>-8246000</v>
      </c>
      <c r="F35" s="19">
        <v>-8246000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-8246000</v>
      </c>
    </row>
    <row r="36" spans="1:27" ht="13.5">
      <c r="A36" s="23" t="s">
        <v>57</v>
      </c>
      <c r="B36" s="24"/>
      <c r="C36" s="25">
        <f aca="true" t="shared" si="2" ref="C36:Y36">SUM(C31:C35)</f>
        <v>-10824084</v>
      </c>
      <c r="D36" s="25">
        <f>SUM(D31:D35)</f>
        <v>0</v>
      </c>
      <c r="E36" s="26">
        <f t="shared" si="2"/>
        <v>-8246000</v>
      </c>
      <c r="F36" s="27">
        <f t="shared" si="2"/>
        <v>-8246000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-8246000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-16181576</v>
      </c>
      <c r="D38" s="31">
        <f>+D17+D27+D36</f>
        <v>0</v>
      </c>
      <c r="E38" s="32">
        <f t="shared" si="3"/>
        <v>40677626</v>
      </c>
      <c r="F38" s="33">
        <f t="shared" si="3"/>
        <v>40677626</v>
      </c>
      <c r="G38" s="33">
        <f t="shared" si="3"/>
        <v>48610468</v>
      </c>
      <c r="H38" s="33">
        <f t="shared" si="3"/>
        <v>-54442414</v>
      </c>
      <c r="I38" s="33">
        <f t="shared" si="3"/>
        <v>-11347839</v>
      </c>
      <c r="J38" s="33">
        <f t="shared" si="3"/>
        <v>-17179785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-17179785</v>
      </c>
      <c r="X38" s="33">
        <f t="shared" si="3"/>
        <v>127754093</v>
      </c>
      <c r="Y38" s="33">
        <f t="shared" si="3"/>
        <v>-144933878</v>
      </c>
      <c r="Z38" s="34">
        <f>+IF(X38&lt;&gt;0,+(Y38/X38)*100,0)</f>
        <v>-113.44754175508098</v>
      </c>
      <c r="AA38" s="35">
        <f>+AA17+AA27+AA36</f>
        <v>40677626</v>
      </c>
    </row>
    <row r="39" spans="1:27" ht="13.5">
      <c r="A39" s="22" t="s">
        <v>59</v>
      </c>
      <c r="B39" s="16"/>
      <c r="C39" s="31">
        <v>275457274</v>
      </c>
      <c r="D39" s="31"/>
      <c r="E39" s="32">
        <v>223359668</v>
      </c>
      <c r="F39" s="33">
        <v>223359668</v>
      </c>
      <c r="G39" s="33">
        <v>259275698</v>
      </c>
      <c r="H39" s="33">
        <v>307886166</v>
      </c>
      <c r="I39" s="33">
        <v>253443752</v>
      </c>
      <c r="J39" s="33">
        <v>259275698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259275698</v>
      </c>
      <c r="X39" s="33">
        <v>223359668</v>
      </c>
      <c r="Y39" s="33">
        <v>35916030</v>
      </c>
      <c r="Z39" s="34">
        <v>16.08</v>
      </c>
      <c r="AA39" s="35">
        <v>223359668</v>
      </c>
    </row>
    <row r="40" spans="1:27" ht="13.5">
      <c r="A40" s="41" t="s">
        <v>60</v>
      </c>
      <c r="B40" s="42"/>
      <c r="C40" s="43">
        <v>259275698</v>
      </c>
      <c r="D40" s="43"/>
      <c r="E40" s="44">
        <v>264037294</v>
      </c>
      <c r="F40" s="45">
        <v>264037294</v>
      </c>
      <c r="G40" s="45">
        <v>307886166</v>
      </c>
      <c r="H40" s="45">
        <v>253443752</v>
      </c>
      <c r="I40" s="45">
        <v>242095913</v>
      </c>
      <c r="J40" s="45">
        <v>242095913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242095913</v>
      </c>
      <c r="X40" s="45">
        <v>351113761</v>
      </c>
      <c r="Y40" s="45">
        <v>-109017848</v>
      </c>
      <c r="Z40" s="46">
        <v>-31.05</v>
      </c>
      <c r="AA40" s="47">
        <v>264037294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287790103</v>
      </c>
      <c r="D6" s="17"/>
      <c r="E6" s="18">
        <v>233598768</v>
      </c>
      <c r="F6" s="19">
        <v>233598768</v>
      </c>
      <c r="G6" s="19">
        <v>12496027</v>
      </c>
      <c r="H6" s="19">
        <v>11933188</v>
      </c>
      <c r="I6" s="19">
        <v>12445818</v>
      </c>
      <c r="J6" s="19">
        <v>36875033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36875033</v>
      </c>
      <c r="X6" s="19">
        <v>58399692</v>
      </c>
      <c r="Y6" s="19">
        <v>-21524659</v>
      </c>
      <c r="Z6" s="20">
        <v>-36.86</v>
      </c>
      <c r="AA6" s="21">
        <v>233598768</v>
      </c>
    </row>
    <row r="7" spans="1:27" ht="13.5">
      <c r="A7" s="22" t="s">
        <v>34</v>
      </c>
      <c r="B7" s="16"/>
      <c r="C7" s="17">
        <v>403672677</v>
      </c>
      <c r="D7" s="17"/>
      <c r="E7" s="18">
        <v>537522348</v>
      </c>
      <c r="F7" s="19">
        <v>537522348</v>
      </c>
      <c r="G7" s="19">
        <v>53871816</v>
      </c>
      <c r="H7" s="19">
        <v>43790413</v>
      </c>
      <c r="I7" s="19">
        <v>45246217</v>
      </c>
      <c r="J7" s="19">
        <v>142908446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142908446</v>
      </c>
      <c r="X7" s="19">
        <v>134380587</v>
      </c>
      <c r="Y7" s="19">
        <v>8527859</v>
      </c>
      <c r="Z7" s="20">
        <v>6.35</v>
      </c>
      <c r="AA7" s="21">
        <v>537522348</v>
      </c>
    </row>
    <row r="8" spans="1:27" ht="13.5">
      <c r="A8" s="22" t="s">
        <v>35</v>
      </c>
      <c r="B8" s="16"/>
      <c r="C8" s="17">
        <v>12892625</v>
      </c>
      <c r="D8" s="17"/>
      <c r="E8" s="18">
        <v>28671000</v>
      </c>
      <c r="F8" s="19">
        <v>28671000</v>
      </c>
      <c r="G8" s="19">
        <v>24201023</v>
      </c>
      <c r="H8" s="19">
        <v>1451712</v>
      </c>
      <c r="I8" s="19">
        <v>49741467</v>
      </c>
      <c r="J8" s="19">
        <v>75394202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75394202</v>
      </c>
      <c r="X8" s="19">
        <v>7167750</v>
      </c>
      <c r="Y8" s="19">
        <v>68226452</v>
      </c>
      <c r="Z8" s="20">
        <v>951.85</v>
      </c>
      <c r="AA8" s="21">
        <v>28671000</v>
      </c>
    </row>
    <row r="9" spans="1:27" ht="13.5">
      <c r="A9" s="22" t="s">
        <v>36</v>
      </c>
      <c r="B9" s="16"/>
      <c r="C9" s="17"/>
      <c r="D9" s="17"/>
      <c r="E9" s="18">
        <v>515319000</v>
      </c>
      <c r="F9" s="19">
        <v>515319000</v>
      </c>
      <c r="G9" s="19">
        <v>210895000</v>
      </c>
      <c r="H9" s="19">
        <v>2011000</v>
      </c>
      <c r="I9" s="19"/>
      <c r="J9" s="19">
        <v>212906000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212906000</v>
      </c>
      <c r="X9" s="19">
        <v>257659500</v>
      </c>
      <c r="Y9" s="19">
        <v>-44753500</v>
      </c>
      <c r="Z9" s="20">
        <v>-17.37</v>
      </c>
      <c r="AA9" s="21">
        <v>515319000</v>
      </c>
    </row>
    <row r="10" spans="1:27" ht="13.5">
      <c r="A10" s="22" t="s">
        <v>37</v>
      </c>
      <c r="B10" s="16"/>
      <c r="C10" s="17">
        <v>736237000</v>
      </c>
      <c r="D10" s="17"/>
      <c r="E10" s="18">
        <v>255210999</v>
      </c>
      <c r="F10" s="19">
        <v>255210999</v>
      </c>
      <c r="G10" s="19">
        <v>88250000</v>
      </c>
      <c r="H10" s="19"/>
      <c r="I10" s="19"/>
      <c r="J10" s="19">
        <v>88250000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88250000</v>
      </c>
      <c r="X10" s="19">
        <v>85070333</v>
      </c>
      <c r="Y10" s="19">
        <v>3179667</v>
      </c>
      <c r="Z10" s="20">
        <v>3.74</v>
      </c>
      <c r="AA10" s="21">
        <v>255210999</v>
      </c>
    </row>
    <row r="11" spans="1:27" ht="13.5">
      <c r="A11" s="22" t="s">
        <v>38</v>
      </c>
      <c r="B11" s="16"/>
      <c r="C11" s="17">
        <v>7701973</v>
      </c>
      <c r="D11" s="17"/>
      <c r="E11" s="18">
        <v>77599992</v>
      </c>
      <c r="F11" s="19">
        <v>77599992</v>
      </c>
      <c r="G11" s="19">
        <v>1271546</v>
      </c>
      <c r="H11" s="19">
        <v>414904</v>
      </c>
      <c r="I11" s="19">
        <v>1077289</v>
      </c>
      <c r="J11" s="19">
        <v>2763739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2763739</v>
      </c>
      <c r="X11" s="19">
        <v>19399998</v>
      </c>
      <c r="Y11" s="19">
        <v>-16636259</v>
      </c>
      <c r="Z11" s="20">
        <v>-85.75</v>
      </c>
      <c r="AA11" s="21">
        <v>77599992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-1247271401</v>
      </c>
      <c r="D14" s="17"/>
      <c r="E14" s="18">
        <v>-1309481016</v>
      </c>
      <c r="F14" s="19">
        <v>-1309481016</v>
      </c>
      <c r="G14" s="19">
        <v>-278703159</v>
      </c>
      <c r="H14" s="19">
        <v>-90004571</v>
      </c>
      <c r="I14" s="19">
        <v>-143618765</v>
      </c>
      <c r="J14" s="19">
        <v>-512326495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-512326495</v>
      </c>
      <c r="X14" s="19">
        <v>-327370254</v>
      </c>
      <c r="Y14" s="19">
        <v>-184956241</v>
      </c>
      <c r="Z14" s="20">
        <v>56.5</v>
      </c>
      <c r="AA14" s="21">
        <v>-1309481016</v>
      </c>
    </row>
    <row r="15" spans="1:27" ht="13.5">
      <c r="A15" s="22" t="s">
        <v>42</v>
      </c>
      <c r="B15" s="16"/>
      <c r="C15" s="17">
        <v>-8</v>
      </c>
      <c r="D15" s="17"/>
      <c r="E15" s="18">
        <v>-9999996</v>
      </c>
      <c r="F15" s="19">
        <v>-9999996</v>
      </c>
      <c r="G15" s="19">
        <v>-9263602</v>
      </c>
      <c r="H15" s="19"/>
      <c r="I15" s="19">
        <v>-18228378</v>
      </c>
      <c r="J15" s="19">
        <v>-27491980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-27491980</v>
      </c>
      <c r="X15" s="19">
        <v>-2499999</v>
      </c>
      <c r="Y15" s="19">
        <v>-24991981</v>
      </c>
      <c r="Z15" s="20">
        <v>999.68</v>
      </c>
      <c r="AA15" s="21">
        <v>-9999996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-84989</v>
      </c>
      <c r="H16" s="19">
        <v>-695666</v>
      </c>
      <c r="I16" s="19">
        <v>-698963</v>
      </c>
      <c r="J16" s="19">
        <v>-1479618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-1479618</v>
      </c>
      <c r="X16" s="19"/>
      <c r="Y16" s="19">
        <v>-1479618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201022969</v>
      </c>
      <c r="D17" s="25">
        <f>SUM(D6:D16)</f>
        <v>0</v>
      </c>
      <c r="E17" s="26">
        <f t="shared" si="0"/>
        <v>328441095</v>
      </c>
      <c r="F17" s="27">
        <f t="shared" si="0"/>
        <v>328441095</v>
      </c>
      <c r="G17" s="27">
        <f t="shared" si="0"/>
        <v>102933662</v>
      </c>
      <c r="H17" s="27">
        <f t="shared" si="0"/>
        <v>-31099020</v>
      </c>
      <c r="I17" s="27">
        <f t="shared" si="0"/>
        <v>-54035315</v>
      </c>
      <c r="J17" s="27">
        <f t="shared" si="0"/>
        <v>17799327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17799327</v>
      </c>
      <c r="X17" s="27">
        <f t="shared" si="0"/>
        <v>232207607</v>
      </c>
      <c r="Y17" s="27">
        <f t="shared" si="0"/>
        <v>-214408280</v>
      </c>
      <c r="Z17" s="28">
        <f>+IF(X17&lt;&gt;0,+(Y17/X17)*100,0)</f>
        <v>-92.33473561441076</v>
      </c>
      <c r="AA17" s="29">
        <f>SUM(AA6:AA16)</f>
        <v>328441095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-289215559</v>
      </c>
      <c r="D26" s="17"/>
      <c r="E26" s="18">
        <v>-255210996</v>
      </c>
      <c r="F26" s="19">
        <v>-255210996</v>
      </c>
      <c r="G26" s="19">
        <v>-15636343</v>
      </c>
      <c r="H26" s="19">
        <v>-8333766</v>
      </c>
      <c r="I26" s="19">
        <v>-8442519</v>
      </c>
      <c r="J26" s="19">
        <v>-32412628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-32412628</v>
      </c>
      <c r="X26" s="19">
        <v>-63802749</v>
      </c>
      <c r="Y26" s="19">
        <v>31390121</v>
      </c>
      <c r="Z26" s="20">
        <v>-49.2</v>
      </c>
      <c r="AA26" s="21">
        <v>-255210996</v>
      </c>
    </row>
    <row r="27" spans="1:27" ht="13.5">
      <c r="A27" s="23" t="s">
        <v>51</v>
      </c>
      <c r="B27" s="24"/>
      <c r="C27" s="25">
        <f aca="true" t="shared" si="1" ref="C27:Y27">SUM(C21:C26)</f>
        <v>-289215559</v>
      </c>
      <c r="D27" s="25">
        <f>SUM(D21:D26)</f>
        <v>0</v>
      </c>
      <c r="E27" s="26">
        <f t="shared" si="1"/>
        <v>-255210996</v>
      </c>
      <c r="F27" s="27">
        <f t="shared" si="1"/>
        <v>-255210996</v>
      </c>
      <c r="G27" s="27">
        <f t="shared" si="1"/>
        <v>-15636343</v>
      </c>
      <c r="H27" s="27">
        <f t="shared" si="1"/>
        <v>-8333766</v>
      </c>
      <c r="I27" s="27">
        <f t="shared" si="1"/>
        <v>-8442519</v>
      </c>
      <c r="J27" s="27">
        <f t="shared" si="1"/>
        <v>-32412628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-32412628</v>
      </c>
      <c r="X27" s="27">
        <f t="shared" si="1"/>
        <v>-63802749</v>
      </c>
      <c r="Y27" s="27">
        <f t="shared" si="1"/>
        <v>31390121</v>
      </c>
      <c r="Z27" s="28">
        <f>+IF(X27&lt;&gt;0,+(Y27/X27)*100,0)</f>
        <v>-49.19869675207882</v>
      </c>
      <c r="AA27" s="29">
        <f>SUM(AA21:AA26)</f>
        <v>-255210996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-88192590</v>
      </c>
      <c r="D38" s="31">
        <f>+D17+D27+D36</f>
        <v>0</v>
      </c>
      <c r="E38" s="32">
        <f t="shared" si="3"/>
        <v>73230099</v>
      </c>
      <c r="F38" s="33">
        <f t="shared" si="3"/>
        <v>73230099</v>
      </c>
      <c r="G38" s="33">
        <f t="shared" si="3"/>
        <v>87297319</v>
      </c>
      <c r="H38" s="33">
        <f t="shared" si="3"/>
        <v>-39432786</v>
      </c>
      <c r="I38" s="33">
        <f t="shared" si="3"/>
        <v>-62477834</v>
      </c>
      <c r="J38" s="33">
        <f t="shared" si="3"/>
        <v>-14613301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-14613301</v>
      </c>
      <c r="X38" s="33">
        <f t="shared" si="3"/>
        <v>168404858</v>
      </c>
      <c r="Y38" s="33">
        <f t="shared" si="3"/>
        <v>-183018159</v>
      </c>
      <c r="Z38" s="34">
        <f>+IF(X38&lt;&gt;0,+(Y38/X38)*100,0)</f>
        <v>-108.67748185744144</v>
      </c>
      <c r="AA38" s="35">
        <f>+AA17+AA27+AA36</f>
        <v>73230099</v>
      </c>
    </row>
    <row r="39" spans="1:27" ht="13.5">
      <c r="A39" s="22" t="s">
        <v>59</v>
      </c>
      <c r="B39" s="16"/>
      <c r="C39" s="31">
        <v>58957539</v>
      </c>
      <c r="D39" s="31"/>
      <c r="E39" s="32">
        <v>17136421</v>
      </c>
      <c r="F39" s="33">
        <v>17136421</v>
      </c>
      <c r="G39" s="33">
        <v>51231258</v>
      </c>
      <c r="H39" s="33">
        <v>138528577</v>
      </c>
      <c r="I39" s="33">
        <v>99095791</v>
      </c>
      <c r="J39" s="33">
        <v>51231258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51231258</v>
      </c>
      <c r="X39" s="33">
        <v>17136421</v>
      </c>
      <c r="Y39" s="33">
        <v>34094837</v>
      </c>
      <c r="Z39" s="34">
        <v>198.96</v>
      </c>
      <c r="AA39" s="35">
        <v>17136421</v>
      </c>
    </row>
    <row r="40" spans="1:27" ht="13.5">
      <c r="A40" s="41" t="s">
        <v>60</v>
      </c>
      <c r="B40" s="42"/>
      <c r="C40" s="43">
        <v>-29235051</v>
      </c>
      <c r="D40" s="43"/>
      <c r="E40" s="44">
        <v>90366523</v>
      </c>
      <c r="F40" s="45">
        <v>90366523</v>
      </c>
      <c r="G40" s="45">
        <v>138528577</v>
      </c>
      <c r="H40" s="45">
        <v>99095791</v>
      </c>
      <c r="I40" s="45">
        <v>36617957</v>
      </c>
      <c r="J40" s="45">
        <v>36617957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36617957</v>
      </c>
      <c r="X40" s="45">
        <v>185541282</v>
      </c>
      <c r="Y40" s="45">
        <v>-148923325</v>
      </c>
      <c r="Z40" s="46">
        <v>-80.26</v>
      </c>
      <c r="AA40" s="47">
        <v>90366523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275556327</v>
      </c>
      <c r="F6" s="19">
        <v>275556327</v>
      </c>
      <c r="G6" s="19">
        <v>21658557</v>
      </c>
      <c r="H6" s="19">
        <v>16566180</v>
      </c>
      <c r="I6" s="19">
        <v>17713841</v>
      </c>
      <c r="J6" s="19">
        <v>55938578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55938578</v>
      </c>
      <c r="X6" s="19">
        <v>69054183</v>
      </c>
      <c r="Y6" s="19">
        <v>-13115605</v>
      </c>
      <c r="Z6" s="20">
        <v>-18.99</v>
      </c>
      <c r="AA6" s="21">
        <v>275556327</v>
      </c>
    </row>
    <row r="7" spans="1:27" ht="13.5">
      <c r="A7" s="22" t="s">
        <v>34</v>
      </c>
      <c r="B7" s="16"/>
      <c r="C7" s="17"/>
      <c r="D7" s="17"/>
      <c r="E7" s="18">
        <v>2671541875</v>
      </c>
      <c r="F7" s="19">
        <v>2671541875</v>
      </c>
      <c r="G7" s="19">
        <v>208002155</v>
      </c>
      <c r="H7" s="19">
        <v>187878776</v>
      </c>
      <c r="I7" s="19">
        <v>203170323</v>
      </c>
      <c r="J7" s="19">
        <v>599051254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599051254</v>
      </c>
      <c r="X7" s="19">
        <v>665907901</v>
      </c>
      <c r="Y7" s="19">
        <v>-66856647</v>
      </c>
      <c r="Z7" s="20">
        <v>-10.04</v>
      </c>
      <c r="AA7" s="21">
        <v>2671541875</v>
      </c>
    </row>
    <row r="8" spans="1:27" ht="13.5">
      <c r="A8" s="22" t="s">
        <v>35</v>
      </c>
      <c r="B8" s="16"/>
      <c r="C8" s="17"/>
      <c r="D8" s="17"/>
      <c r="E8" s="18">
        <v>72478375</v>
      </c>
      <c r="F8" s="19">
        <v>72478375</v>
      </c>
      <c r="G8" s="19">
        <v>6959196</v>
      </c>
      <c r="H8" s="19">
        <v>493028</v>
      </c>
      <c r="I8" s="19">
        <v>8276636</v>
      </c>
      <c r="J8" s="19">
        <v>15728860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15728860</v>
      </c>
      <c r="X8" s="19">
        <v>17145986</v>
      </c>
      <c r="Y8" s="19">
        <v>-1417126</v>
      </c>
      <c r="Z8" s="20">
        <v>-8.27</v>
      </c>
      <c r="AA8" s="21">
        <v>72478375</v>
      </c>
    </row>
    <row r="9" spans="1:27" ht="13.5">
      <c r="A9" s="22" t="s">
        <v>36</v>
      </c>
      <c r="B9" s="16"/>
      <c r="C9" s="17"/>
      <c r="D9" s="17"/>
      <c r="E9" s="18">
        <v>583767909</v>
      </c>
      <c r="F9" s="19">
        <v>583767909</v>
      </c>
      <c r="G9" s="19">
        <v>91267000</v>
      </c>
      <c r="H9" s="19">
        <v>4342511</v>
      </c>
      <c r="I9" s="19"/>
      <c r="J9" s="19">
        <v>95609511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95609511</v>
      </c>
      <c r="X9" s="19">
        <v>195000000</v>
      </c>
      <c r="Y9" s="19">
        <v>-99390489</v>
      </c>
      <c r="Z9" s="20">
        <v>-50.97</v>
      </c>
      <c r="AA9" s="21">
        <v>583767909</v>
      </c>
    </row>
    <row r="10" spans="1:27" ht="13.5">
      <c r="A10" s="22" t="s">
        <v>37</v>
      </c>
      <c r="B10" s="16"/>
      <c r="C10" s="17"/>
      <c r="D10" s="17"/>
      <c r="E10" s="18">
        <v>398874090</v>
      </c>
      <c r="F10" s="19">
        <v>398874090</v>
      </c>
      <c r="G10" s="19">
        <v>211512000</v>
      </c>
      <c r="H10" s="19">
        <v>4680000</v>
      </c>
      <c r="I10" s="19"/>
      <c r="J10" s="19">
        <v>216192000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216192000</v>
      </c>
      <c r="X10" s="19">
        <v>96377382</v>
      </c>
      <c r="Y10" s="19">
        <v>119814618</v>
      </c>
      <c r="Z10" s="20">
        <v>124.32</v>
      </c>
      <c r="AA10" s="21">
        <v>398874090</v>
      </c>
    </row>
    <row r="11" spans="1:27" ht="13.5">
      <c r="A11" s="22" t="s">
        <v>38</v>
      </c>
      <c r="B11" s="16"/>
      <c r="C11" s="17"/>
      <c r="D11" s="17"/>
      <c r="E11" s="18">
        <v>35240813</v>
      </c>
      <c r="F11" s="19">
        <v>35240813</v>
      </c>
      <c r="G11" s="19">
        <v>15766011</v>
      </c>
      <c r="H11" s="19">
        <v>17266083</v>
      </c>
      <c r="I11" s="19">
        <v>16456177</v>
      </c>
      <c r="J11" s="19">
        <v>49488271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49488271</v>
      </c>
      <c r="X11" s="19">
        <v>9365700</v>
      </c>
      <c r="Y11" s="19">
        <v>40122571</v>
      </c>
      <c r="Z11" s="20">
        <v>428.4</v>
      </c>
      <c r="AA11" s="21">
        <v>35240813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-3005924279</v>
      </c>
      <c r="F14" s="19">
        <v>-3005924279</v>
      </c>
      <c r="G14" s="19">
        <v>-183604751</v>
      </c>
      <c r="H14" s="19">
        <v>-351264460</v>
      </c>
      <c r="I14" s="19">
        <v>-284211855</v>
      </c>
      <c r="J14" s="19">
        <v>-819081066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-819081066</v>
      </c>
      <c r="X14" s="19">
        <v>-710190114</v>
      </c>
      <c r="Y14" s="19">
        <v>-108890952</v>
      </c>
      <c r="Z14" s="20">
        <v>15.33</v>
      </c>
      <c r="AA14" s="21">
        <v>-3005924279</v>
      </c>
    </row>
    <row r="15" spans="1:27" ht="13.5">
      <c r="A15" s="22" t="s">
        <v>42</v>
      </c>
      <c r="B15" s="16"/>
      <c r="C15" s="17"/>
      <c r="D15" s="17"/>
      <c r="E15" s="18">
        <v>-52720936</v>
      </c>
      <c r="F15" s="19">
        <v>-52720936</v>
      </c>
      <c r="G15" s="19"/>
      <c r="H15" s="19">
        <v>-2689044</v>
      </c>
      <c r="I15" s="19"/>
      <c r="J15" s="19">
        <v>-2689044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-2689044</v>
      </c>
      <c r="X15" s="19">
        <v>-12654550</v>
      </c>
      <c r="Y15" s="19">
        <v>9965506</v>
      </c>
      <c r="Z15" s="20">
        <v>-78.75</v>
      </c>
      <c r="AA15" s="21">
        <v>-52720936</v>
      </c>
    </row>
    <row r="16" spans="1:27" ht="13.5">
      <c r="A16" s="22" t="s">
        <v>43</v>
      </c>
      <c r="B16" s="16"/>
      <c r="C16" s="17"/>
      <c r="D16" s="17"/>
      <c r="E16" s="18">
        <v>-24778715</v>
      </c>
      <c r="F16" s="19">
        <v>-24778715</v>
      </c>
      <c r="G16" s="19">
        <v>-142480</v>
      </c>
      <c r="H16" s="19">
        <v>-151753</v>
      </c>
      <c r="I16" s="19">
        <v>-144857</v>
      </c>
      <c r="J16" s="19">
        <v>-439090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-439090</v>
      </c>
      <c r="X16" s="19">
        <v>-3746252</v>
      </c>
      <c r="Y16" s="19">
        <v>3307162</v>
      </c>
      <c r="Z16" s="20">
        <v>-88.28</v>
      </c>
      <c r="AA16" s="21">
        <v>-24778715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954035459</v>
      </c>
      <c r="F17" s="27">
        <f t="shared" si="0"/>
        <v>954035459</v>
      </c>
      <c r="G17" s="27">
        <f t="shared" si="0"/>
        <v>371417688</v>
      </c>
      <c r="H17" s="27">
        <f t="shared" si="0"/>
        <v>-122878679</v>
      </c>
      <c r="I17" s="27">
        <f t="shared" si="0"/>
        <v>-38739735</v>
      </c>
      <c r="J17" s="27">
        <f t="shared" si="0"/>
        <v>209799274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209799274</v>
      </c>
      <c r="X17" s="27">
        <f t="shared" si="0"/>
        <v>326260236</v>
      </c>
      <c r="Y17" s="27">
        <f t="shared" si="0"/>
        <v>-116460962</v>
      </c>
      <c r="Z17" s="28">
        <f>+IF(X17&lt;&gt;0,+(Y17/X17)*100,0)</f>
        <v>-35.69572664687216</v>
      </c>
      <c r="AA17" s="29">
        <f>SUM(AA6:AA16)</f>
        <v>954035459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93000000</v>
      </c>
      <c r="F21" s="19">
        <v>93000000</v>
      </c>
      <c r="G21" s="36"/>
      <c r="H21" s="36">
        <v>85965</v>
      </c>
      <c r="I21" s="36">
        <v>46491</v>
      </c>
      <c r="J21" s="19">
        <v>132456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132456</v>
      </c>
      <c r="X21" s="19">
        <v>5123638</v>
      </c>
      <c r="Y21" s="36">
        <v>-4991182</v>
      </c>
      <c r="Z21" s="37">
        <v>-97.41</v>
      </c>
      <c r="AA21" s="38">
        <v>93000000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-486873090</v>
      </c>
      <c r="F26" s="19">
        <v>-486873090</v>
      </c>
      <c r="G26" s="19">
        <v>-34235696</v>
      </c>
      <c r="H26" s="19">
        <v>-29778636</v>
      </c>
      <c r="I26" s="19">
        <v>-20532565</v>
      </c>
      <c r="J26" s="19">
        <v>-84546897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-84546897</v>
      </c>
      <c r="X26" s="19">
        <v>-113377382</v>
      </c>
      <c r="Y26" s="19">
        <v>28830485</v>
      </c>
      <c r="Z26" s="20">
        <v>-25.43</v>
      </c>
      <c r="AA26" s="21">
        <v>-486873090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-393873090</v>
      </c>
      <c r="F27" s="27">
        <f t="shared" si="1"/>
        <v>-393873090</v>
      </c>
      <c r="G27" s="27">
        <f t="shared" si="1"/>
        <v>-34235696</v>
      </c>
      <c r="H27" s="27">
        <f t="shared" si="1"/>
        <v>-29692671</v>
      </c>
      <c r="I27" s="27">
        <f t="shared" si="1"/>
        <v>-20486074</v>
      </c>
      <c r="J27" s="27">
        <f t="shared" si="1"/>
        <v>-84414441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-84414441</v>
      </c>
      <c r="X27" s="27">
        <f t="shared" si="1"/>
        <v>-108253744</v>
      </c>
      <c r="Y27" s="27">
        <f t="shared" si="1"/>
        <v>23839303</v>
      </c>
      <c r="Z27" s="28">
        <f>+IF(X27&lt;&gt;0,+(Y27/X27)*100,0)</f>
        <v>-22.021689152848147</v>
      </c>
      <c r="AA27" s="29">
        <f>SUM(AA21:AA26)</f>
        <v>-393873090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2077600</v>
      </c>
      <c r="F33" s="19">
        <v>2077600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334834</v>
      </c>
      <c r="Y33" s="19">
        <v>-334834</v>
      </c>
      <c r="Z33" s="20">
        <v>-100</v>
      </c>
      <c r="AA33" s="21">
        <v>2077600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-52720937</v>
      </c>
      <c r="F35" s="19">
        <v>-52720937</v>
      </c>
      <c r="G35" s="19"/>
      <c r="H35" s="19">
        <v>-4002069</v>
      </c>
      <c r="I35" s="19"/>
      <c r="J35" s="19">
        <v>-4002069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-4002069</v>
      </c>
      <c r="X35" s="19">
        <v>-15636646</v>
      </c>
      <c r="Y35" s="19">
        <v>11634577</v>
      </c>
      <c r="Z35" s="20">
        <v>-74.41</v>
      </c>
      <c r="AA35" s="21">
        <v>-52720937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-50643337</v>
      </c>
      <c r="F36" s="27">
        <f t="shared" si="2"/>
        <v>-50643337</v>
      </c>
      <c r="G36" s="27">
        <f t="shared" si="2"/>
        <v>0</v>
      </c>
      <c r="H36" s="27">
        <f t="shared" si="2"/>
        <v>-4002069</v>
      </c>
      <c r="I36" s="27">
        <f t="shared" si="2"/>
        <v>0</v>
      </c>
      <c r="J36" s="27">
        <f t="shared" si="2"/>
        <v>-4002069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-4002069</v>
      </c>
      <c r="X36" s="27">
        <f t="shared" si="2"/>
        <v>-15301812</v>
      </c>
      <c r="Y36" s="27">
        <f t="shared" si="2"/>
        <v>11299743</v>
      </c>
      <c r="Z36" s="28">
        <f>+IF(X36&lt;&gt;0,+(Y36/X36)*100,0)</f>
        <v>-73.84578375423774</v>
      </c>
      <c r="AA36" s="29">
        <f>SUM(AA31:AA35)</f>
        <v>-50643337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509519032</v>
      </c>
      <c r="F38" s="33">
        <f t="shared" si="3"/>
        <v>509519032</v>
      </c>
      <c r="G38" s="33">
        <f t="shared" si="3"/>
        <v>337181992</v>
      </c>
      <c r="H38" s="33">
        <f t="shared" si="3"/>
        <v>-156573419</v>
      </c>
      <c r="I38" s="33">
        <f t="shared" si="3"/>
        <v>-59225809</v>
      </c>
      <c r="J38" s="33">
        <f t="shared" si="3"/>
        <v>121382764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121382764</v>
      </c>
      <c r="X38" s="33">
        <f t="shared" si="3"/>
        <v>202704680</v>
      </c>
      <c r="Y38" s="33">
        <f t="shared" si="3"/>
        <v>-81321916</v>
      </c>
      <c r="Z38" s="34">
        <f>+IF(X38&lt;&gt;0,+(Y38/X38)*100,0)</f>
        <v>-40.11842055151366</v>
      </c>
      <c r="AA38" s="35">
        <f>+AA17+AA27+AA36</f>
        <v>509519032</v>
      </c>
    </row>
    <row r="39" spans="1:27" ht="13.5">
      <c r="A39" s="22" t="s">
        <v>59</v>
      </c>
      <c r="B39" s="16"/>
      <c r="C39" s="31"/>
      <c r="D39" s="31"/>
      <c r="E39" s="32">
        <v>593692589</v>
      </c>
      <c r="F39" s="33">
        <v>593692589</v>
      </c>
      <c r="G39" s="33">
        <v>593692589</v>
      </c>
      <c r="H39" s="33">
        <v>930874581</v>
      </c>
      <c r="I39" s="33">
        <v>774301162</v>
      </c>
      <c r="J39" s="33">
        <v>593692589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593692589</v>
      </c>
      <c r="X39" s="33">
        <v>593692589</v>
      </c>
      <c r="Y39" s="33"/>
      <c r="Z39" s="34"/>
      <c r="AA39" s="35">
        <v>593692589</v>
      </c>
    </row>
    <row r="40" spans="1:27" ht="13.5">
      <c r="A40" s="41" t="s">
        <v>60</v>
      </c>
      <c r="B40" s="42"/>
      <c r="C40" s="43"/>
      <c r="D40" s="43"/>
      <c r="E40" s="44">
        <v>1103211621</v>
      </c>
      <c r="F40" s="45">
        <v>1103211621</v>
      </c>
      <c r="G40" s="45">
        <v>930874581</v>
      </c>
      <c r="H40" s="45">
        <v>774301162</v>
      </c>
      <c r="I40" s="45">
        <v>715075353</v>
      </c>
      <c r="J40" s="45">
        <v>715075353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715075353</v>
      </c>
      <c r="X40" s="45">
        <v>796397269</v>
      </c>
      <c r="Y40" s="45">
        <v>-81321916</v>
      </c>
      <c r="Z40" s="46">
        <v>-10.21</v>
      </c>
      <c r="AA40" s="47">
        <v>1103211621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253778400</v>
      </c>
      <c r="F6" s="19">
        <v>253778400</v>
      </c>
      <c r="G6" s="19">
        <v>16418598</v>
      </c>
      <c r="H6" s="19">
        <v>19395132</v>
      </c>
      <c r="I6" s="19">
        <v>17875077</v>
      </c>
      <c r="J6" s="19">
        <v>53688807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53688807</v>
      </c>
      <c r="X6" s="19">
        <v>104609843</v>
      </c>
      <c r="Y6" s="19">
        <v>-50921036</v>
      </c>
      <c r="Z6" s="20">
        <v>-48.68</v>
      </c>
      <c r="AA6" s="21">
        <v>253778400</v>
      </c>
    </row>
    <row r="7" spans="1:27" ht="13.5">
      <c r="A7" s="22" t="s">
        <v>34</v>
      </c>
      <c r="B7" s="16"/>
      <c r="C7" s="17"/>
      <c r="D7" s="17"/>
      <c r="E7" s="18">
        <v>1479214850</v>
      </c>
      <c r="F7" s="19">
        <v>1479214850</v>
      </c>
      <c r="G7" s="19">
        <v>77382049</v>
      </c>
      <c r="H7" s="19">
        <v>94583818</v>
      </c>
      <c r="I7" s="19">
        <v>93379289</v>
      </c>
      <c r="J7" s="19">
        <v>265345156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265345156</v>
      </c>
      <c r="X7" s="19">
        <v>376392469</v>
      </c>
      <c r="Y7" s="19">
        <v>-111047313</v>
      </c>
      <c r="Z7" s="20">
        <v>-29.5</v>
      </c>
      <c r="AA7" s="21">
        <v>1479214850</v>
      </c>
    </row>
    <row r="8" spans="1:27" ht="13.5">
      <c r="A8" s="22" t="s">
        <v>35</v>
      </c>
      <c r="B8" s="16"/>
      <c r="C8" s="17"/>
      <c r="D8" s="17"/>
      <c r="E8" s="18">
        <v>111977800</v>
      </c>
      <c r="F8" s="19">
        <v>111977800</v>
      </c>
      <c r="G8" s="19">
        <v>19148760</v>
      </c>
      <c r="H8" s="19">
        <v>20018571</v>
      </c>
      <c r="I8" s="19">
        <v>21516312</v>
      </c>
      <c r="J8" s="19">
        <v>60683643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60683643</v>
      </c>
      <c r="X8" s="19">
        <v>41130000</v>
      </c>
      <c r="Y8" s="19">
        <v>19553643</v>
      </c>
      <c r="Z8" s="20">
        <v>47.54</v>
      </c>
      <c r="AA8" s="21">
        <v>111977800</v>
      </c>
    </row>
    <row r="9" spans="1:27" ht="13.5">
      <c r="A9" s="22" t="s">
        <v>36</v>
      </c>
      <c r="B9" s="16"/>
      <c r="C9" s="17"/>
      <c r="D9" s="17"/>
      <c r="E9" s="18">
        <v>351271000</v>
      </c>
      <c r="F9" s="19">
        <v>351271000</v>
      </c>
      <c r="G9" s="19">
        <v>142856000</v>
      </c>
      <c r="H9" s="19">
        <v>2224000</v>
      </c>
      <c r="I9" s="19">
        <v>400000</v>
      </c>
      <c r="J9" s="19">
        <v>145480000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145480000</v>
      </c>
      <c r="X9" s="19">
        <v>162000000</v>
      </c>
      <c r="Y9" s="19">
        <v>-16520000</v>
      </c>
      <c r="Z9" s="20">
        <v>-10.2</v>
      </c>
      <c r="AA9" s="21">
        <v>351271000</v>
      </c>
    </row>
    <row r="10" spans="1:27" ht="13.5">
      <c r="A10" s="22" t="s">
        <v>37</v>
      </c>
      <c r="B10" s="16"/>
      <c r="C10" s="17"/>
      <c r="D10" s="17"/>
      <c r="E10" s="18">
        <v>134616000</v>
      </c>
      <c r="F10" s="19">
        <v>134616000</v>
      </c>
      <c r="G10" s="19">
        <v>4808000</v>
      </c>
      <c r="H10" s="19">
        <v>18074000</v>
      </c>
      <c r="I10" s="19"/>
      <c r="J10" s="19">
        <v>22882000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22882000</v>
      </c>
      <c r="X10" s="19">
        <v>40959000</v>
      </c>
      <c r="Y10" s="19">
        <v>-18077000</v>
      </c>
      <c r="Z10" s="20">
        <v>-44.13</v>
      </c>
      <c r="AA10" s="21">
        <v>134616000</v>
      </c>
    </row>
    <row r="11" spans="1:27" ht="13.5">
      <c r="A11" s="22" t="s">
        <v>38</v>
      </c>
      <c r="B11" s="16"/>
      <c r="C11" s="17"/>
      <c r="D11" s="17"/>
      <c r="E11" s="18">
        <v>2108000</v>
      </c>
      <c r="F11" s="19">
        <v>2108000</v>
      </c>
      <c r="G11" s="19">
        <v>35945</v>
      </c>
      <c r="H11" s="19">
        <v>454</v>
      </c>
      <c r="I11" s="19">
        <v>10836</v>
      </c>
      <c r="J11" s="19">
        <v>47235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47235</v>
      </c>
      <c r="X11" s="19">
        <v>27401000</v>
      </c>
      <c r="Y11" s="19">
        <v>-27353765</v>
      </c>
      <c r="Z11" s="20">
        <v>-99.83</v>
      </c>
      <c r="AA11" s="21">
        <v>2108000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-2139197011</v>
      </c>
      <c r="F14" s="19">
        <v>-2139197011</v>
      </c>
      <c r="G14" s="19">
        <v>-161420641</v>
      </c>
      <c r="H14" s="19">
        <v>-168469496</v>
      </c>
      <c r="I14" s="19">
        <v>-160336260</v>
      </c>
      <c r="J14" s="19">
        <v>-490226397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-490226397</v>
      </c>
      <c r="X14" s="19">
        <v>-554824216</v>
      </c>
      <c r="Y14" s="19">
        <v>64597819</v>
      </c>
      <c r="Z14" s="20">
        <v>-11.64</v>
      </c>
      <c r="AA14" s="21">
        <v>-2139197011</v>
      </c>
    </row>
    <row r="15" spans="1:27" ht="13.5">
      <c r="A15" s="22" t="s">
        <v>42</v>
      </c>
      <c r="B15" s="16"/>
      <c r="C15" s="17"/>
      <c r="D15" s="17"/>
      <c r="E15" s="18">
        <v>-14181004</v>
      </c>
      <c r="F15" s="19">
        <v>-14181004</v>
      </c>
      <c r="G15" s="19">
        <v>-247947</v>
      </c>
      <c r="H15" s="19">
        <v>-246774</v>
      </c>
      <c r="I15" s="19">
        <v>-1978601</v>
      </c>
      <c r="J15" s="19">
        <v>-2473322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-2473322</v>
      </c>
      <c r="X15" s="19">
        <v>-3387935</v>
      </c>
      <c r="Y15" s="19">
        <v>914613</v>
      </c>
      <c r="Z15" s="20">
        <v>-27</v>
      </c>
      <c r="AA15" s="21">
        <v>-14181004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179588035</v>
      </c>
      <c r="F17" s="27">
        <f t="shared" si="0"/>
        <v>179588035</v>
      </c>
      <c r="G17" s="27">
        <f t="shared" si="0"/>
        <v>98980764</v>
      </c>
      <c r="H17" s="27">
        <f t="shared" si="0"/>
        <v>-14420295</v>
      </c>
      <c r="I17" s="27">
        <f t="shared" si="0"/>
        <v>-29133347</v>
      </c>
      <c r="J17" s="27">
        <f t="shared" si="0"/>
        <v>55427122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55427122</v>
      </c>
      <c r="X17" s="27">
        <f t="shared" si="0"/>
        <v>194280161</v>
      </c>
      <c r="Y17" s="27">
        <f t="shared" si="0"/>
        <v>-138853039</v>
      </c>
      <c r="Z17" s="28">
        <f>+IF(X17&lt;&gt;0,+(Y17/X17)*100,0)</f>
        <v>-71.47051880402755</v>
      </c>
      <c r="AA17" s="29">
        <f>SUM(AA6:AA16)</f>
        <v>179588035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27996</v>
      </c>
      <c r="F22" s="36">
        <v>27996</v>
      </c>
      <c r="G22" s="19"/>
      <c r="H22" s="19">
        <v>-513081</v>
      </c>
      <c r="I22" s="19"/>
      <c r="J22" s="19">
        <v>-513081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-513081</v>
      </c>
      <c r="X22" s="19">
        <v>6999</v>
      </c>
      <c r="Y22" s="19">
        <v>-520080</v>
      </c>
      <c r="Z22" s="20">
        <v>-7430.78</v>
      </c>
      <c r="AA22" s="21">
        <v>27996</v>
      </c>
    </row>
    <row r="23" spans="1:27" ht="13.5">
      <c r="A23" s="22" t="s">
        <v>48</v>
      </c>
      <c r="B23" s="16"/>
      <c r="C23" s="40"/>
      <c r="D23" s="40"/>
      <c r="E23" s="18">
        <v>-500004</v>
      </c>
      <c r="F23" s="19">
        <v>-500004</v>
      </c>
      <c r="G23" s="36">
        <v>-1382276</v>
      </c>
      <c r="H23" s="36"/>
      <c r="I23" s="36"/>
      <c r="J23" s="19">
        <v>-1382276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-1382276</v>
      </c>
      <c r="X23" s="19">
        <v>-125001</v>
      </c>
      <c r="Y23" s="36">
        <v>-1257275</v>
      </c>
      <c r="Z23" s="37">
        <v>1005.81</v>
      </c>
      <c r="AA23" s="38">
        <v>-500004</v>
      </c>
    </row>
    <row r="24" spans="1:27" ht="13.5">
      <c r="A24" s="22" t="s">
        <v>49</v>
      </c>
      <c r="B24" s="16"/>
      <c r="C24" s="17"/>
      <c r="D24" s="17"/>
      <c r="E24" s="18">
        <v>-500004</v>
      </c>
      <c r="F24" s="19">
        <v>-500004</v>
      </c>
      <c r="G24" s="19">
        <v>2044</v>
      </c>
      <c r="H24" s="19">
        <v>2056</v>
      </c>
      <c r="I24" s="19">
        <v>2063</v>
      </c>
      <c r="J24" s="19">
        <v>6163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6163</v>
      </c>
      <c r="X24" s="19">
        <v>-125001</v>
      </c>
      <c r="Y24" s="19">
        <v>131164</v>
      </c>
      <c r="Z24" s="20">
        <v>-104.93</v>
      </c>
      <c r="AA24" s="21">
        <v>-500004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-144615900</v>
      </c>
      <c r="F26" s="19">
        <v>-144615900</v>
      </c>
      <c r="G26" s="19"/>
      <c r="H26" s="19">
        <v>-5476913</v>
      </c>
      <c r="I26" s="19">
        <v>-6958560</v>
      </c>
      <c r="J26" s="19">
        <v>-12435473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-12435473</v>
      </c>
      <c r="X26" s="19">
        <v>-39177124</v>
      </c>
      <c r="Y26" s="19">
        <v>26741651</v>
      </c>
      <c r="Z26" s="20">
        <v>-68.26</v>
      </c>
      <c r="AA26" s="21">
        <v>-144615900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-145587912</v>
      </c>
      <c r="F27" s="27">
        <f t="shared" si="1"/>
        <v>-145587912</v>
      </c>
      <c r="G27" s="27">
        <f t="shared" si="1"/>
        <v>-1380232</v>
      </c>
      <c r="H27" s="27">
        <f t="shared" si="1"/>
        <v>-5987938</v>
      </c>
      <c r="I27" s="27">
        <f t="shared" si="1"/>
        <v>-6956497</v>
      </c>
      <c r="J27" s="27">
        <f t="shared" si="1"/>
        <v>-14324667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-14324667</v>
      </c>
      <c r="X27" s="27">
        <f t="shared" si="1"/>
        <v>-39420127</v>
      </c>
      <c r="Y27" s="27">
        <f t="shared" si="1"/>
        <v>25095460</v>
      </c>
      <c r="Z27" s="28">
        <f>+IF(X27&lt;&gt;0,+(Y27/X27)*100,0)</f>
        <v>-63.661540207620334</v>
      </c>
      <c r="AA27" s="29">
        <f>SUM(AA21:AA26)</f>
        <v>-145587912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-143465</v>
      </c>
      <c r="H32" s="19">
        <v>-144638</v>
      </c>
      <c r="I32" s="19">
        <v>-2859760</v>
      </c>
      <c r="J32" s="19">
        <v>-3147863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-3147863</v>
      </c>
      <c r="X32" s="19"/>
      <c r="Y32" s="19">
        <v>-3147863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2000004</v>
      </c>
      <c r="F33" s="19">
        <v>2000004</v>
      </c>
      <c r="G33" s="19">
        <v>122625</v>
      </c>
      <c r="H33" s="36">
        <v>34579</v>
      </c>
      <c r="I33" s="36">
        <v>52038</v>
      </c>
      <c r="J33" s="36">
        <v>209242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209242</v>
      </c>
      <c r="X33" s="36">
        <v>500001</v>
      </c>
      <c r="Y33" s="19">
        <v>-290759</v>
      </c>
      <c r="Z33" s="20">
        <v>-58.15</v>
      </c>
      <c r="AA33" s="21">
        <v>2000004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-16000000</v>
      </c>
      <c r="F35" s="19">
        <v>-16000000</v>
      </c>
      <c r="G35" s="19">
        <v>-391412</v>
      </c>
      <c r="H35" s="19">
        <v>-391412</v>
      </c>
      <c r="I35" s="19">
        <v>-5233814</v>
      </c>
      <c r="J35" s="19">
        <v>-6016638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-6016638</v>
      </c>
      <c r="X35" s="19">
        <v>-5284000</v>
      </c>
      <c r="Y35" s="19">
        <v>-732638</v>
      </c>
      <c r="Z35" s="20">
        <v>13.87</v>
      </c>
      <c r="AA35" s="21">
        <v>-16000000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-13999996</v>
      </c>
      <c r="F36" s="27">
        <f t="shared" si="2"/>
        <v>-13999996</v>
      </c>
      <c r="G36" s="27">
        <f t="shared" si="2"/>
        <v>-412252</v>
      </c>
      <c r="H36" s="27">
        <f t="shared" si="2"/>
        <v>-501471</v>
      </c>
      <c r="I36" s="27">
        <f t="shared" si="2"/>
        <v>-8041536</v>
      </c>
      <c r="J36" s="27">
        <f t="shared" si="2"/>
        <v>-8955259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-8955259</v>
      </c>
      <c r="X36" s="27">
        <f t="shared" si="2"/>
        <v>-4783999</v>
      </c>
      <c r="Y36" s="27">
        <f t="shared" si="2"/>
        <v>-4171260</v>
      </c>
      <c r="Z36" s="28">
        <f>+IF(X36&lt;&gt;0,+(Y36/X36)*100,0)</f>
        <v>87.19190785784026</v>
      </c>
      <c r="AA36" s="29">
        <f>SUM(AA31:AA35)</f>
        <v>-13999996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20000127</v>
      </c>
      <c r="F38" s="33">
        <f t="shared" si="3"/>
        <v>20000127</v>
      </c>
      <c r="G38" s="33">
        <f t="shared" si="3"/>
        <v>97188280</v>
      </c>
      <c r="H38" s="33">
        <f t="shared" si="3"/>
        <v>-20909704</v>
      </c>
      <c r="I38" s="33">
        <f t="shared" si="3"/>
        <v>-44131380</v>
      </c>
      <c r="J38" s="33">
        <f t="shared" si="3"/>
        <v>32147196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32147196</v>
      </c>
      <c r="X38" s="33">
        <f t="shared" si="3"/>
        <v>150076035</v>
      </c>
      <c r="Y38" s="33">
        <f t="shared" si="3"/>
        <v>-117928839</v>
      </c>
      <c r="Z38" s="34">
        <f>+IF(X38&lt;&gt;0,+(Y38/X38)*100,0)</f>
        <v>-78.5793941051281</v>
      </c>
      <c r="AA38" s="35">
        <f>+AA17+AA27+AA36</f>
        <v>20000127</v>
      </c>
    </row>
    <row r="39" spans="1:27" ht="13.5">
      <c r="A39" s="22" t="s">
        <v>59</v>
      </c>
      <c r="B39" s="16"/>
      <c r="C39" s="31"/>
      <c r="D39" s="31"/>
      <c r="E39" s="32">
        <v>60000000</v>
      </c>
      <c r="F39" s="33">
        <v>60000000</v>
      </c>
      <c r="G39" s="33">
        <v>31075842</v>
      </c>
      <c r="H39" s="33">
        <v>128264122</v>
      </c>
      <c r="I39" s="33">
        <v>107354418</v>
      </c>
      <c r="J39" s="33">
        <v>31075842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31075842</v>
      </c>
      <c r="X39" s="33">
        <v>60000000</v>
      </c>
      <c r="Y39" s="33">
        <v>-28924158</v>
      </c>
      <c r="Z39" s="34">
        <v>-48.21</v>
      </c>
      <c r="AA39" s="35">
        <v>60000000</v>
      </c>
    </row>
    <row r="40" spans="1:27" ht="13.5">
      <c r="A40" s="41" t="s">
        <v>60</v>
      </c>
      <c r="B40" s="42"/>
      <c r="C40" s="43"/>
      <c r="D40" s="43"/>
      <c r="E40" s="44">
        <v>80000129</v>
      </c>
      <c r="F40" s="45">
        <v>80000129</v>
      </c>
      <c r="G40" s="45">
        <v>128264122</v>
      </c>
      <c r="H40" s="45">
        <v>107354418</v>
      </c>
      <c r="I40" s="45">
        <v>63223038</v>
      </c>
      <c r="J40" s="45">
        <v>63223038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63223038</v>
      </c>
      <c r="X40" s="45">
        <v>210076037</v>
      </c>
      <c r="Y40" s="45">
        <v>-146852999</v>
      </c>
      <c r="Z40" s="46">
        <v>-69.9</v>
      </c>
      <c r="AA40" s="47">
        <v>80000129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210661294</v>
      </c>
      <c r="D6" s="17"/>
      <c r="E6" s="18">
        <v>217844713</v>
      </c>
      <c r="F6" s="19">
        <v>217844713</v>
      </c>
      <c r="G6" s="19">
        <v>89250980</v>
      </c>
      <c r="H6" s="19">
        <v>5204428</v>
      </c>
      <c r="I6" s="19">
        <v>28958868</v>
      </c>
      <c r="J6" s="19">
        <v>123414276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123414276</v>
      </c>
      <c r="X6" s="19">
        <v>90802068</v>
      </c>
      <c r="Y6" s="19">
        <v>32612208</v>
      </c>
      <c r="Z6" s="20">
        <v>35.92</v>
      </c>
      <c r="AA6" s="21">
        <v>217844713</v>
      </c>
    </row>
    <row r="7" spans="1:27" ht="13.5">
      <c r="A7" s="22" t="s">
        <v>34</v>
      </c>
      <c r="B7" s="16"/>
      <c r="C7" s="17">
        <v>1172420725</v>
      </c>
      <c r="D7" s="17"/>
      <c r="E7" s="18">
        <v>1359582271</v>
      </c>
      <c r="F7" s="19">
        <v>1359582271</v>
      </c>
      <c r="G7" s="19">
        <v>165119428</v>
      </c>
      <c r="H7" s="19">
        <v>98635761</v>
      </c>
      <c r="I7" s="19">
        <v>135299727</v>
      </c>
      <c r="J7" s="19">
        <v>399054916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399054916</v>
      </c>
      <c r="X7" s="19">
        <v>375570622</v>
      </c>
      <c r="Y7" s="19">
        <v>23484294</v>
      </c>
      <c r="Z7" s="20">
        <v>6.25</v>
      </c>
      <c r="AA7" s="21">
        <v>1359582271</v>
      </c>
    </row>
    <row r="8" spans="1:27" ht="13.5">
      <c r="A8" s="22" t="s">
        <v>35</v>
      </c>
      <c r="B8" s="16"/>
      <c r="C8" s="17">
        <v>95747270</v>
      </c>
      <c r="D8" s="17"/>
      <c r="E8" s="18">
        <v>70577191</v>
      </c>
      <c r="F8" s="19">
        <v>70577191</v>
      </c>
      <c r="G8" s="19">
        <v>4383907</v>
      </c>
      <c r="H8" s="19">
        <v>5047295</v>
      </c>
      <c r="I8" s="19">
        <v>5867337</v>
      </c>
      <c r="J8" s="19">
        <v>15298539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15298539</v>
      </c>
      <c r="X8" s="19">
        <v>12771035</v>
      </c>
      <c r="Y8" s="19">
        <v>2527504</v>
      </c>
      <c r="Z8" s="20">
        <v>19.79</v>
      </c>
      <c r="AA8" s="21">
        <v>70577191</v>
      </c>
    </row>
    <row r="9" spans="1:27" ht="13.5">
      <c r="A9" s="22" t="s">
        <v>36</v>
      </c>
      <c r="B9" s="16"/>
      <c r="C9" s="17">
        <v>130948400</v>
      </c>
      <c r="D9" s="17"/>
      <c r="E9" s="18">
        <v>182601419</v>
      </c>
      <c r="F9" s="19">
        <v>182601419</v>
      </c>
      <c r="G9" s="19">
        <v>49689000</v>
      </c>
      <c r="H9" s="19">
        <v>4322215</v>
      </c>
      <c r="I9" s="19">
        <v>232581</v>
      </c>
      <c r="J9" s="19">
        <v>54243796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54243796</v>
      </c>
      <c r="X9" s="19">
        <v>50035517</v>
      </c>
      <c r="Y9" s="19">
        <v>4208279</v>
      </c>
      <c r="Z9" s="20">
        <v>8.41</v>
      </c>
      <c r="AA9" s="21">
        <v>182601419</v>
      </c>
    </row>
    <row r="10" spans="1:27" ht="13.5">
      <c r="A10" s="22" t="s">
        <v>37</v>
      </c>
      <c r="B10" s="16"/>
      <c r="C10" s="17">
        <v>-327052334</v>
      </c>
      <c r="D10" s="17"/>
      <c r="E10" s="18">
        <v>57546081</v>
      </c>
      <c r="F10" s="19">
        <v>57546081</v>
      </c>
      <c r="G10" s="19">
        <v>5600000</v>
      </c>
      <c r="H10" s="19"/>
      <c r="I10" s="19">
        <v>4593776</v>
      </c>
      <c r="J10" s="19">
        <v>10193776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10193776</v>
      </c>
      <c r="X10" s="19">
        <v>3062430</v>
      </c>
      <c r="Y10" s="19">
        <v>7131346</v>
      </c>
      <c r="Z10" s="20">
        <v>232.87</v>
      </c>
      <c r="AA10" s="21">
        <v>57546081</v>
      </c>
    </row>
    <row r="11" spans="1:27" ht="13.5">
      <c r="A11" s="22" t="s">
        <v>38</v>
      </c>
      <c r="B11" s="16"/>
      <c r="C11" s="17">
        <v>30398888</v>
      </c>
      <c r="D11" s="17"/>
      <c r="E11" s="18">
        <v>27063571</v>
      </c>
      <c r="F11" s="19">
        <v>27063571</v>
      </c>
      <c r="G11" s="19">
        <v>2754964</v>
      </c>
      <c r="H11" s="19">
        <v>3964651</v>
      </c>
      <c r="I11" s="19">
        <v>3501605</v>
      </c>
      <c r="J11" s="19">
        <v>10221220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10221220</v>
      </c>
      <c r="X11" s="19">
        <v>8243063</v>
      </c>
      <c r="Y11" s="19">
        <v>1978157</v>
      </c>
      <c r="Z11" s="20">
        <v>24</v>
      </c>
      <c r="AA11" s="21">
        <v>27063571</v>
      </c>
    </row>
    <row r="12" spans="1:27" ht="13.5">
      <c r="A12" s="22" t="s">
        <v>39</v>
      </c>
      <c r="B12" s="16"/>
      <c r="C12" s="17">
        <v>15120</v>
      </c>
      <c r="D12" s="17"/>
      <c r="E12" s="18">
        <v>15120</v>
      </c>
      <c r="F12" s="19">
        <v>15120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15120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-1409974498</v>
      </c>
      <c r="D14" s="17"/>
      <c r="E14" s="18">
        <v>-1583699970</v>
      </c>
      <c r="F14" s="19">
        <v>-1583699970</v>
      </c>
      <c r="G14" s="19">
        <v>-70798465</v>
      </c>
      <c r="H14" s="19">
        <v>-143004603</v>
      </c>
      <c r="I14" s="19">
        <v>-147204013</v>
      </c>
      <c r="J14" s="19">
        <v>-361007081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-361007081</v>
      </c>
      <c r="X14" s="19">
        <v>-338358115</v>
      </c>
      <c r="Y14" s="19">
        <v>-22648966</v>
      </c>
      <c r="Z14" s="20">
        <v>6.69</v>
      </c>
      <c r="AA14" s="21">
        <v>-1583699970</v>
      </c>
    </row>
    <row r="15" spans="1:27" ht="13.5">
      <c r="A15" s="22" t="s">
        <v>42</v>
      </c>
      <c r="B15" s="16"/>
      <c r="C15" s="17">
        <v>-76609347</v>
      </c>
      <c r="D15" s="17"/>
      <c r="E15" s="18">
        <v>-89108928</v>
      </c>
      <c r="F15" s="19">
        <v>-89108928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-89108928</v>
      </c>
    </row>
    <row r="16" spans="1:27" ht="13.5">
      <c r="A16" s="22" t="s">
        <v>43</v>
      </c>
      <c r="B16" s="16"/>
      <c r="C16" s="17"/>
      <c r="D16" s="17"/>
      <c r="E16" s="18">
        <v>-736170</v>
      </c>
      <c r="F16" s="19">
        <v>-736170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-736170</v>
      </c>
    </row>
    <row r="17" spans="1:27" ht="13.5">
      <c r="A17" s="23" t="s">
        <v>44</v>
      </c>
      <c r="B17" s="24"/>
      <c r="C17" s="25">
        <f aca="true" t="shared" si="0" ref="C17:Y17">SUM(C6:C16)</f>
        <v>-173444482</v>
      </c>
      <c r="D17" s="25">
        <f>SUM(D6:D16)</f>
        <v>0</v>
      </c>
      <c r="E17" s="26">
        <f t="shared" si="0"/>
        <v>241685298</v>
      </c>
      <c r="F17" s="27">
        <f t="shared" si="0"/>
        <v>241685298</v>
      </c>
      <c r="G17" s="27">
        <f t="shared" si="0"/>
        <v>245999814</v>
      </c>
      <c r="H17" s="27">
        <f t="shared" si="0"/>
        <v>-25830253</v>
      </c>
      <c r="I17" s="27">
        <f t="shared" si="0"/>
        <v>31249881</v>
      </c>
      <c r="J17" s="27">
        <f t="shared" si="0"/>
        <v>251419442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251419442</v>
      </c>
      <c r="X17" s="27">
        <f t="shared" si="0"/>
        <v>202126620</v>
      </c>
      <c r="Y17" s="27">
        <f t="shared" si="0"/>
        <v>49292822</v>
      </c>
      <c r="Z17" s="28">
        <f>+IF(X17&lt;&gt;0,+(Y17/X17)*100,0)</f>
        <v>24.38710052144542</v>
      </c>
      <c r="AA17" s="29">
        <f>SUM(AA6:AA16)</f>
        <v>241685298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73721766</v>
      </c>
      <c r="D21" s="17"/>
      <c r="E21" s="18">
        <v>250000</v>
      </c>
      <c r="F21" s="19">
        <v>250000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521630</v>
      </c>
      <c r="D23" s="40"/>
      <c r="E23" s="18">
        <v>14000</v>
      </c>
      <c r="F23" s="19">
        <v>14000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14000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-574700209</v>
      </c>
      <c r="F26" s="19">
        <v>-795247997</v>
      </c>
      <c r="G26" s="19">
        <v>-762151</v>
      </c>
      <c r="H26" s="19">
        <v>-24003037</v>
      </c>
      <c r="I26" s="19">
        <v>-34458427</v>
      </c>
      <c r="J26" s="19">
        <v>-59223615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-59223615</v>
      </c>
      <c r="X26" s="19">
        <v>-90254545</v>
      </c>
      <c r="Y26" s="19">
        <v>31030930</v>
      </c>
      <c r="Z26" s="20">
        <v>-34.38</v>
      </c>
      <c r="AA26" s="21">
        <v>-795247997</v>
      </c>
    </row>
    <row r="27" spans="1:27" ht="13.5">
      <c r="A27" s="23" t="s">
        <v>51</v>
      </c>
      <c r="B27" s="24"/>
      <c r="C27" s="25">
        <f aca="true" t="shared" si="1" ref="C27:Y27">SUM(C21:C26)</f>
        <v>74243396</v>
      </c>
      <c r="D27" s="25">
        <f>SUM(D21:D26)</f>
        <v>0</v>
      </c>
      <c r="E27" s="26">
        <f t="shared" si="1"/>
        <v>-574436209</v>
      </c>
      <c r="F27" s="27">
        <f t="shared" si="1"/>
        <v>-794983997</v>
      </c>
      <c r="G27" s="27">
        <f t="shared" si="1"/>
        <v>-762151</v>
      </c>
      <c r="H27" s="27">
        <f t="shared" si="1"/>
        <v>-24003037</v>
      </c>
      <c r="I27" s="27">
        <f t="shared" si="1"/>
        <v>-34458427</v>
      </c>
      <c r="J27" s="27">
        <f t="shared" si="1"/>
        <v>-59223615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-59223615</v>
      </c>
      <c r="X27" s="27">
        <f t="shared" si="1"/>
        <v>-90254545</v>
      </c>
      <c r="Y27" s="27">
        <f t="shared" si="1"/>
        <v>31030930</v>
      </c>
      <c r="Z27" s="28">
        <f>+IF(X27&lt;&gt;0,+(Y27/X27)*100,0)</f>
        <v>-34.38157047935924</v>
      </c>
      <c r="AA27" s="29">
        <f>SUM(AA21:AA26)</f>
        <v>-794983997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294530916</v>
      </c>
      <c r="D32" s="17"/>
      <c r="E32" s="18">
        <v>506922000</v>
      </c>
      <c r="F32" s="19">
        <v>506922000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506922000</v>
      </c>
    </row>
    <row r="33" spans="1:27" ht="13.5">
      <c r="A33" s="22" t="s">
        <v>55</v>
      </c>
      <c r="B33" s="16"/>
      <c r="C33" s="17">
        <v>2782081</v>
      </c>
      <c r="D33" s="17"/>
      <c r="E33" s="18">
        <v>2919391</v>
      </c>
      <c r="F33" s="19">
        <v>2919391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2919391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-132932517</v>
      </c>
      <c r="D35" s="17"/>
      <c r="E35" s="18">
        <v>-132104369</v>
      </c>
      <c r="F35" s="19">
        <v>-132104369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-132104369</v>
      </c>
    </row>
    <row r="36" spans="1:27" ht="13.5">
      <c r="A36" s="23" t="s">
        <v>57</v>
      </c>
      <c r="B36" s="24"/>
      <c r="C36" s="25">
        <f aca="true" t="shared" si="2" ref="C36:Y36">SUM(C31:C35)</f>
        <v>164380480</v>
      </c>
      <c r="D36" s="25">
        <f>SUM(D31:D35)</f>
        <v>0</v>
      </c>
      <c r="E36" s="26">
        <f t="shared" si="2"/>
        <v>377737022</v>
      </c>
      <c r="F36" s="27">
        <f t="shared" si="2"/>
        <v>377737022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377737022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65179394</v>
      </c>
      <c r="D38" s="31">
        <f>+D17+D27+D36</f>
        <v>0</v>
      </c>
      <c r="E38" s="32">
        <f t="shared" si="3"/>
        <v>44986111</v>
      </c>
      <c r="F38" s="33">
        <f t="shared" si="3"/>
        <v>-175561677</v>
      </c>
      <c r="G38" s="33">
        <f t="shared" si="3"/>
        <v>245237663</v>
      </c>
      <c r="H38" s="33">
        <f t="shared" si="3"/>
        <v>-49833290</v>
      </c>
      <c r="I38" s="33">
        <f t="shared" si="3"/>
        <v>-3208546</v>
      </c>
      <c r="J38" s="33">
        <f t="shared" si="3"/>
        <v>192195827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192195827</v>
      </c>
      <c r="X38" s="33">
        <f t="shared" si="3"/>
        <v>111872075</v>
      </c>
      <c r="Y38" s="33">
        <f t="shared" si="3"/>
        <v>80323752</v>
      </c>
      <c r="Z38" s="34">
        <f>+IF(X38&lt;&gt;0,+(Y38/X38)*100,0)</f>
        <v>71.79964437059024</v>
      </c>
      <c r="AA38" s="35">
        <f>+AA17+AA27+AA36</f>
        <v>-175561677</v>
      </c>
    </row>
    <row r="39" spans="1:27" ht="13.5">
      <c r="A39" s="22" t="s">
        <v>59</v>
      </c>
      <c r="B39" s="16"/>
      <c r="C39" s="31">
        <v>259525666</v>
      </c>
      <c r="D39" s="31"/>
      <c r="E39" s="32">
        <v>140988688</v>
      </c>
      <c r="F39" s="33">
        <v>361536475</v>
      </c>
      <c r="G39" s="33">
        <v>140988688</v>
      </c>
      <c r="H39" s="33">
        <v>386226351</v>
      </c>
      <c r="I39" s="33">
        <v>336393061</v>
      </c>
      <c r="J39" s="33">
        <v>140988688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140988688</v>
      </c>
      <c r="X39" s="33">
        <v>361536475</v>
      </c>
      <c r="Y39" s="33">
        <v>-220547787</v>
      </c>
      <c r="Z39" s="34">
        <v>-61</v>
      </c>
      <c r="AA39" s="35">
        <v>361536475</v>
      </c>
    </row>
    <row r="40" spans="1:27" ht="13.5">
      <c r="A40" s="41" t="s">
        <v>60</v>
      </c>
      <c r="B40" s="42"/>
      <c r="C40" s="43">
        <v>324705060</v>
      </c>
      <c r="D40" s="43"/>
      <c r="E40" s="44">
        <v>185974798</v>
      </c>
      <c r="F40" s="45">
        <v>185974798</v>
      </c>
      <c r="G40" s="45">
        <v>386226351</v>
      </c>
      <c r="H40" s="45">
        <v>336393061</v>
      </c>
      <c r="I40" s="45">
        <v>333184515</v>
      </c>
      <c r="J40" s="45">
        <v>333184515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333184515</v>
      </c>
      <c r="X40" s="45">
        <v>473408550</v>
      </c>
      <c r="Y40" s="45">
        <v>-140224035</v>
      </c>
      <c r="Z40" s="46">
        <v>-29.62</v>
      </c>
      <c r="AA40" s="47">
        <v>185974798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281199938</v>
      </c>
      <c r="F6" s="19">
        <v>281199938</v>
      </c>
      <c r="G6" s="19">
        <v>26728606</v>
      </c>
      <c r="H6" s="19">
        <v>30093955</v>
      </c>
      <c r="I6" s="19">
        <v>26541665</v>
      </c>
      <c r="J6" s="19">
        <v>83364226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83364226</v>
      </c>
      <c r="X6" s="19">
        <v>75708632</v>
      </c>
      <c r="Y6" s="19">
        <v>7655594</v>
      </c>
      <c r="Z6" s="20">
        <v>10.11</v>
      </c>
      <c r="AA6" s="21">
        <v>281199938</v>
      </c>
    </row>
    <row r="7" spans="1:27" ht="13.5">
      <c r="A7" s="22" t="s">
        <v>34</v>
      </c>
      <c r="B7" s="16"/>
      <c r="C7" s="17"/>
      <c r="D7" s="17"/>
      <c r="E7" s="18">
        <v>700831953</v>
      </c>
      <c r="F7" s="19">
        <v>700831953</v>
      </c>
      <c r="G7" s="19">
        <v>51858332</v>
      </c>
      <c r="H7" s="19">
        <v>43898929</v>
      </c>
      <c r="I7" s="19">
        <v>55497276</v>
      </c>
      <c r="J7" s="19">
        <v>151254537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151254537</v>
      </c>
      <c r="X7" s="19">
        <v>174835602</v>
      </c>
      <c r="Y7" s="19">
        <v>-23581065</v>
      </c>
      <c r="Z7" s="20">
        <v>-13.49</v>
      </c>
      <c r="AA7" s="21">
        <v>700831953</v>
      </c>
    </row>
    <row r="8" spans="1:27" ht="13.5">
      <c r="A8" s="22" t="s">
        <v>35</v>
      </c>
      <c r="B8" s="16"/>
      <c r="C8" s="17"/>
      <c r="D8" s="17"/>
      <c r="E8" s="18">
        <v>79291769</v>
      </c>
      <c r="F8" s="19">
        <v>79291769</v>
      </c>
      <c r="G8" s="19">
        <v>100089453</v>
      </c>
      <c r="H8" s="19">
        <v>18896784</v>
      </c>
      <c r="I8" s="19">
        <v>5938306</v>
      </c>
      <c r="J8" s="19">
        <v>124924543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124924543</v>
      </c>
      <c r="X8" s="19">
        <v>9584246</v>
      </c>
      <c r="Y8" s="19">
        <v>115340297</v>
      </c>
      <c r="Z8" s="20">
        <v>1203.44</v>
      </c>
      <c r="AA8" s="21">
        <v>79291769</v>
      </c>
    </row>
    <row r="9" spans="1:27" ht="13.5">
      <c r="A9" s="22" t="s">
        <v>36</v>
      </c>
      <c r="B9" s="16"/>
      <c r="C9" s="17"/>
      <c r="D9" s="17"/>
      <c r="E9" s="18">
        <v>110550000</v>
      </c>
      <c r="F9" s="19">
        <v>110550000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49550000</v>
      </c>
      <c r="Y9" s="19">
        <v>-49550000</v>
      </c>
      <c r="Z9" s="20">
        <v>-100</v>
      </c>
      <c r="AA9" s="21">
        <v>110550000</v>
      </c>
    </row>
    <row r="10" spans="1:27" ht="13.5">
      <c r="A10" s="22" t="s">
        <v>37</v>
      </c>
      <c r="B10" s="16"/>
      <c r="C10" s="17"/>
      <c r="D10" s="17"/>
      <c r="E10" s="18">
        <v>128731320</v>
      </c>
      <c r="F10" s="19">
        <v>128731320</v>
      </c>
      <c r="G10" s="19">
        <v>363452</v>
      </c>
      <c r="H10" s="19">
        <v>24041548</v>
      </c>
      <c r="I10" s="19"/>
      <c r="J10" s="19">
        <v>24405000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24405000</v>
      </c>
      <c r="X10" s="19">
        <v>64633000</v>
      </c>
      <c r="Y10" s="19">
        <v>-40228000</v>
      </c>
      <c r="Z10" s="20">
        <v>-62.24</v>
      </c>
      <c r="AA10" s="21">
        <v>128731320</v>
      </c>
    </row>
    <row r="11" spans="1:27" ht="13.5">
      <c r="A11" s="22" t="s">
        <v>38</v>
      </c>
      <c r="B11" s="16"/>
      <c r="C11" s="17"/>
      <c r="D11" s="17"/>
      <c r="E11" s="18">
        <v>43433003</v>
      </c>
      <c r="F11" s="19">
        <v>43433003</v>
      </c>
      <c r="G11" s="19">
        <v>421605</v>
      </c>
      <c r="H11" s="19">
        <v>4407676</v>
      </c>
      <c r="I11" s="19">
        <v>4939940</v>
      </c>
      <c r="J11" s="19">
        <v>9769221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9769221</v>
      </c>
      <c r="X11" s="19">
        <v>10195038</v>
      </c>
      <c r="Y11" s="19">
        <v>-425817</v>
      </c>
      <c r="Z11" s="20">
        <v>-4.18</v>
      </c>
      <c r="AA11" s="21">
        <v>43433003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-1081273500</v>
      </c>
      <c r="F14" s="19">
        <v>-994721158</v>
      </c>
      <c r="G14" s="19">
        <v>-93293562</v>
      </c>
      <c r="H14" s="19">
        <v>-146554420</v>
      </c>
      <c r="I14" s="19">
        <v>-83613491</v>
      </c>
      <c r="J14" s="19">
        <v>-323461473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-323461473</v>
      </c>
      <c r="X14" s="19">
        <v>-233549019</v>
      </c>
      <c r="Y14" s="19">
        <v>-89912454</v>
      </c>
      <c r="Z14" s="20">
        <v>38.5</v>
      </c>
      <c r="AA14" s="21">
        <v>-994721158</v>
      </c>
    </row>
    <row r="15" spans="1:27" ht="13.5">
      <c r="A15" s="22" t="s">
        <v>42</v>
      </c>
      <c r="B15" s="16"/>
      <c r="C15" s="17"/>
      <c r="D15" s="17"/>
      <c r="E15" s="18">
        <v>-31471544</v>
      </c>
      <c r="F15" s="19">
        <v>-58156519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-58156519</v>
      </c>
    </row>
    <row r="16" spans="1:27" ht="13.5">
      <c r="A16" s="22" t="s">
        <v>43</v>
      </c>
      <c r="B16" s="16"/>
      <c r="C16" s="17"/>
      <c r="D16" s="17"/>
      <c r="E16" s="18">
        <v>-7891444</v>
      </c>
      <c r="F16" s="19">
        <v>-67758811</v>
      </c>
      <c r="G16" s="19">
        <v>-4551610</v>
      </c>
      <c r="H16" s="19">
        <v>-2101786</v>
      </c>
      <c r="I16" s="19"/>
      <c r="J16" s="19">
        <v>-6653396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-6653396</v>
      </c>
      <c r="X16" s="19"/>
      <c r="Y16" s="19">
        <v>-6653396</v>
      </c>
      <c r="Z16" s="20"/>
      <c r="AA16" s="21">
        <v>-67758811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223401495</v>
      </c>
      <c r="F17" s="27">
        <f t="shared" si="0"/>
        <v>223401495</v>
      </c>
      <c r="G17" s="27">
        <f t="shared" si="0"/>
        <v>81616276</v>
      </c>
      <c r="H17" s="27">
        <f t="shared" si="0"/>
        <v>-27317314</v>
      </c>
      <c r="I17" s="27">
        <f t="shared" si="0"/>
        <v>9303696</v>
      </c>
      <c r="J17" s="27">
        <f t="shared" si="0"/>
        <v>63602658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63602658</v>
      </c>
      <c r="X17" s="27">
        <f t="shared" si="0"/>
        <v>150957499</v>
      </c>
      <c r="Y17" s="27">
        <f t="shared" si="0"/>
        <v>-87354841</v>
      </c>
      <c r="Z17" s="28">
        <f>+IF(X17&lt;&gt;0,+(Y17/X17)*100,0)</f>
        <v>-57.86717558165163</v>
      </c>
      <c r="AA17" s="29">
        <f>SUM(AA6:AA16)</f>
        <v>223401495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5698254</v>
      </c>
      <c r="F21" s="19">
        <v>5698254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5698254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-463791713</v>
      </c>
      <c r="F26" s="19">
        <v>-539200043</v>
      </c>
      <c r="G26" s="19">
        <v>-57000</v>
      </c>
      <c r="H26" s="19">
        <v>-8557667</v>
      </c>
      <c r="I26" s="19">
        <v>-20690727</v>
      </c>
      <c r="J26" s="19">
        <v>-29305394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-29305394</v>
      </c>
      <c r="X26" s="19">
        <v>-56053914</v>
      </c>
      <c r="Y26" s="19">
        <v>26748520</v>
      </c>
      <c r="Z26" s="20">
        <v>-47.72</v>
      </c>
      <c r="AA26" s="21">
        <v>-539200043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-458093459</v>
      </c>
      <c r="F27" s="27">
        <f t="shared" si="1"/>
        <v>-533501789</v>
      </c>
      <c r="G27" s="27">
        <f t="shared" si="1"/>
        <v>-57000</v>
      </c>
      <c r="H27" s="27">
        <f t="shared" si="1"/>
        <v>-8557667</v>
      </c>
      <c r="I27" s="27">
        <f t="shared" si="1"/>
        <v>-20690727</v>
      </c>
      <c r="J27" s="27">
        <f t="shared" si="1"/>
        <v>-29305394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-29305394</v>
      </c>
      <c r="X27" s="27">
        <f t="shared" si="1"/>
        <v>-56053914</v>
      </c>
      <c r="Y27" s="27">
        <f t="shared" si="1"/>
        <v>26748520</v>
      </c>
      <c r="Z27" s="28">
        <f>+IF(X27&lt;&gt;0,+(Y27/X27)*100,0)</f>
        <v>-47.719272556060936</v>
      </c>
      <c r="AA27" s="29">
        <f>SUM(AA21:AA26)</f>
        <v>-533501789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161000000</v>
      </c>
      <c r="F32" s="19">
        <v>161000000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161000000</v>
      </c>
    </row>
    <row r="33" spans="1:27" ht="13.5">
      <c r="A33" s="22" t="s">
        <v>55</v>
      </c>
      <c r="B33" s="16"/>
      <c r="C33" s="17"/>
      <c r="D33" s="17"/>
      <c r="E33" s="18">
        <v>1386835</v>
      </c>
      <c r="F33" s="19">
        <v>1386835</v>
      </c>
      <c r="G33" s="19">
        <v>27620</v>
      </c>
      <c r="H33" s="36"/>
      <c r="I33" s="36"/>
      <c r="J33" s="36">
        <v>27620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27620</v>
      </c>
      <c r="X33" s="36"/>
      <c r="Y33" s="19">
        <v>27620</v>
      </c>
      <c r="Z33" s="20"/>
      <c r="AA33" s="21">
        <v>1386835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-11957516</v>
      </c>
      <c r="F35" s="19">
        <v>-11957516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-11957516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150429319</v>
      </c>
      <c r="F36" s="27">
        <f t="shared" si="2"/>
        <v>150429319</v>
      </c>
      <c r="G36" s="27">
        <f t="shared" si="2"/>
        <v>27620</v>
      </c>
      <c r="H36" s="27">
        <f t="shared" si="2"/>
        <v>0</v>
      </c>
      <c r="I36" s="27">
        <f t="shared" si="2"/>
        <v>0</v>
      </c>
      <c r="J36" s="27">
        <f t="shared" si="2"/>
        <v>27620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27620</v>
      </c>
      <c r="X36" s="27">
        <f t="shared" si="2"/>
        <v>0</v>
      </c>
      <c r="Y36" s="27">
        <f t="shared" si="2"/>
        <v>27620</v>
      </c>
      <c r="Z36" s="28">
        <f>+IF(X36&lt;&gt;0,+(Y36/X36)*100,0)</f>
        <v>0</v>
      </c>
      <c r="AA36" s="29">
        <f>SUM(AA31:AA35)</f>
        <v>150429319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-84262645</v>
      </c>
      <c r="F38" s="33">
        <f t="shared" si="3"/>
        <v>-159670975</v>
      </c>
      <c r="G38" s="33">
        <f t="shared" si="3"/>
        <v>81586896</v>
      </c>
      <c r="H38" s="33">
        <f t="shared" si="3"/>
        <v>-35874981</v>
      </c>
      <c r="I38" s="33">
        <f t="shared" si="3"/>
        <v>-11387031</v>
      </c>
      <c r="J38" s="33">
        <f t="shared" si="3"/>
        <v>34324884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34324884</v>
      </c>
      <c r="X38" s="33">
        <f t="shared" si="3"/>
        <v>94903585</v>
      </c>
      <c r="Y38" s="33">
        <f t="shared" si="3"/>
        <v>-60578701</v>
      </c>
      <c r="Z38" s="34">
        <f>+IF(X38&lt;&gt;0,+(Y38/X38)*100,0)</f>
        <v>-63.831836278892936</v>
      </c>
      <c r="AA38" s="35">
        <f>+AA17+AA27+AA36</f>
        <v>-159670975</v>
      </c>
    </row>
    <row r="39" spans="1:27" ht="13.5">
      <c r="A39" s="22" t="s">
        <v>59</v>
      </c>
      <c r="B39" s="16"/>
      <c r="C39" s="31"/>
      <c r="D39" s="31"/>
      <c r="E39" s="32">
        <v>479988501</v>
      </c>
      <c r="F39" s="33">
        <v>613807934</v>
      </c>
      <c r="G39" s="33">
        <v>613807934</v>
      </c>
      <c r="H39" s="33">
        <v>695394830</v>
      </c>
      <c r="I39" s="33">
        <v>659519849</v>
      </c>
      <c r="J39" s="33">
        <v>613807934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613807934</v>
      </c>
      <c r="X39" s="33">
        <v>613807934</v>
      </c>
      <c r="Y39" s="33"/>
      <c r="Z39" s="34"/>
      <c r="AA39" s="35">
        <v>613807934</v>
      </c>
    </row>
    <row r="40" spans="1:27" ht="13.5">
      <c r="A40" s="41" t="s">
        <v>60</v>
      </c>
      <c r="B40" s="42"/>
      <c r="C40" s="43"/>
      <c r="D40" s="43"/>
      <c r="E40" s="44">
        <v>395725856</v>
      </c>
      <c r="F40" s="45">
        <v>454136959</v>
      </c>
      <c r="G40" s="45">
        <v>695394830</v>
      </c>
      <c r="H40" s="45">
        <v>659519849</v>
      </c>
      <c r="I40" s="45">
        <v>648132818</v>
      </c>
      <c r="J40" s="45">
        <v>648132818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648132818</v>
      </c>
      <c r="X40" s="45">
        <v>708711519</v>
      </c>
      <c r="Y40" s="45">
        <v>-60578701</v>
      </c>
      <c r="Z40" s="46">
        <v>-8.55</v>
      </c>
      <c r="AA40" s="47">
        <v>454136959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192377188</v>
      </c>
      <c r="D6" s="17"/>
      <c r="E6" s="18">
        <v>202852211</v>
      </c>
      <c r="F6" s="19">
        <v>202852211</v>
      </c>
      <c r="G6" s="19">
        <v>17455052</v>
      </c>
      <c r="H6" s="19">
        <v>18660450</v>
      </c>
      <c r="I6" s="19">
        <v>19361492</v>
      </c>
      <c r="J6" s="19">
        <v>55476994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55476994</v>
      </c>
      <c r="X6" s="19">
        <v>66326244</v>
      </c>
      <c r="Y6" s="19">
        <v>-10849250</v>
      </c>
      <c r="Z6" s="20">
        <v>-16.36</v>
      </c>
      <c r="AA6" s="21">
        <v>202852211</v>
      </c>
    </row>
    <row r="7" spans="1:27" ht="13.5">
      <c r="A7" s="22" t="s">
        <v>34</v>
      </c>
      <c r="B7" s="16"/>
      <c r="C7" s="17">
        <v>726375064</v>
      </c>
      <c r="D7" s="17"/>
      <c r="E7" s="18">
        <v>771943093</v>
      </c>
      <c r="F7" s="19">
        <v>771943093</v>
      </c>
      <c r="G7" s="19">
        <v>36219156</v>
      </c>
      <c r="H7" s="19">
        <v>50411862</v>
      </c>
      <c r="I7" s="19">
        <v>48305034</v>
      </c>
      <c r="J7" s="19">
        <v>134936052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134936052</v>
      </c>
      <c r="X7" s="19">
        <v>207687223</v>
      </c>
      <c r="Y7" s="19">
        <v>-72751171</v>
      </c>
      <c r="Z7" s="20">
        <v>-35.03</v>
      </c>
      <c r="AA7" s="21">
        <v>771943093</v>
      </c>
    </row>
    <row r="8" spans="1:27" ht="13.5">
      <c r="A8" s="22" t="s">
        <v>35</v>
      </c>
      <c r="B8" s="16"/>
      <c r="C8" s="17">
        <v>97245024</v>
      </c>
      <c r="D8" s="17"/>
      <c r="E8" s="18">
        <v>92246545</v>
      </c>
      <c r="F8" s="19">
        <v>92246545</v>
      </c>
      <c r="G8" s="19">
        <v>48700542</v>
      </c>
      <c r="H8" s="19">
        <v>66083684</v>
      </c>
      <c r="I8" s="19">
        <v>179024774</v>
      </c>
      <c r="J8" s="19">
        <v>293809000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293809000</v>
      </c>
      <c r="X8" s="19">
        <v>23827241</v>
      </c>
      <c r="Y8" s="19">
        <v>269981759</v>
      </c>
      <c r="Z8" s="20">
        <v>1133.08</v>
      </c>
      <c r="AA8" s="21">
        <v>92246545</v>
      </c>
    </row>
    <row r="9" spans="1:27" ht="13.5">
      <c r="A9" s="22" t="s">
        <v>36</v>
      </c>
      <c r="B9" s="16"/>
      <c r="C9" s="17">
        <v>300739970</v>
      </c>
      <c r="D9" s="17"/>
      <c r="E9" s="18">
        <v>301936945</v>
      </c>
      <c r="F9" s="19">
        <v>301936945</v>
      </c>
      <c r="G9" s="19">
        <v>45780000</v>
      </c>
      <c r="H9" s="19">
        <v>5504000</v>
      </c>
      <c r="I9" s="19">
        <v>2665000</v>
      </c>
      <c r="J9" s="19">
        <v>53949000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53949000</v>
      </c>
      <c r="X9" s="19">
        <v>68423347</v>
      </c>
      <c r="Y9" s="19">
        <v>-14474347</v>
      </c>
      <c r="Z9" s="20">
        <v>-21.15</v>
      </c>
      <c r="AA9" s="21">
        <v>301936945</v>
      </c>
    </row>
    <row r="10" spans="1:27" ht="13.5">
      <c r="A10" s="22" t="s">
        <v>37</v>
      </c>
      <c r="B10" s="16"/>
      <c r="C10" s="17">
        <v>142957360</v>
      </c>
      <c r="D10" s="17"/>
      <c r="E10" s="18">
        <v>140285052</v>
      </c>
      <c r="F10" s="19">
        <v>140285052</v>
      </c>
      <c r="G10" s="19">
        <v>35808000</v>
      </c>
      <c r="H10" s="19">
        <v>1475000</v>
      </c>
      <c r="I10" s="19"/>
      <c r="J10" s="19">
        <v>37283000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37283000</v>
      </c>
      <c r="X10" s="19">
        <v>24591014</v>
      </c>
      <c r="Y10" s="19">
        <v>12691986</v>
      </c>
      <c r="Z10" s="20">
        <v>51.61</v>
      </c>
      <c r="AA10" s="21">
        <v>140285052</v>
      </c>
    </row>
    <row r="11" spans="1:27" ht="13.5">
      <c r="A11" s="22" t="s">
        <v>38</v>
      </c>
      <c r="B11" s="16"/>
      <c r="C11" s="17">
        <v>35413806</v>
      </c>
      <c r="D11" s="17"/>
      <c r="E11" s="18">
        <v>31950320</v>
      </c>
      <c r="F11" s="19">
        <v>31950320</v>
      </c>
      <c r="G11" s="19">
        <v>1726692</v>
      </c>
      <c r="H11" s="19">
        <v>1770925</v>
      </c>
      <c r="I11" s="19">
        <v>1846589</v>
      </c>
      <c r="J11" s="19">
        <v>5344206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5344206</v>
      </c>
      <c r="X11" s="19">
        <v>6980915</v>
      </c>
      <c r="Y11" s="19">
        <v>-1636709</v>
      </c>
      <c r="Z11" s="20">
        <v>-23.45</v>
      </c>
      <c r="AA11" s="21">
        <v>31950320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-1165853963</v>
      </c>
      <c r="D14" s="17"/>
      <c r="E14" s="18">
        <v>-1229947808</v>
      </c>
      <c r="F14" s="19">
        <v>-1229947808</v>
      </c>
      <c r="G14" s="19">
        <v>-123579672</v>
      </c>
      <c r="H14" s="19">
        <v>-139818581</v>
      </c>
      <c r="I14" s="19">
        <v>-134048293</v>
      </c>
      <c r="J14" s="19">
        <v>-397446546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-397446546</v>
      </c>
      <c r="X14" s="19">
        <v>-286873036</v>
      </c>
      <c r="Y14" s="19">
        <v>-110573510</v>
      </c>
      <c r="Z14" s="20">
        <v>38.54</v>
      </c>
      <c r="AA14" s="21">
        <v>-1229947808</v>
      </c>
    </row>
    <row r="15" spans="1:27" ht="13.5">
      <c r="A15" s="22" t="s">
        <v>42</v>
      </c>
      <c r="B15" s="16"/>
      <c r="C15" s="17">
        <v>-47174985</v>
      </c>
      <c r="D15" s="17"/>
      <c r="E15" s="18">
        <v>-39320326</v>
      </c>
      <c r="F15" s="19">
        <v>-39320326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-39320326</v>
      </c>
    </row>
    <row r="16" spans="1:27" ht="13.5">
      <c r="A16" s="22" t="s">
        <v>43</v>
      </c>
      <c r="B16" s="16"/>
      <c r="C16" s="17">
        <v>-2971833</v>
      </c>
      <c r="D16" s="17"/>
      <c r="E16" s="18">
        <v>-4698001</v>
      </c>
      <c r="F16" s="19">
        <v>-4698001</v>
      </c>
      <c r="G16" s="19">
        <v>-970000</v>
      </c>
      <c r="H16" s="19">
        <v>-139923</v>
      </c>
      <c r="I16" s="19">
        <v>-225761</v>
      </c>
      <c r="J16" s="19">
        <v>-1335684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-1335684</v>
      </c>
      <c r="X16" s="19">
        <v>-352690</v>
      </c>
      <c r="Y16" s="19">
        <v>-982994</v>
      </c>
      <c r="Z16" s="20">
        <v>278.71</v>
      </c>
      <c r="AA16" s="21">
        <v>-4698001</v>
      </c>
    </row>
    <row r="17" spans="1:27" ht="13.5">
      <c r="A17" s="23" t="s">
        <v>44</v>
      </c>
      <c r="B17" s="24"/>
      <c r="C17" s="25">
        <f aca="true" t="shared" si="0" ref="C17:Y17">SUM(C6:C16)</f>
        <v>279107631</v>
      </c>
      <c r="D17" s="25">
        <f>SUM(D6:D16)</f>
        <v>0</v>
      </c>
      <c r="E17" s="26">
        <f t="shared" si="0"/>
        <v>267248031</v>
      </c>
      <c r="F17" s="27">
        <f t="shared" si="0"/>
        <v>267248031</v>
      </c>
      <c r="G17" s="27">
        <f t="shared" si="0"/>
        <v>61139770</v>
      </c>
      <c r="H17" s="27">
        <f t="shared" si="0"/>
        <v>3947417</v>
      </c>
      <c r="I17" s="27">
        <f t="shared" si="0"/>
        <v>116928835</v>
      </c>
      <c r="J17" s="27">
        <f t="shared" si="0"/>
        <v>182016022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182016022</v>
      </c>
      <c r="X17" s="27">
        <f t="shared" si="0"/>
        <v>110610258</v>
      </c>
      <c r="Y17" s="27">
        <f t="shared" si="0"/>
        <v>71405764</v>
      </c>
      <c r="Z17" s="28">
        <f>+IF(X17&lt;&gt;0,+(Y17/X17)*100,0)</f>
        <v>64.55618609984619</v>
      </c>
      <c r="AA17" s="29">
        <f>SUM(AA6:AA16)</f>
        <v>267248031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40000</v>
      </c>
      <c r="D21" s="17"/>
      <c r="E21" s="18">
        <v>10731088</v>
      </c>
      <c r="F21" s="19">
        <v>10731088</v>
      </c>
      <c r="G21" s="36">
        <v>334926</v>
      </c>
      <c r="H21" s="36">
        <v>912961</v>
      </c>
      <c r="I21" s="36">
        <v>-17471</v>
      </c>
      <c r="J21" s="19">
        <v>1230416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1230416</v>
      </c>
      <c r="X21" s="19">
        <v>1916802</v>
      </c>
      <c r="Y21" s="36">
        <v>-686386</v>
      </c>
      <c r="Z21" s="37">
        <v>-35.81</v>
      </c>
      <c r="AA21" s="38">
        <v>10731088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7338</v>
      </c>
      <c r="D23" s="40"/>
      <c r="E23" s="18">
        <v>113808</v>
      </c>
      <c r="F23" s="19">
        <v>113808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113808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-210588022</v>
      </c>
      <c r="D26" s="17"/>
      <c r="E26" s="18">
        <v>-221535955</v>
      </c>
      <c r="F26" s="19">
        <v>-221535955</v>
      </c>
      <c r="G26" s="19">
        <v>-6067611</v>
      </c>
      <c r="H26" s="19">
        <v>-8548965</v>
      </c>
      <c r="I26" s="19">
        <v>-14208404</v>
      </c>
      <c r="J26" s="19">
        <v>-28824980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-28824980</v>
      </c>
      <c r="X26" s="19">
        <v>-18852011</v>
      </c>
      <c r="Y26" s="19">
        <v>-9972969</v>
      </c>
      <c r="Z26" s="20">
        <v>52.9</v>
      </c>
      <c r="AA26" s="21">
        <v>-221535955</v>
      </c>
    </row>
    <row r="27" spans="1:27" ht="13.5">
      <c r="A27" s="23" t="s">
        <v>51</v>
      </c>
      <c r="B27" s="24"/>
      <c r="C27" s="25">
        <f aca="true" t="shared" si="1" ref="C27:Y27">SUM(C21:C26)</f>
        <v>-210540684</v>
      </c>
      <c r="D27" s="25">
        <f>SUM(D21:D26)</f>
        <v>0</v>
      </c>
      <c r="E27" s="26">
        <f t="shared" si="1"/>
        <v>-210691059</v>
      </c>
      <c r="F27" s="27">
        <f t="shared" si="1"/>
        <v>-210691059</v>
      </c>
      <c r="G27" s="27">
        <f t="shared" si="1"/>
        <v>-5732685</v>
      </c>
      <c r="H27" s="27">
        <f t="shared" si="1"/>
        <v>-7636004</v>
      </c>
      <c r="I27" s="27">
        <f t="shared" si="1"/>
        <v>-14225875</v>
      </c>
      <c r="J27" s="27">
        <f t="shared" si="1"/>
        <v>-27594564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-27594564</v>
      </c>
      <c r="X27" s="27">
        <f t="shared" si="1"/>
        <v>-16935209</v>
      </c>
      <c r="Y27" s="27">
        <f t="shared" si="1"/>
        <v>-10659355</v>
      </c>
      <c r="Z27" s="28">
        <f>+IF(X27&lt;&gt;0,+(Y27/X27)*100,0)</f>
        <v>62.94197491155852</v>
      </c>
      <c r="AA27" s="29">
        <f>SUM(AA21:AA26)</f>
        <v>-210691059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6615000</v>
      </c>
      <c r="F32" s="19">
        <v>6615000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6615000</v>
      </c>
    </row>
    <row r="33" spans="1:27" ht="13.5">
      <c r="A33" s="22" t="s">
        <v>55</v>
      </c>
      <c r="B33" s="16"/>
      <c r="C33" s="17">
        <v>-1826522</v>
      </c>
      <c r="D33" s="17"/>
      <c r="E33" s="18">
        <v>2051866</v>
      </c>
      <c r="F33" s="19">
        <v>2051866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1312476</v>
      </c>
      <c r="Y33" s="19">
        <v>-1312476</v>
      </c>
      <c r="Z33" s="20">
        <v>-100</v>
      </c>
      <c r="AA33" s="21">
        <v>2051866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-47298303</v>
      </c>
      <c r="D35" s="17"/>
      <c r="E35" s="18">
        <v>-42011479</v>
      </c>
      <c r="F35" s="19">
        <v>-42011479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-42011479</v>
      </c>
    </row>
    <row r="36" spans="1:27" ht="13.5">
      <c r="A36" s="23" t="s">
        <v>57</v>
      </c>
      <c r="B36" s="24"/>
      <c r="C36" s="25">
        <f aca="true" t="shared" si="2" ref="C36:Y36">SUM(C31:C35)</f>
        <v>-49124825</v>
      </c>
      <c r="D36" s="25">
        <f>SUM(D31:D35)</f>
        <v>0</v>
      </c>
      <c r="E36" s="26">
        <f t="shared" si="2"/>
        <v>-33344613</v>
      </c>
      <c r="F36" s="27">
        <f t="shared" si="2"/>
        <v>-33344613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1312476</v>
      </c>
      <c r="Y36" s="27">
        <f t="shared" si="2"/>
        <v>-1312476</v>
      </c>
      <c r="Z36" s="28">
        <f>+IF(X36&lt;&gt;0,+(Y36/X36)*100,0)</f>
        <v>-100</v>
      </c>
      <c r="AA36" s="29">
        <f>SUM(AA31:AA35)</f>
        <v>-33344613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19442122</v>
      </c>
      <c r="D38" s="31">
        <f>+D17+D27+D36</f>
        <v>0</v>
      </c>
      <c r="E38" s="32">
        <f t="shared" si="3"/>
        <v>23212359</v>
      </c>
      <c r="F38" s="33">
        <f t="shared" si="3"/>
        <v>23212359</v>
      </c>
      <c r="G38" s="33">
        <f t="shared" si="3"/>
        <v>55407085</v>
      </c>
      <c r="H38" s="33">
        <f t="shared" si="3"/>
        <v>-3688587</v>
      </c>
      <c r="I38" s="33">
        <f t="shared" si="3"/>
        <v>102702960</v>
      </c>
      <c r="J38" s="33">
        <f t="shared" si="3"/>
        <v>154421458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154421458</v>
      </c>
      <c r="X38" s="33">
        <f t="shared" si="3"/>
        <v>94987525</v>
      </c>
      <c r="Y38" s="33">
        <f t="shared" si="3"/>
        <v>59433933</v>
      </c>
      <c r="Z38" s="34">
        <f>+IF(X38&lt;&gt;0,+(Y38/X38)*100,0)</f>
        <v>62.570251198775836</v>
      </c>
      <c r="AA38" s="35">
        <f>+AA17+AA27+AA36</f>
        <v>23212359</v>
      </c>
    </row>
    <row r="39" spans="1:27" ht="13.5">
      <c r="A39" s="22" t="s">
        <v>59</v>
      </c>
      <c r="B39" s="16"/>
      <c r="C39" s="31">
        <v>345880536</v>
      </c>
      <c r="D39" s="31"/>
      <c r="E39" s="32">
        <v>391107472</v>
      </c>
      <c r="F39" s="33">
        <v>391107472</v>
      </c>
      <c r="G39" s="33">
        <v>365322659</v>
      </c>
      <c r="H39" s="33">
        <v>420729744</v>
      </c>
      <c r="I39" s="33">
        <v>417041157</v>
      </c>
      <c r="J39" s="33">
        <v>365322659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365322659</v>
      </c>
      <c r="X39" s="33">
        <v>391107472</v>
      </c>
      <c r="Y39" s="33">
        <v>-25784813</v>
      </c>
      <c r="Z39" s="34">
        <v>-6.59</v>
      </c>
      <c r="AA39" s="35">
        <v>391107472</v>
      </c>
    </row>
    <row r="40" spans="1:27" ht="13.5">
      <c r="A40" s="41" t="s">
        <v>60</v>
      </c>
      <c r="B40" s="42"/>
      <c r="C40" s="43">
        <v>365322659</v>
      </c>
      <c r="D40" s="43"/>
      <c r="E40" s="44">
        <v>414319834</v>
      </c>
      <c r="F40" s="45">
        <v>414319834</v>
      </c>
      <c r="G40" s="45">
        <v>420729744</v>
      </c>
      <c r="H40" s="45">
        <v>417041157</v>
      </c>
      <c r="I40" s="45">
        <v>519744117</v>
      </c>
      <c r="J40" s="45">
        <v>519744117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519744117</v>
      </c>
      <c r="X40" s="45">
        <v>486095000</v>
      </c>
      <c r="Y40" s="45">
        <v>33649117</v>
      </c>
      <c r="Z40" s="46">
        <v>6.92</v>
      </c>
      <c r="AA40" s="47">
        <v>414319834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262455047</v>
      </c>
      <c r="D6" s="17"/>
      <c r="E6" s="18">
        <v>181498227</v>
      </c>
      <c r="F6" s="19">
        <v>181498227</v>
      </c>
      <c r="G6" s="19">
        <v>17266076</v>
      </c>
      <c r="H6" s="19">
        <v>20738733</v>
      </c>
      <c r="I6" s="19">
        <v>27377450</v>
      </c>
      <c r="J6" s="19">
        <v>65382259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65382259</v>
      </c>
      <c r="X6" s="19">
        <v>45374556</v>
      </c>
      <c r="Y6" s="19">
        <v>20007703</v>
      </c>
      <c r="Z6" s="20">
        <v>44.09</v>
      </c>
      <c r="AA6" s="21">
        <v>181498227</v>
      </c>
    </row>
    <row r="7" spans="1:27" ht="13.5">
      <c r="A7" s="22" t="s">
        <v>34</v>
      </c>
      <c r="B7" s="16"/>
      <c r="C7" s="17">
        <v>1044763334</v>
      </c>
      <c r="D7" s="17"/>
      <c r="E7" s="18">
        <v>1048678742</v>
      </c>
      <c r="F7" s="19">
        <v>1048678742</v>
      </c>
      <c r="G7" s="19">
        <v>47719551</v>
      </c>
      <c r="H7" s="19">
        <v>47356720</v>
      </c>
      <c r="I7" s="19">
        <v>66633822</v>
      </c>
      <c r="J7" s="19">
        <v>161710093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161710093</v>
      </c>
      <c r="X7" s="19">
        <v>292169685</v>
      </c>
      <c r="Y7" s="19">
        <v>-130459592</v>
      </c>
      <c r="Z7" s="20">
        <v>-44.65</v>
      </c>
      <c r="AA7" s="21">
        <v>1048678742</v>
      </c>
    </row>
    <row r="8" spans="1:27" ht="13.5">
      <c r="A8" s="22" t="s">
        <v>35</v>
      </c>
      <c r="B8" s="16"/>
      <c r="C8" s="17">
        <v>57180158</v>
      </c>
      <c r="D8" s="17"/>
      <c r="E8" s="18">
        <v>81343338</v>
      </c>
      <c r="F8" s="19">
        <v>81343338</v>
      </c>
      <c r="G8" s="19">
        <v>6857354</v>
      </c>
      <c r="H8" s="19">
        <v>9178839</v>
      </c>
      <c r="I8" s="19">
        <v>6164435</v>
      </c>
      <c r="J8" s="19">
        <v>22200628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22200628</v>
      </c>
      <c r="X8" s="19">
        <v>20335836</v>
      </c>
      <c r="Y8" s="19">
        <v>1864792</v>
      </c>
      <c r="Z8" s="20">
        <v>9.17</v>
      </c>
      <c r="AA8" s="21">
        <v>81343338</v>
      </c>
    </row>
    <row r="9" spans="1:27" ht="13.5">
      <c r="A9" s="22" t="s">
        <v>36</v>
      </c>
      <c r="B9" s="16"/>
      <c r="C9" s="17">
        <v>405395796</v>
      </c>
      <c r="D9" s="17"/>
      <c r="E9" s="18">
        <v>388792000</v>
      </c>
      <c r="F9" s="19">
        <v>388792000</v>
      </c>
      <c r="G9" s="19">
        <v>160771000</v>
      </c>
      <c r="H9" s="19">
        <v>2093000</v>
      </c>
      <c r="I9" s="19"/>
      <c r="J9" s="19">
        <v>162864000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162864000</v>
      </c>
      <c r="X9" s="19">
        <v>129597333</v>
      </c>
      <c r="Y9" s="19">
        <v>33266667</v>
      </c>
      <c r="Z9" s="20">
        <v>25.67</v>
      </c>
      <c r="AA9" s="21">
        <v>388792000</v>
      </c>
    </row>
    <row r="10" spans="1:27" ht="13.5">
      <c r="A10" s="22" t="s">
        <v>37</v>
      </c>
      <c r="B10" s="16"/>
      <c r="C10" s="17">
        <v>117246706</v>
      </c>
      <c r="D10" s="17"/>
      <c r="E10" s="18">
        <v>113363000</v>
      </c>
      <c r="F10" s="19">
        <v>113363000</v>
      </c>
      <c r="G10" s="19">
        <v>43610000</v>
      </c>
      <c r="H10" s="19"/>
      <c r="I10" s="19"/>
      <c r="J10" s="19">
        <v>43610000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43610000</v>
      </c>
      <c r="X10" s="19">
        <v>28340751</v>
      </c>
      <c r="Y10" s="19">
        <v>15269249</v>
      </c>
      <c r="Z10" s="20">
        <v>53.88</v>
      </c>
      <c r="AA10" s="21">
        <v>113363000</v>
      </c>
    </row>
    <row r="11" spans="1:27" ht="13.5">
      <c r="A11" s="22" t="s">
        <v>38</v>
      </c>
      <c r="B11" s="16"/>
      <c r="C11" s="17">
        <v>153035837</v>
      </c>
      <c r="D11" s="17"/>
      <c r="E11" s="18">
        <v>122603996</v>
      </c>
      <c r="F11" s="19">
        <v>122603996</v>
      </c>
      <c r="G11" s="19">
        <v>604279</v>
      </c>
      <c r="H11" s="19">
        <v>912649</v>
      </c>
      <c r="I11" s="19">
        <v>3710100</v>
      </c>
      <c r="J11" s="19">
        <v>5227028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5227028</v>
      </c>
      <c r="X11" s="19">
        <v>30651000</v>
      </c>
      <c r="Y11" s="19">
        <v>-25423972</v>
      </c>
      <c r="Z11" s="20">
        <v>-82.95</v>
      </c>
      <c r="AA11" s="21">
        <v>122603996</v>
      </c>
    </row>
    <row r="12" spans="1:27" ht="13.5">
      <c r="A12" s="22" t="s">
        <v>39</v>
      </c>
      <c r="B12" s="16"/>
      <c r="C12" s="17">
        <v>17251</v>
      </c>
      <c r="D12" s="17"/>
      <c r="E12" s="18">
        <v>18122</v>
      </c>
      <c r="F12" s="19">
        <v>18122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4530</v>
      </c>
      <c r="Y12" s="19">
        <v>-4530</v>
      </c>
      <c r="Z12" s="20">
        <v>-100</v>
      </c>
      <c r="AA12" s="21">
        <v>18122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-1250988722</v>
      </c>
      <c r="D14" s="17"/>
      <c r="E14" s="18">
        <v>-1705587375</v>
      </c>
      <c r="F14" s="19">
        <v>-1705587375</v>
      </c>
      <c r="G14" s="19">
        <v>-186042345</v>
      </c>
      <c r="H14" s="19">
        <v>-87214552</v>
      </c>
      <c r="I14" s="19">
        <v>-106751028</v>
      </c>
      <c r="J14" s="19">
        <v>-380007925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-380007925</v>
      </c>
      <c r="X14" s="19">
        <v>-456396849</v>
      </c>
      <c r="Y14" s="19">
        <v>76388924</v>
      </c>
      <c r="Z14" s="20">
        <v>-16.74</v>
      </c>
      <c r="AA14" s="21">
        <v>-1705587375</v>
      </c>
    </row>
    <row r="15" spans="1:27" ht="13.5">
      <c r="A15" s="22" t="s">
        <v>42</v>
      </c>
      <c r="B15" s="16"/>
      <c r="C15" s="17">
        <v>-151112821</v>
      </c>
      <c r="D15" s="17"/>
      <c r="E15" s="18">
        <v>-105979992</v>
      </c>
      <c r="F15" s="19">
        <v>-105979992</v>
      </c>
      <c r="G15" s="19">
        <v>-1340</v>
      </c>
      <c r="H15" s="19">
        <v>-60111</v>
      </c>
      <c r="I15" s="19">
        <v>-5853</v>
      </c>
      <c r="J15" s="19">
        <v>-67304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-67304</v>
      </c>
      <c r="X15" s="19">
        <v>-26494998</v>
      </c>
      <c r="Y15" s="19">
        <v>26427694</v>
      </c>
      <c r="Z15" s="20">
        <v>-99.75</v>
      </c>
      <c r="AA15" s="21">
        <v>-105979992</v>
      </c>
    </row>
    <row r="16" spans="1:27" ht="13.5">
      <c r="A16" s="22" t="s">
        <v>43</v>
      </c>
      <c r="B16" s="16"/>
      <c r="C16" s="17"/>
      <c r="D16" s="17"/>
      <c r="E16" s="18">
        <v>-32850000</v>
      </c>
      <c r="F16" s="19">
        <v>-32850000</v>
      </c>
      <c r="G16" s="19">
        <v>-584901</v>
      </c>
      <c r="H16" s="19">
        <v>-1689458</v>
      </c>
      <c r="I16" s="19">
        <v>-2070141</v>
      </c>
      <c r="J16" s="19">
        <v>-4344500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-4344500</v>
      </c>
      <c r="X16" s="19">
        <v>-8212500</v>
      </c>
      <c r="Y16" s="19">
        <v>3868000</v>
      </c>
      <c r="Z16" s="20">
        <v>-47.1</v>
      </c>
      <c r="AA16" s="21">
        <v>-32850000</v>
      </c>
    </row>
    <row r="17" spans="1:27" ht="13.5">
      <c r="A17" s="23" t="s">
        <v>44</v>
      </c>
      <c r="B17" s="24"/>
      <c r="C17" s="25">
        <f aca="true" t="shared" si="0" ref="C17:Y17">SUM(C6:C16)</f>
        <v>637992586</v>
      </c>
      <c r="D17" s="25">
        <f>SUM(D6:D16)</f>
        <v>0</v>
      </c>
      <c r="E17" s="26">
        <f t="shared" si="0"/>
        <v>91880058</v>
      </c>
      <c r="F17" s="27">
        <f t="shared" si="0"/>
        <v>91880058</v>
      </c>
      <c r="G17" s="27">
        <f t="shared" si="0"/>
        <v>90199674</v>
      </c>
      <c r="H17" s="27">
        <f t="shared" si="0"/>
        <v>-8684180</v>
      </c>
      <c r="I17" s="27">
        <f t="shared" si="0"/>
        <v>-4941215</v>
      </c>
      <c r="J17" s="27">
        <f t="shared" si="0"/>
        <v>76574279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76574279</v>
      </c>
      <c r="X17" s="27">
        <f t="shared" si="0"/>
        <v>55369344</v>
      </c>
      <c r="Y17" s="27">
        <f t="shared" si="0"/>
        <v>21204935</v>
      </c>
      <c r="Z17" s="28">
        <f>+IF(X17&lt;&gt;0,+(Y17/X17)*100,0)</f>
        <v>38.29724802229912</v>
      </c>
      <c r="AA17" s="29">
        <f>SUM(AA6:AA16)</f>
        <v>91880058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-93043390</v>
      </c>
      <c r="D21" s="17"/>
      <c r="E21" s="18">
        <v>20000000</v>
      </c>
      <c r="F21" s="19">
        <v>20000000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20000000</v>
      </c>
    </row>
    <row r="22" spans="1:27" ht="13.5">
      <c r="A22" s="22" t="s">
        <v>47</v>
      </c>
      <c r="B22" s="16"/>
      <c r="C22" s="17">
        <v>-503590930</v>
      </c>
      <c r="D22" s="17"/>
      <c r="E22" s="39">
        <v>287983000</v>
      </c>
      <c r="F22" s="36">
        <v>287983000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287983000</v>
      </c>
    </row>
    <row r="23" spans="1:27" ht="13.5">
      <c r="A23" s="22" t="s">
        <v>48</v>
      </c>
      <c r="B23" s="16"/>
      <c r="C23" s="40">
        <v>18862179</v>
      </c>
      <c r="D23" s="40"/>
      <c r="E23" s="18">
        <v>35000000</v>
      </c>
      <c r="F23" s="19">
        <v>35000000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35000000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-133362996</v>
      </c>
      <c r="F26" s="19">
        <v>-133362996</v>
      </c>
      <c r="G26" s="19">
        <v>-9529387</v>
      </c>
      <c r="H26" s="19">
        <v>-3410141</v>
      </c>
      <c r="I26" s="19">
        <v>-5151288</v>
      </c>
      <c r="J26" s="19">
        <v>-18090816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-18090816</v>
      </c>
      <c r="X26" s="19">
        <v>-33340749</v>
      </c>
      <c r="Y26" s="19">
        <v>15249933</v>
      </c>
      <c r="Z26" s="20">
        <v>-45.74</v>
      </c>
      <c r="AA26" s="21">
        <v>-133362996</v>
      </c>
    </row>
    <row r="27" spans="1:27" ht="13.5">
      <c r="A27" s="23" t="s">
        <v>51</v>
      </c>
      <c r="B27" s="24"/>
      <c r="C27" s="25">
        <f aca="true" t="shared" si="1" ref="C27:Y27">SUM(C21:C26)</f>
        <v>-577772141</v>
      </c>
      <c r="D27" s="25">
        <f>SUM(D21:D26)</f>
        <v>0</v>
      </c>
      <c r="E27" s="26">
        <f t="shared" si="1"/>
        <v>209620004</v>
      </c>
      <c r="F27" s="27">
        <f t="shared" si="1"/>
        <v>209620004</v>
      </c>
      <c r="G27" s="27">
        <f t="shared" si="1"/>
        <v>-9529387</v>
      </c>
      <c r="H27" s="27">
        <f t="shared" si="1"/>
        <v>-3410141</v>
      </c>
      <c r="I27" s="27">
        <f t="shared" si="1"/>
        <v>-5151288</v>
      </c>
      <c r="J27" s="27">
        <f t="shared" si="1"/>
        <v>-18090816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-18090816</v>
      </c>
      <c r="X27" s="27">
        <f t="shared" si="1"/>
        <v>-33340749</v>
      </c>
      <c r="Y27" s="27">
        <f t="shared" si="1"/>
        <v>15249933</v>
      </c>
      <c r="Z27" s="28">
        <f>+IF(X27&lt;&gt;0,+(Y27/X27)*100,0)</f>
        <v>-45.73962330600311</v>
      </c>
      <c r="AA27" s="29">
        <f>SUM(AA21:AA26)</f>
        <v>209620004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10000000</v>
      </c>
      <c r="F31" s="19">
        <v>10000000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10000000</v>
      </c>
      <c r="Y31" s="19">
        <v>-10000000</v>
      </c>
      <c r="Z31" s="20">
        <v>-100</v>
      </c>
      <c r="AA31" s="21">
        <v>10000000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-51270359</v>
      </c>
      <c r="D33" s="17"/>
      <c r="E33" s="18">
        <v>15000000</v>
      </c>
      <c r="F33" s="19">
        <v>15000000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15000000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-51270359</v>
      </c>
      <c r="D36" s="25">
        <f>SUM(D31:D35)</f>
        <v>0</v>
      </c>
      <c r="E36" s="26">
        <f t="shared" si="2"/>
        <v>25000000</v>
      </c>
      <c r="F36" s="27">
        <f t="shared" si="2"/>
        <v>25000000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10000000</v>
      </c>
      <c r="Y36" s="27">
        <f t="shared" si="2"/>
        <v>-10000000</v>
      </c>
      <c r="Z36" s="28">
        <f>+IF(X36&lt;&gt;0,+(Y36/X36)*100,0)</f>
        <v>-100</v>
      </c>
      <c r="AA36" s="29">
        <f>SUM(AA31:AA35)</f>
        <v>25000000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8950086</v>
      </c>
      <c r="D38" s="31">
        <f>+D17+D27+D36</f>
        <v>0</v>
      </c>
      <c r="E38" s="32">
        <f t="shared" si="3"/>
        <v>326500062</v>
      </c>
      <c r="F38" s="33">
        <f t="shared" si="3"/>
        <v>326500062</v>
      </c>
      <c r="G38" s="33">
        <f t="shared" si="3"/>
        <v>80670287</v>
      </c>
      <c r="H38" s="33">
        <f t="shared" si="3"/>
        <v>-12094321</v>
      </c>
      <c r="I38" s="33">
        <f t="shared" si="3"/>
        <v>-10092503</v>
      </c>
      <c r="J38" s="33">
        <f t="shared" si="3"/>
        <v>58483463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58483463</v>
      </c>
      <c r="X38" s="33">
        <f t="shared" si="3"/>
        <v>32028595</v>
      </c>
      <c r="Y38" s="33">
        <f t="shared" si="3"/>
        <v>26454868</v>
      </c>
      <c r="Z38" s="34">
        <f>+IF(X38&lt;&gt;0,+(Y38/X38)*100,0)</f>
        <v>82.5976537528418</v>
      </c>
      <c r="AA38" s="35">
        <f>+AA17+AA27+AA36</f>
        <v>326500062</v>
      </c>
    </row>
    <row r="39" spans="1:27" ht="13.5">
      <c r="A39" s="22" t="s">
        <v>59</v>
      </c>
      <c r="B39" s="16"/>
      <c r="C39" s="31">
        <v>-33240</v>
      </c>
      <c r="D39" s="31"/>
      <c r="E39" s="32">
        <v>-322324000</v>
      </c>
      <c r="F39" s="33">
        <v>-322324000</v>
      </c>
      <c r="G39" s="33">
        <v>322332913</v>
      </c>
      <c r="H39" s="33">
        <v>403003200</v>
      </c>
      <c r="I39" s="33">
        <v>390908879</v>
      </c>
      <c r="J39" s="33">
        <v>322332913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322332913</v>
      </c>
      <c r="X39" s="33">
        <v>-322324000</v>
      </c>
      <c r="Y39" s="33">
        <v>644656913</v>
      </c>
      <c r="Z39" s="34">
        <v>-200</v>
      </c>
      <c r="AA39" s="35">
        <v>-322324000</v>
      </c>
    </row>
    <row r="40" spans="1:27" ht="13.5">
      <c r="A40" s="41" t="s">
        <v>60</v>
      </c>
      <c r="B40" s="42"/>
      <c r="C40" s="43">
        <v>8916846</v>
      </c>
      <c r="D40" s="43"/>
      <c r="E40" s="44">
        <v>4176062</v>
      </c>
      <c r="F40" s="45">
        <v>4176062</v>
      </c>
      <c r="G40" s="45">
        <v>403003200</v>
      </c>
      <c r="H40" s="45">
        <v>390908879</v>
      </c>
      <c r="I40" s="45">
        <v>380816376</v>
      </c>
      <c r="J40" s="45">
        <v>380816376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380816376</v>
      </c>
      <c r="X40" s="45">
        <v>-290295405</v>
      </c>
      <c r="Y40" s="45">
        <v>671111781</v>
      </c>
      <c r="Z40" s="46">
        <v>-231.18</v>
      </c>
      <c r="AA40" s="47">
        <v>4176062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598394248</v>
      </c>
      <c r="D6" s="17"/>
      <c r="E6" s="18">
        <v>622320100</v>
      </c>
      <c r="F6" s="19">
        <v>622320100</v>
      </c>
      <c r="G6" s="19">
        <v>37269485</v>
      </c>
      <c r="H6" s="19">
        <v>45529797</v>
      </c>
      <c r="I6" s="19">
        <v>39271538</v>
      </c>
      <c r="J6" s="19">
        <v>122070820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122070820</v>
      </c>
      <c r="X6" s="19">
        <v>155407886</v>
      </c>
      <c r="Y6" s="19">
        <v>-33337066</v>
      </c>
      <c r="Z6" s="20">
        <v>-21.45</v>
      </c>
      <c r="AA6" s="21">
        <v>622320100</v>
      </c>
    </row>
    <row r="7" spans="1:27" ht="13.5">
      <c r="A7" s="22" t="s">
        <v>34</v>
      </c>
      <c r="B7" s="16"/>
      <c r="C7" s="17">
        <v>3395470884</v>
      </c>
      <c r="D7" s="17"/>
      <c r="E7" s="18">
        <v>3509001491</v>
      </c>
      <c r="F7" s="19">
        <v>3509001491</v>
      </c>
      <c r="G7" s="19">
        <v>155583445</v>
      </c>
      <c r="H7" s="19">
        <v>201817221</v>
      </c>
      <c r="I7" s="19">
        <v>179620899</v>
      </c>
      <c r="J7" s="19">
        <v>537021565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537021565</v>
      </c>
      <c r="X7" s="19">
        <v>929203233</v>
      </c>
      <c r="Y7" s="19">
        <v>-392181668</v>
      </c>
      <c r="Z7" s="20">
        <v>-42.21</v>
      </c>
      <c r="AA7" s="21">
        <v>3509001491</v>
      </c>
    </row>
    <row r="8" spans="1:27" ht="13.5">
      <c r="A8" s="22" t="s">
        <v>35</v>
      </c>
      <c r="B8" s="16"/>
      <c r="C8" s="17">
        <v>51136013</v>
      </c>
      <c r="D8" s="17"/>
      <c r="E8" s="18">
        <v>207508238</v>
      </c>
      <c r="F8" s="19">
        <v>207508238</v>
      </c>
      <c r="G8" s="19">
        <v>102218653</v>
      </c>
      <c r="H8" s="19">
        <v>104730016</v>
      </c>
      <c r="I8" s="19">
        <v>100152431</v>
      </c>
      <c r="J8" s="19">
        <v>307101100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307101100</v>
      </c>
      <c r="X8" s="19">
        <v>8387747</v>
      </c>
      <c r="Y8" s="19">
        <v>298713353</v>
      </c>
      <c r="Z8" s="20">
        <v>3561.31</v>
      </c>
      <c r="AA8" s="21">
        <v>207508238</v>
      </c>
    </row>
    <row r="9" spans="1:27" ht="13.5">
      <c r="A9" s="22" t="s">
        <v>36</v>
      </c>
      <c r="B9" s="16"/>
      <c r="C9" s="17">
        <v>862268037</v>
      </c>
      <c r="D9" s="17"/>
      <c r="E9" s="18">
        <v>682074079</v>
      </c>
      <c r="F9" s="19">
        <v>682074079</v>
      </c>
      <c r="G9" s="19">
        <v>253575000</v>
      </c>
      <c r="H9" s="19"/>
      <c r="I9" s="19"/>
      <c r="J9" s="19">
        <v>253575000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253575000</v>
      </c>
      <c r="X9" s="19">
        <v>261048885</v>
      </c>
      <c r="Y9" s="19">
        <v>-7473885</v>
      </c>
      <c r="Z9" s="20">
        <v>-2.86</v>
      </c>
      <c r="AA9" s="21">
        <v>682074079</v>
      </c>
    </row>
    <row r="10" spans="1:27" ht="13.5">
      <c r="A10" s="22" t="s">
        <v>37</v>
      </c>
      <c r="B10" s="16"/>
      <c r="C10" s="17"/>
      <c r="D10" s="17"/>
      <c r="E10" s="18">
        <v>187768980</v>
      </c>
      <c r="F10" s="19">
        <v>187768980</v>
      </c>
      <c r="G10" s="19">
        <v>86213000</v>
      </c>
      <c r="H10" s="19">
        <v>20553000</v>
      </c>
      <c r="I10" s="19"/>
      <c r="J10" s="19">
        <v>106766000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106766000</v>
      </c>
      <c r="X10" s="19">
        <v>46942245</v>
      </c>
      <c r="Y10" s="19">
        <v>59823755</v>
      </c>
      <c r="Z10" s="20">
        <v>127.44</v>
      </c>
      <c r="AA10" s="21">
        <v>187768980</v>
      </c>
    </row>
    <row r="11" spans="1:27" ht="13.5">
      <c r="A11" s="22" t="s">
        <v>38</v>
      </c>
      <c r="B11" s="16"/>
      <c r="C11" s="17">
        <v>46714693</v>
      </c>
      <c r="D11" s="17"/>
      <c r="E11" s="18">
        <v>47815278</v>
      </c>
      <c r="F11" s="19">
        <v>47815278</v>
      </c>
      <c r="G11" s="19">
        <v>3419126</v>
      </c>
      <c r="H11" s="19">
        <v>7358648</v>
      </c>
      <c r="I11" s="19">
        <v>3465695</v>
      </c>
      <c r="J11" s="19">
        <v>14243469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14243469</v>
      </c>
      <c r="X11" s="19">
        <v>11900597</v>
      </c>
      <c r="Y11" s="19">
        <v>2342872</v>
      </c>
      <c r="Z11" s="20">
        <v>19.69</v>
      </c>
      <c r="AA11" s="21">
        <v>47815278</v>
      </c>
    </row>
    <row r="12" spans="1:27" ht="13.5">
      <c r="A12" s="22" t="s">
        <v>39</v>
      </c>
      <c r="B12" s="16"/>
      <c r="C12" s="17">
        <v>3025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-4742698277</v>
      </c>
      <c r="D14" s="17"/>
      <c r="E14" s="18">
        <v>-4899039001</v>
      </c>
      <c r="F14" s="19">
        <v>-4899039001</v>
      </c>
      <c r="G14" s="19">
        <v>-631442987</v>
      </c>
      <c r="H14" s="19">
        <v>-449630996</v>
      </c>
      <c r="I14" s="19">
        <v>-316603811</v>
      </c>
      <c r="J14" s="19">
        <v>-1397677794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-1397677794</v>
      </c>
      <c r="X14" s="19">
        <v>-1271314033</v>
      </c>
      <c r="Y14" s="19">
        <v>-126363761</v>
      </c>
      <c r="Z14" s="20">
        <v>9.94</v>
      </c>
      <c r="AA14" s="21">
        <v>-4899039001</v>
      </c>
    </row>
    <row r="15" spans="1:27" ht="13.5">
      <c r="A15" s="22" t="s">
        <v>42</v>
      </c>
      <c r="B15" s="16"/>
      <c r="C15" s="17">
        <v>-23148731</v>
      </c>
      <c r="D15" s="17"/>
      <c r="E15" s="18">
        <v>-10331590</v>
      </c>
      <c r="F15" s="19">
        <v>-10331590</v>
      </c>
      <c r="G15" s="19">
        <v>-5459</v>
      </c>
      <c r="H15" s="19">
        <v>-1904341</v>
      </c>
      <c r="I15" s="19">
        <v>-96304</v>
      </c>
      <c r="J15" s="19">
        <v>-2006104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-2006104</v>
      </c>
      <c r="X15" s="19">
        <v>-2687591</v>
      </c>
      <c r="Y15" s="19">
        <v>681487</v>
      </c>
      <c r="Z15" s="20">
        <v>-25.36</v>
      </c>
      <c r="AA15" s="21">
        <v>-10331590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188139892</v>
      </c>
      <c r="D17" s="25">
        <f>SUM(D6:D16)</f>
        <v>0</v>
      </c>
      <c r="E17" s="26">
        <f t="shared" si="0"/>
        <v>347117575</v>
      </c>
      <c r="F17" s="27">
        <f t="shared" si="0"/>
        <v>347117575</v>
      </c>
      <c r="G17" s="27">
        <f t="shared" si="0"/>
        <v>6830263</v>
      </c>
      <c r="H17" s="27">
        <f t="shared" si="0"/>
        <v>-71546655</v>
      </c>
      <c r="I17" s="27">
        <f t="shared" si="0"/>
        <v>5810448</v>
      </c>
      <c r="J17" s="27">
        <f t="shared" si="0"/>
        <v>-58905944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-58905944</v>
      </c>
      <c r="X17" s="27">
        <f t="shared" si="0"/>
        <v>138888969</v>
      </c>
      <c r="Y17" s="27">
        <f t="shared" si="0"/>
        <v>-197794913</v>
      </c>
      <c r="Z17" s="28">
        <f>+IF(X17&lt;&gt;0,+(Y17/X17)*100,0)</f>
        <v>-142.4122552166112</v>
      </c>
      <c r="AA17" s="29">
        <f>SUM(AA6:AA16)</f>
        <v>347117575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9482913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1849274</v>
      </c>
      <c r="H24" s="19"/>
      <c r="I24" s="19">
        <v>18303260</v>
      </c>
      <c r="J24" s="19">
        <v>20152534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20152534</v>
      </c>
      <c r="X24" s="19"/>
      <c r="Y24" s="19">
        <v>20152534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-240880077</v>
      </c>
      <c r="D26" s="17"/>
      <c r="E26" s="18">
        <v>-328917372</v>
      </c>
      <c r="F26" s="19">
        <v>-328917372</v>
      </c>
      <c r="G26" s="19">
        <v>-39665450</v>
      </c>
      <c r="H26" s="19"/>
      <c r="I26" s="19">
        <v>-18241825</v>
      </c>
      <c r="J26" s="19">
        <v>-57907275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-57907275</v>
      </c>
      <c r="X26" s="19">
        <v>-82229343</v>
      </c>
      <c r="Y26" s="19">
        <v>24322068</v>
      </c>
      <c r="Z26" s="20">
        <v>-29.58</v>
      </c>
      <c r="AA26" s="21">
        <v>-328917372</v>
      </c>
    </row>
    <row r="27" spans="1:27" ht="13.5">
      <c r="A27" s="23" t="s">
        <v>51</v>
      </c>
      <c r="B27" s="24"/>
      <c r="C27" s="25">
        <f aca="true" t="shared" si="1" ref="C27:Y27">SUM(C21:C26)</f>
        <v>-231397164</v>
      </c>
      <c r="D27" s="25">
        <f>SUM(D21:D26)</f>
        <v>0</v>
      </c>
      <c r="E27" s="26">
        <f t="shared" si="1"/>
        <v>-328917372</v>
      </c>
      <c r="F27" s="27">
        <f t="shared" si="1"/>
        <v>-328917372</v>
      </c>
      <c r="G27" s="27">
        <f t="shared" si="1"/>
        <v>-37816176</v>
      </c>
      <c r="H27" s="27">
        <f t="shared" si="1"/>
        <v>0</v>
      </c>
      <c r="I27" s="27">
        <f t="shared" si="1"/>
        <v>61435</v>
      </c>
      <c r="J27" s="27">
        <f t="shared" si="1"/>
        <v>-37754741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-37754741</v>
      </c>
      <c r="X27" s="27">
        <f t="shared" si="1"/>
        <v>-82229343</v>
      </c>
      <c r="Y27" s="27">
        <f t="shared" si="1"/>
        <v>44474602</v>
      </c>
      <c r="Z27" s="28">
        <f>+IF(X27&lt;&gt;0,+(Y27/X27)*100,0)</f>
        <v>-54.08604809112971</v>
      </c>
      <c r="AA27" s="29">
        <f>SUM(AA21:AA26)</f>
        <v>-328917372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-4268305</v>
      </c>
      <c r="D35" s="17"/>
      <c r="E35" s="18">
        <v>-16799856</v>
      </c>
      <c r="F35" s="19">
        <v>-16799856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-4199964</v>
      </c>
      <c r="Y35" s="19">
        <v>4199964</v>
      </c>
      <c r="Z35" s="20">
        <v>-100</v>
      </c>
      <c r="AA35" s="21">
        <v>-16799856</v>
      </c>
    </row>
    <row r="36" spans="1:27" ht="13.5">
      <c r="A36" s="23" t="s">
        <v>57</v>
      </c>
      <c r="B36" s="24"/>
      <c r="C36" s="25">
        <f aca="true" t="shared" si="2" ref="C36:Y36">SUM(C31:C35)</f>
        <v>-4268305</v>
      </c>
      <c r="D36" s="25">
        <f>SUM(D31:D35)</f>
        <v>0</v>
      </c>
      <c r="E36" s="26">
        <f t="shared" si="2"/>
        <v>-16799856</v>
      </c>
      <c r="F36" s="27">
        <f t="shared" si="2"/>
        <v>-16799856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-4199964</v>
      </c>
      <c r="Y36" s="27">
        <f t="shared" si="2"/>
        <v>4199964</v>
      </c>
      <c r="Z36" s="28">
        <f>+IF(X36&lt;&gt;0,+(Y36/X36)*100,0)</f>
        <v>-100</v>
      </c>
      <c r="AA36" s="29">
        <f>SUM(AA31:AA35)</f>
        <v>-16799856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-47525577</v>
      </c>
      <c r="D38" s="31">
        <f>+D17+D27+D36</f>
        <v>0</v>
      </c>
      <c r="E38" s="32">
        <f t="shared" si="3"/>
        <v>1400347</v>
      </c>
      <c r="F38" s="33">
        <f t="shared" si="3"/>
        <v>1400347</v>
      </c>
      <c r="G38" s="33">
        <f t="shared" si="3"/>
        <v>-30985913</v>
      </c>
      <c r="H38" s="33">
        <f t="shared" si="3"/>
        <v>-71546655</v>
      </c>
      <c r="I38" s="33">
        <f t="shared" si="3"/>
        <v>5871883</v>
      </c>
      <c r="J38" s="33">
        <f t="shared" si="3"/>
        <v>-96660685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-96660685</v>
      </c>
      <c r="X38" s="33">
        <f t="shared" si="3"/>
        <v>52459662</v>
      </c>
      <c r="Y38" s="33">
        <f t="shared" si="3"/>
        <v>-149120347</v>
      </c>
      <c r="Z38" s="34">
        <f>+IF(X38&lt;&gt;0,+(Y38/X38)*100,0)</f>
        <v>-284.2571631513752</v>
      </c>
      <c r="AA38" s="35">
        <f>+AA17+AA27+AA36</f>
        <v>1400347</v>
      </c>
    </row>
    <row r="39" spans="1:27" ht="13.5">
      <c r="A39" s="22" t="s">
        <v>59</v>
      </c>
      <c r="B39" s="16"/>
      <c r="C39" s="31">
        <v>123981682</v>
      </c>
      <c r="D39" s="31"/>
      <c r="E39" s="32">
        <v>123981683</v>
      </c>
      <c r="F39" s="33">
        <v>123981683</v>
      </c>
      <c r="G39" s="33">
        <v>400385</v>
      </c>
      <c r="H39" s="33">
        <v>-30585528</v>
      </c>
      <c r="I39" s="33">
        <v>-102132183</v>
      </c>
      <c r="J39" s="33">
        <v>400385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400385</v>
      </c>
      <c r="X39" s="33">
        <v>123981683</v>
      </c>
      <c r="Y39" s="33">
        <v>-123581298</v>
      </c>
      <c r="Z39" s="34">
        <v>-99.68</v>
      </c>
      <c r="AA39" s="35">
        <v>123981683</v>
      </c>
    </row>
    <row r="40" spans="1:27" ht="13.5">
      <c r="A40" s="41" t="s">
        <v>60</v>
      </c>
      <c r="B40" s="42"/>
      <c r="C40" s="43">
        <v>76456105</v>
      </c>
      <c r="D40" s="43"/>
      <c r="E40" s="44">
        <v>125382032</v>
      </c>
      <c r="F40" s="45">
        <v>125382032</v>
      </c>
      <c r="G40" s="45">
        <v>-30585528</v>
      </c>
      <c r="H40" s="45">
        <v>-102132183</v>
      </c>
      <c r="I40" s="45">
        <v>-96260300</v>
      </c>
      <c r="J40" s="45">
        <v>-96260300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-96260300</v>
      </c>
      <c r="X40" s="45">
        <v>176441347</v>
      </c>
      <c r="Y40" s="45">
        <v>-272701647</v>
      </c>
      <c r="Z40" s="46">
        <v>-154.56</v>
      </c>
      <c r="AA40" s="47">
        <v>125382032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418129410</v>
      </c>
      <c r="D6" s="17"/>
      <c r="E6" s="18">
        <v>459749758</v>
      </c>
      <c r="F6" s="19">
        <v>459749758</v>
      </c>
      <c r="G6" s="19">
        <v>37197403</v>
      </c>
      <c r="H6" s="19">
        <v>44235664</v>
      </c>
      <c r="I6" s="19">
        <v>40902349</v>
      </c>
      <c r="J6" s="19">
        <v>122335416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122335416</v>
      </c>
      <c r="X6" s="19">
        <v>102246855</v>
      </c>
      <c r="Y6" s="19">
        <v>20088561</v>
      </c>
      <c r="Z6" s="20">
        <v>19.65</v>
      </c>
      <c r="AA6" s="21">
        <v>459749758</v>
      </c>
    </row>
    <row r="7" spans="1:27" ht="13.5">
      <c r="A7" s="22" t="s">
        <v>34</v>
      </c>
      <c r="B7" s="16"/>
      <c r="C7" s="17">
        <v>999457822</v>
      </c>
      <c r="D7" s="17"/>
      <c r="E7" s="18">
        <v>1430843123</v>
      </c>
      <c r="F7" s="19">
        <v>1430843123</v>
      </c>
      <c r="G7" s="19">
        <v>98841419</v>
      </c>
      <c r="H7" s="19">
        <v>125494809</v>
      </c>
      <c r="I7" s="19">
        <v>116867395</v>
      </c>
      <c r="J7" s="19">
        <v>341203623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341203623</v>
      </c>
      <c r="X7" s="19">
        <v>308217062</v>
      </c>
      <c r="Y7" s="19">
        <v>32986561</v>
      </c>
      <c r="Z7" s="20">
        <v>10.7</v>
      </c>
      <c r="AA7" s="21">
        <v>1430843123</v>
      </c>
    </row>
    <row r="8" spans="1:27" ht="13.5">
      <c r="A8" s="22" t="s">
        <v>35</v>
      </c>
      <c r="B8" s="16"/>
      <c r="C8" s="17">
        <v>99071241</v>
      </c>
      <c r="D8" s="17"/>
      <c r="E8" s="18">
        <v>137491672</v>
      </c>
      <c r="F8" s="19">
        <v>137491672</v>
      </c>
      <c r="G8" s="19">
        <v>42100789</v>
      </c>
      <c r="H8" s="19">
        <v>28181527</v>
      </c>
      <c r="I8" s="19">
        <v>25912455</v>
      </c>
      <c r="J8" s="19">
        <v>96194771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96194771</v>
      </c>
      <c r="X8" s="19">
        <v>24914565</v>
      </c>
      <c r="Y8" s="19">
        <v>71280206</v>
      </c>
      <c r="Z8" s="20">
        <v>286.1</v>
      </c>
      <c r="AA8" s="21">
        <v>137491672</v>
      </c>
    </row>
    <row r="9" spans="1:27" ht="13.5">
      <c r="A9" s="22" t="s">
        <v>36</v>
      </c>
      <c r="B9" s="16"/>
      <c r="C9" s="17">
        <v>272641684</v>
      </c>
      <c r="D9" s="17"/>
      <c r="E9" s="18">
        <v>298443999</v>
      </c>
      <c r="F9" s="19">
        <v>298443999</v>
      </c>
      <c r="G9" s="19">
        <v>131240000</v>
      </c>
      <c r="H9" s="19">
        <v>1475000</v>
      </c>
      <c r="I9" s="19">
        <v>273000</v>
      </c>
      <c r="J9" s="19">
        <v>132988000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132988000</v>
      </c>
      <c r="X9" s="19">
        <v>124351954</v>
      </c>
      <c r="Y9" s="19">
        <v>8636046</v>
      </c>
      <c r="Z9" s="20">
        <v>6.94</v>
      </c>
      <c r="AA9" s="21">
        <v>298443999</v>
      </c>
    </row>
    <row r="10" spans="1:27" ht="13.5">
      <c r="A10" s="22" t="s">
        <v>37</v>
      </c>
      <c r="B10" s="16"/>
      <c r="C10" s="17">
        <v>164870946</v>
      </c>
      <c r="D10" s="17"/>
      <c r="E10" s="18">
        <v>255952000</v>
      </c>
      <c r="F10" s="19">
        <v>255952000</v>
      </c>
      <c r="G10" s="19">
        <v>41239000</v>
      </c>
      <c r="H10" s="19"/>
      <c r="I10" s="19">
        <v>10000000</v>
      </c>
      <c r="J10" s="19">
        <v>51239000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51239000</v>
      </c>
      <c r="X10" s="19">
        <v>26968195</v>
      </c>
      <c r="Y10" s="19">
        <v>24270805</v>
      </c>
      <c r="Z10" s="20">
        <v>90</v>
      </c>
      <c r="AA10" s="21">
        <v>255952000</v>
      </c>
    </row>
    <row r="11" spans="1:27" ht="13.5">
      <c r="A11" s="22" t="s">
        <v>38</v>
      </c>
      <c r="B11" s="16"/>
      <c r="C11" s="17">
        <v>24497407</v>
      </c>
      <c r="D11" s="17"/>
      <c r="E11" s="18">
        <v>43546775</v>
      </c>
      <c r="F11" s="19">
        <v>43546775</v>
      </c>
      <c r="G11" s="19">
        <v>2012743</v>
      </c>
      <c r="H11" s="19">
        <v>2448191</v>
      </c>
      <c r="I11" s="19">
        <v>2471278</v>
      </c>
      <c r="J11" s="19">
        <v>6932212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6932212</v>
      </c>
      <c r="X11" s="19">
        <v>3692354</v>
      </c>
      <c r="Y11" s="19">
        <v>3239858</v>
      </c>
      <c r="Z11" s="20">
        <v>87.75</v>
      </c>
      <c r="AA11" s="21">
        <v>43546775</v>
      </c>
    </row>
    <row r="12" spans="1:27" ht="13.5">
      <c r="A12" s="22" t="s">
        <v>39</v>
      </c>
      <c r="B12" s="16"/>
      <c r="C12" s="17">
        <v>20325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-1566823395</v>
      </c>
      <c r="D14" s="17"/>
      <c r="E14" s="18">
        <v>-2221240297</v>
      </c>
      <c r="F14" s="19">
        <v>-2221240297</v>
      </c>
      <c r="G14" s="19">
        <v>-248126302</v>
      </c>
      <c r="H14" s="19">
        <v>-187548641</v>
      </c>
      <c r="I14" s="19">
        <v>-186882320</v>
      </c>
      <c r="J14" s="19">
        <v>-622557263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-622557263</v>
      </c>
      <c r="X14" s="19">
        <v>-529930363</v>
      </c>
      <c r="Y14" s="19">
        <v>-92626900</v>
      </c>
      <c r="Z14" s="20">
        <v>17.48</v>
      </c>
      <c r="AA14" s="21">
        <v>-2221240297</v>
      </c>
    </row>
    <row r="15" spans="1:27" ht="13.5">
      <c r="A15" s="22" t="s">
        <v>42</v>
      </c>
      <c r="B15" s="16"/>
      <c r="C15" s="17">
        <v>-39232014</v>
      </c>
      <c r="D15" s="17"/>
      <c r="E15" s="18">
        <v>-52094313</v>
      </c>
      <c r="F15" s="19">
        <v>-52094313</v>
      </c>
      <c r="G15" s="19">
        <v>-2894424</v>
      </c>
      <c r="H15" s="19">
        <v>-4036892</v>
      </c>
      <c r="I15" s="19">
        <v>-9667788</v>
      </c>
      <c r="J15" s="19">
        <v>-16599104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-16599104</v>
      </c>
      <c r="X15" s="19">
        <v>-17688200</v>
      </c>
      <c r="Y15" s="19">
        <v>1089096</v>
      </c>
      <c r="Z15" s="20">
        <v>-6.16</v>
      </c>
      <c r="AA15" s="21">
        <v>-52094313</v>
      </c>
    </row>
    <row r="16" spans="1:27" ht="13.5">
      <c r="A16" s="22" t="s">
        <v>43</v>
      </c>
      <c r="B16" s="16"/>
      <c r="C16" s="17"/>
      <c r="D16" s="17"/>
      <c r="E16" s="18">
        <v>-79071212</v>
      </c>
      <c r="F16" s="19">
        <v>-79071212</v>
      </c>
      <c r="G16" s="19">
        <v>-560113</v>
      </c>
      <c r="H16" s="19">
        <v>-72583</v>
      </c>
      <c r="I16" s="19">
        <v>-94291</v>
      </c>
      <c r="J16" s="19">
        <v>-726987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-726987</v>
      </c>
      <c r="X16" s="19">
        <v>-12240508</v>
      </c>
      <c r="Y16" s="19">
        <v>11513521</v>
      </c>
      <c r="Z16" s="20">
        <v>-94.06</v>
      </c>
      <c r="AA16" s="21">
        <v>-79071212</v>
      </c>
    </row>
    <row r="17" spans="1:27" ht="13.5">
      <c r="A17" s="23" t="s">
        <v>44</v>
      </c>
      <c r="B17" s="24"/>
      <c r="C17" s="25">
        <f aca="true" t="shared" si="0" ref="C17:Y17">SUM(C6:C16)</f>
        <v>372633426</v>
      </c>
      <c r="D17" s="25">
        <f>SUM(D6:D16)</f>
        <v>0</v>
      </c>
      <c r="E17" s="26">
        <f t="shared" si="0"/>
        <v>273621505</v>
      </c>
      <c r="F17" s="27">
        <f t="shared" si="0"/>
        <v>273621505</v>
      </c>
      <c r="G17" s="27">
        <f t="shared" si="0"/>
        <v>101050515</v>
      </c>
      <c r="H17" s="27">
        <f t="shared" si="0"/>
        <v>10177075</v>
      </c>
      <c r="I17" s="27">
        <f t="shared" si="0"/>
        <v>-217922</v>
      </c>
      <c r="J17" s="27">
        <f t="shared" si="0"/>
        <v>111009668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111009668</v>
      </c>
      <c r="X17" s="27">
        <f t="shared" si="0"/>
        <v>30531914</v>
      </c>
      <c r="Y17" s="27">
        <f t="shared" si="0"/>
        <v>80477754</v>
      </c>
      <c r="Z17" s="28">
        <f>+IF(X17&lt;&gt;0,+(Y17/X17)*100,0)</f>
        <v>263.5856828366541</v>
      </c>
      <c r="AA17" s="29">
        <f>SUM(AA6:AA16)</f>
        <v>273621505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20000000</v>
      </c>
      <c r="F21" s="19">
        <v>20000000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-467886360</v>
      </c>
      <c r="D26" s="17"/>
      <c r="E26" s="18">
        <v>-424968597</v>
      </c>
      <c r="F26" s="19">
        <v>-424968597</v>
      </c>
      <c r="G26" s="19">
        <v>-90799009</v>
      </c>
      <c r="H26" s="19">
        <v>-39611097</v>
      </c>
      <c r="I26" s="19">
        <v>-21530702</v>
      </c>
      <c r="J26" s="19">
        <v>-151940808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-151940808</v>
      </c>
      <c r="X26" s="19">
        <v>-145535359</v>
      </c>
      <c r="Y26" s="19">
        <v>-6405449</v>
      </c>
      <c r="Z26" s="20">
        <v>4.4</v>
      </c>
      <c r="AA26" s="21">
        <v>-424968597</v>
      </c>
    </row>
    <row r="27" spans="1:27" ht="13.5">
      <c r="A27" s="23" t="s">
        <v>51</v>
      </c>
      <c r="B27" s="24"/>
      <c r="C27" s="25">
        <f aca="true" t="shared" si="1" ref="C27:Y27">SUM(C21:C26)</f>
        <v>-467886360</v>
      </c>
      <c r="D27" s="25">
        <f>SUM(D21:D26)</f>
        <v>0</v>
      </c>
      <c r="E27" s="26">
        <f t="shared" si="1"/>
        <v>-404968597</v>
      </c>
      <c r="F27" s="27">
        <f t="shared" si="1"/>
        <v>-404968597</v>
      </c>
      <c r="G27" s="27">
        <f t="shared" si="1"/>
        <v>-90799009</v>
      </c>
      <c r="H27" s="27">
        <f t="shared" si="1"/>
        <v>-39611097</v>
      </c>
      <c r="I27" s="27">
        <f t="shared" si="1"/>
        <v>-21530702</v>
      </c>
      <c r="J27" s="27">
        <f t="shared" si="1"/>
        <v>-151940808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-151940808</v>
      </c>
      <c r="X27" s="27">
        <f t="shared" si="1"/>
        <v>-145535359</v>
      </c>
      <c r="Y27" s="27">
        <f t="shared" si="1"/>
        <v>-6405449</v>
      </c>
      <c r="Z27" s="28">
        <f>+IF(X27&lt;&gt;0,+(Y27/X27)*100,0)</f>
        <v>4.401300855003903</v>
      </c>
      <c r="AA27" s="29">
        <f>SUM(AA21:AA26)</f>
        <v>-404968597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-3351958</v>
      </c>
      <c r="D35" s="17"/>
      <c r="E35" s="18">
        <v>-33813832</v>
      </c>
      <c r="F35" s="19">
        <v>-33813832</v>
      </c>
      <c r="G35" s="19">
        <v>-2072756</v>
      </c>
      <c r="H35" s="19">
        <v>-3381621</v>
      </c>
      <c r="I35" s="19">
        <v>-2797402</v>
      </c>
      <c r="J35" s="19">
        <v>-8251779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-8251779</v>
      </c>
      <c r="X35" s="19">
        <v>-8251761</v>
      </c>
      <c r="Y35" s="19">
        <v>-18</v>
      </c>
      <c r="Z35" s="20"/>
      <c r="AA35" s="21">
        <v>-33813832</v>
      </c>
    </row>
    <row r="36" spans="1:27" ht="13.5">
      <c r="A36" s="23" t="s">
        <v>57</v>
      </c>
      <c r="B36" s="24"/>
      <c r="C36" s="25">
        <f aca="true" t="shared" si="2" ref="C36:Y36">SUM(C31:C35)</f>
        <v>-3351958</v>
      </c>
      <c r="D36" s="25">
        <f>SUM(D31:D35)</f>
        <v>0</v>
      </c>
      <c r="E36" s="26">
        <f t="shared" si="2"/>
        <v>-33813832</v>
      </c>
      <c r="F36" s="27">
        <f t="shared" si="2"/>
        <v>-33813832</v>
      </c>
      <c r="G36" s="27">
        <f t="shared" si="2"/>
        <v>-2072756</v>
      </c>
      <c r="H36" s="27">
        <f t="shared" si="2"/>
        <v>-3381621</v>
      </c>
      <c r="I36" s="27">
        <f t="shared" si="2"/>
        <v>-2797402</v>
      </c>
      <c r="J36" s="27">
        <f t="shared" si="2"/>
        <v>-8251779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-8251779</v>
      </c>
      <c r="X36" s="27">
        <f t="shared" si="2"/>
        <v>-8251761</v>
      </c>
      <c r="Y36" s="27">
        <f t="shared" si="2"/>
        <v>-18</v>
      </c>
      <c r="Z36" s="28">
        <f>+IF(X36&lt;&gt;0,+(Y36/X36)*100,0)</f>
        <v>0.00021813525621985417</v>
      </c>
      <c r="AA36" s="29">
        <f>SUM(AA31:AA35)</f>
        <v>-33813832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-98604892</v>
      </c>
      <c r="D38" s="31">
        <f>+D17+D27+D36</f>
        <v>0</v>
      </c>
      <c r="E38" s="32">
        <f t="shared" si="3"/>
        <v>-165160924</v>
      </c>
      <c r="F38" s="33">
        <f t="shared" si="3"/>
        <v>-165160924</v>
      </c>
      <c r="G38" s="33">
        <f t="shared" si="3"/>
        <v>8178750</v>
      </c>
      <c r="H38" s="33">
        <f t="shared" si="3"/>
        <v>-32815643</v>
      </c>
      <c r="I38" s="33">
        <f t="shared" si="3"/>
        <v>-24546026</v>
      </c>
      <c r="J38" s="33">
        <f t="shared" si="3"/>
        <v>-49182919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-49182919</v>
      </c>
      <c r="X38" s="33">
        <f t="shared" si="3"/>
        <v>-123255206</v>
      </c>
      <c r="Y38" s="33">
        <f t="shared" si="3"/>
        <v>74072287</v>
      </c>
      <c r="Z38" s="34">
        <f>+IF(X38&lt;&gt;0,+(Y38/X38)*100,0)</f>
        <v>-60.09668021649325</v>
      </c>
      <c r="AA38" s="35">
        <f>+AA17+AA27+AA36</f>
        <v>-165160924</v>
      </c>
    </row>
    <row r="39" spans="1:27" ht="13.5">
      <c r="A39" s="22" t="s">
        <v>59</v>
      </c>
      <c r="B39" s="16"/>
      <c r="C39" s="31">
        <v>165896535</v>
      </c>
      <c r="D39" s="31"/>
      <c r="E39" s="32">
        <v>165781927</v>
      </c>
      <c r="F39" s="33">
        <v>165781927</v>
      </c>
      <c r="G39" s="33">
        <v>67291645</v>
      </c>
      <c r="H39" s="33">
        <v>75470395</v>
      </c>
      <c r="I39" s="33">
        <v>42654752</v>
      </c>
      <c r="J39" s="33">
        <v>67291645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67291645</v>
      </c>
      <c r="X39" s="33">
        <v>165781927</v>
      </c>
      <c r="Y39" s="33">
        <v>-98490282</v>
      </c>
      <c r="Z39" s="34">
        <v>-59.41</v>
      </c>
      <c r="AA39" s="35">
        <v>165781927</v>
      </c>
    </row>
    <row r="40" spans="1:27" ht="13.5">
      <c r="A40" s="41" t="s">
        <v>60</v>
      </c>
      <c r="B40" s="42"/>
      <c r="C40" s="43">
        <v>67291644</v>
      </c>
      <c r="D40" s="43"/>
      <c r="E40" s="44">
        <v>621002</v>
      </c>
      <c r="F40" s="45">
        <v>621002</v>
      </c>
      <c r="G40" s="45">
        <v>75470395</v>
      </c>
      <c r="H40" s="45">
        <v>42654752</v>
      </c>
      <c r="I40" s="45">
        <v>18108726</v>
      </c>
      <c r="J40" s="45">
        <v>18108726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18108726</v>
      </c>
      <c r="X40" s="45">
        <v>42526720</v>
      </c>
      <c r="Y40" s="45">
        <v>-24417994</v>
      </c>
      <c r="Z40" s="46">
        <v>-57.42</v>
      </c>
      <c r="AA40" s="47">
        <v>621002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762288210</v>
      </c>
      <c r="D6" s="17"/>
      <c r="E6" s="18">
        <v>741450655</v>
      </c>
      <c r="F6" s="19">
        <v>741450655</v>
      </c>
      <c r="G6" s="19">
        <v>52117061</v>
      </c>
      <c r="H6" s="19">
        <v>58437549</v>
      </c>
      <c r="I6" s="19">
        <v>63015275</v>
      </c>
      <c r="J6" s="19">
        <v>173569885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173569885</v>
      </c>
      <c r="X6" s="19">
        <v>189575451</v>
      </c>
      <c r="Y6" s="19">
        <v>-16005566</v>
      </c>
      <c r="Z6" s="20">
        <v>-8.44</v>
      </c>
      <c r="AA6" s="21">
        <v>741450655</v>
      </c>
    </row>
    <row r="7" spans="1:27" ht="13.5">
      <c r="A7" s="22" t="s">
        <v>34</v>
      </c>
      <c r="B7" s="16"/>
      <c r="C7" s="17">
        <v>2375729348</v>
      </c>
      <c r="D7" s="17"/>
      <c r="E7" s="18">
        <v>2533370133</v>
      </c>
      <c r="F7" s="19">
        <v>2533370133</v>
      </c>
      <c r="G7" s="19">
        <v>220790771</v>
      </c>
      <c r="H7" s="19">
        <v>204330578</v>
      </c>
      <c r="I7" s="19">
        <v>218886062</v>
      </c>
      <c r="J7" s="19">
        <v>644007411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644007411</v>
      </c>
      <c r="X7" s="19">
        <v>623092164</v>
      </c>
      <c r="Y7" s="19">
        <v>20915247</v>
      </c>
      <c r="Z7" s="20">
        <v>3.36</v>
      </c>
      <c r="AA7" s="21">
        <v>2533370133</v>
      </c>
    </row>
    <row r="8" spans="1:27" ht="13.5">
      <c r="A8" s="22" t="s">
        <v>35</v>
      </c>
      <c r="B8" s="16"/>
      <c r="C8" s="17">
        <v>160592364</v>
      </c>
      <c r="D8" s="17"/>
      <c r="E8" s="18">
        <v>138874986</v>
      </c>
      <c r="F8" s="19">
        <v>138874986</v>
      </c>
      <c r="G8" s="19">
        <v>4476254</v>
      </c>
      <c r="H8" s="19">
        <v>35248986</v>
      </c>
      <c r="I8" s="19">
        <v>30374195</v>
      </c>
      <c r="J8" s="19">
        <v>70099435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70099435</v>
      </c>
      <c r="X8" s="19">
        <v>33206925</v>
      </c>
      <c r="Y8" s="19">
        <v>36892510</v>
      </c>
      <c r="Z8" s="20">
        <v>111.1</v>
      </c>
      <c r="AA8" s="21">
        <v>138874986</v>
      </c>
    </row>
    <row r="9" spans="1:27" ht="13.5">
      <c r="A9" s="22" t="s">
        <v>36</v>
      </c>
      <c r="B9" s="16"/>
      <c r="C9" s="17">
        <v>465822734</v>
      </c>
      <c r="D9" s="17"/>
      <c r="E9" s="18">
        <v>489490814</v>
      </c>
      <c r="F9" s="19">
        <v>489490814</v>
      </c>
      <c r="G9" s="19">
        <v>180127000</v>
      </c>
      <c r="H9" s="19">
        <v>1625000</v>
      </c>
      <c r="I9" s="19"/>
      <c r="J9" s="19">
        <v>181752000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181752000</v>
      </c>
      <c r="X9" s="19">
        <v>116653293</v>
      </c>
      <c r="Y9" s="19">
        <v>65098707</v>
      </c>
      <c r="Z9" s="20">
        <v>55.81</v>
      </c>
      <c r="AA9" s="21">
        <v>489490814</v>
      </c>
    </row>
    <row r="10" spans="1:27" ht="13.5">
      <c r="A10" s="22" t="s">
        <v>37</v>
      </c>
      <c r="B10" s="16"/>
      <c r="C10" s="17">
        <v>303484251</v>
      </c>
      <c r="D10" s="17"/>
      <c r="E10" s="18">
        <v>447973157</v>
      </c>
      <c r="F10" s="19">
        <v>447973157</v>
      </c>
      <c r="G10" s="19">
        <v>99385000</v>
      </c>
      <c r="H10" s="19">
        <v>20320000</v>
      </c>
      <c r="I10" s="19">
        <v>1920000</v>
      </c>
      <c r="J10" s="19">
        <v>121625000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121625000</v>
      </c>
      <c r="X10" s="19">
        <v>116869749</v>
      </c>
      <c r="Y10" s="19">
        <v>4755251</v>
      </c>
      <c r="Z10" s="20">
        <v>4.07</v>
      </c>
      <c r="AA10" s="21">
        <v>447973157</v>
      </c>
    </row>
    <row r="11" spans="1:27" ht="13.5">
      <c r="A11" s="22" t="s">
        <v>38</v>
      </c>
      <c r="B11" s="16"/>
      <c r="C11" s="17">
        <v>128456302</v>
      </c>
      <c r="D11" s="17"/>
      <c r="E11" s="18">
        <v>107717346</v>
      </c>
      <c r="F11" s="19">
        <v>107717346</v>
      </c>
      <c r="G11" s="19">
        <v>40575567</v>
      </c>
      <c r="H11" s="19">
        <v>2222432</v>
      </c>
      <c r="I11" s="19">
        <v>2724405</v>
      </c>
      <c r="J11" s="19">
        <v>45522404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45522404</v>
      </c>
      <c r="X11" s="19">
        <v>27246081</v>
      </c>
      <c r="Y11" s="19">
        <v>18276323</v>
      </c>
      <c r="Z11" s="20">
        <v>67.08</v>
      </c>
      <c r="AA11" s="21">
        <v>107717346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-3552981449</v>
      </c>
      <c r="D14" s="17"/>
      <c r="E14" s="18">
        <v>-3619264414</v>
      </c>
      <c r="F14" s="19">
        <v>-3619264414</v>
      </c>
      <c r="G14" s="19">
        <v>-387435548</v>
      </c>
      <c r="H14" s="19">
        <v>-381976515</v>
      </c>
      <c r="I14" s="19">
        <v>-338501068</v>
      </c>
      <c r="J14" s="19">
        <v>-1107913131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-1107913131</v>
      </c>
      <c r="X14" s="19">
        <v>-855821346</v>
      </c>
      <c r="Y14" s="19">
        <v>-252091785</v>
      </c>
      <c r="Z14" s="20">
        <v>29.46</v>
      </c>
      <c r="AA14" s="21">
        <v>-3619264414</v>
      </c>
    </row>
    <row r="15" spans="1:27" ht="13.5">
      <c r="A15" s="22" t="s">
        <v>42</v>
      </c>
      <c r="B15" s="16"/>
      <c r="C15" s="17">
        <v>-71464181</v>
      </c>
      <c r="D15" s="17"/>
      <c r="E15" s="18">
        <v>-65474189</v>
      </c>
      <c r="F15" s="19">
        <v>-65474189</v>
      </c>
      <c r="G15" s="19"/>
      <c r="H15" s="19">
        <v>-397</v>
      </c>
      <c r="I15" s="19">
        <v>-16251232</v>
      </c>
      <c r="J15" s="19">
        <v>-16251629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-16251629</v>
      </c>
      <c r="X15" s="19">
        <v>-16250691</v>
      </c>
      <c r="Y15" s="19">
        <v>-938</v>
      </c>
      <c r="Z15" s="20">
        <v>0.01</v>
      </c>
      <c r="AA15" s="21">
        <v>-65474189</v>
      </c>
    </row>
    <row r="16" spans="1:27" ht="13.5">
      <c r="A16" s="22" t="s">
        <v>43</v>
      </c>
      <c r="B16" s="16"/>
      <c r="C16" s="17">
        <v>-5911128</v>
      </c>
      <c r="D16" s="17"/>
      <c r="E16" s="18">
        <v>-191442</v>
      </c>
      <c r="F16" s="19">
        <v>-191442</v>
      </c>
      <c r="G16" s="19">
        <v>-1710307</v>
      </c>
      <c r="H16" s="19"/>
      <c r="I16" s="19"/>
      <c r="J16" s="19">
        <v>-1710307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-1710307</v>
      </c>
      <c r="X16" s="19">
        <v>-1949751</v>
      </c>
      <c r="Y16" s="19">
        <v>239444</v>
      </c>
      <c r="Z16" s="20">
        <v>-12.28</v>
      </c>
      <c r="AA16" s="21">
        <v>-191442</v>
      </c>
    </row>
    <row r="17" spans="1:27" ht="13.5">
      <c r="A17" s="23" t="s">
        <v>44</v>
      </c>
      <c r="B17" s="24"/>
      <c r="C17" s="25">
        <f aca="true" t="shared" si="0" ref="C17:Y17">SUM(C6:C16)</f>
        <v>566016451</v>
      </c>
      <c r="D17" s="25">
        <f>SUM(D6:D16)</f>
        <v>0</v>
      </c>
      <c r="E17" s="26">
        <f t="shared" si="0"/>
        <v>773947046</v>
      </c>
      <c r="F17" s="27">
        <f t="shared" si="0"/>
        <v>773947046</v>
      </c>
      <c r="G17" s="27">
        <f t="shared" si="0"/>
        <v>208325798</v>
      </c>
      <c r="H17" s="27">
        <f t="shared" si="0"/>
        <v>-59792367</v>
      </c>
      <c r="I17" s="27">
        <f t="shared" si="0"/>
        <v>-37832363</v>
      </c>
      <c r="J17" s="27">
        <f t="shared" si="0"/>
        <v>110701068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110701068</v>
      </c>
      <c r="X17" s="27">
        <f t="shared" si="0"/>
        <v>232621875</v>
      </c>
      <c r="Y17" s="27">
        <f t="shared" si="0"/>
        <v>-121920807</v>
      </c>
      <c r="Z17" s="28">
        <f>+IF(X17&lt;&gt;0,+(Y17/X17)*100,0)</f>
        <v>-52.41158296054488</v>
      </c>
      <c r="AA17" s="29">
        <f>SUM(AA6:AA16)</f>
        <v>773947046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-1084005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-383475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-475301566</v>
      </c>
      <c r="D26" s="17"/>
      <c r="E26" s="18">
        <v>-617304822</v>
      </c>
      <c r="F26" s="19">
        <v>-617304822</v>
      </c>
      <c r="G26" s="19">
        <v>-115600</v>
      </c>
      <c r="H26" s="19"/>
      <c r="I26" s="19">
        <v>-40532814</v>
      </c>
      <c r="J26" s="19">
        <v>-40648414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-40648414</v>
      </c>
      <c r="X26" s="19">
        <v>-117572958</v>
      </c>
      <c r="Y26" s="19">
        <v>76924544</v>
      </c>
      <c r="Z26" s="20">
        <v>-65.43</v>
      </c>
      <c r="AA26" s="21">
        <v>-617304822</v>
      </c>
    </row>
    <row r="27" spans="1:27" ht="13.5">
      <c r="A27" s="23" t="s">
        <v>51</v>
      </c>
      <c r="B27" s="24"/>
      <c r="C27" s="25">
        <f aca="true" t="shared" si="1" ref="C27:Y27">SUM(C21:C26)</f>
        <v>-476769046</v>
      </c>
      <c r="D27" s="25">
        <f>SUM(D21:D26)</f>
        <v>0</v>
      </c>
      <c r="E27" s="26">
        <f t="shared" si="1"/>
        <v>-617304822</v>
      </c>
      <c r="F27" s="27">
        <f t="shared" si="1"/>
        <v>-617304822</v>
      </c>
      <c r="G27" s="27">
        <f t="shared" si="1"/>
        <v>-115600</v>
      </c>
      <c r="H27" s="27">
        <f t="shared" si="1"/>
        <v>0</v>
      </c>
      <c r="I27" s="27">
        <f t="shared" si="1"/>
        <v>-40532814</v>
      </c>
      <c r="J27" s="27">
        <f t="shared" si="1"/>
        <v>-40648414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-40648414</v>
      </c>
      <c r="X27" s="27">
        <f t="shared" si="1"/>
        <v>-117572958</v>
      </c>
      <c r="Y27" s="27">
        <f t="shared" si="1"/>
        <v>76924544</v>
      </c>
      <c r="Z27" s="28">
        <f>+IF(X27&lt;&gt;0,+(Y27/X27)*100,0)</f>
        <v>-65.42707209935128</v>
      </c>
      <c r="AA27" s="29">
        <f>SUM(AA21:AA26)</f>
        <v>-617304822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100000000</v>
      </c>
      <c r="D32" s="17"/>
      <c r="E32" s="18">
        <v>50000000</v>
      </c>
      <c r="F32" s="19">
        <v>50000000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50000000</v>
      </c>
    </row>
    <row r="33" spans="1:27" ht="13.5">
      <c r="A33" s="22" t="s">
        <v>55</v>
      </c>
      <c r="B33" s="16"/>
      <c r="C33" s="17">
        <v>5347636</v>
      </c>
      <c r="D33" s="17"/>
      <c r="E33" s="18"/>
      <c r="F33" s="19"/>
      <c r="G33" s="19">
        <v>1011072</v>
      </c>
      <c r="H33" s="36">
        <v>271539</v>
      </c>
      <c r="I33" s="36">
        <v>445135</v>
      </c>
      <c r="J33" s="36">
        <v>1727746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1727746</v>
      </c>
      <c r="X33" s="36"/>
      <c r="Y33" s="19">
        <v>1727746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-59129657</v>
      </c>
      <c r="D35" s="17"/>
      <c r="E35" s="18">
        <v>-67761975</v>
      </c>
      <c r="F35" s="19">
        <v>-67761975</v>
      </c>
      <c r="G35" s="19">
        <v>-23717</v>
      </c>
      <c r="H35" s="19">
        <v>-23717</v>
      </c>
      <c r="I35" s="19">
        <v>-18698459</v>
      </c>
      <c r="J35" s="19">
        <v>-18745893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-18745893</v>
      </c>
      <c r="X35" s="19">
        <v>-18675336</v>
      </c>
      <c r="Y35" s="19">
        <v>-70557</v>
      </c>
      <c r="Z35" s="20">
        <v>0.38</v>
      </c>
      <c r="AA35" s="21">
        <v>-67761975</v>
      </c>
    </row>
    <row r="36" spans="1:27" ht="13.5">
      <c r="A36" s="23" t="s">
        <v>57</v>
      </c>
      <c r="B36" s="24"/>
      <c r="C36" s="25">
        <f aca="true" t="shared" si="2" ref="C36:Y36">SUM(C31:C35)</f>
        <v>46217979</v>
      </c>
      <c r="D36" s="25">
        <f>SUM(D31:D35)</f>
        <v>0</v>
      </c>
      <c r="E36" s="26">
        <f t="shared" si="2"/>
        <v>-17761975</v>
      </c>
      <c r="F36" s="27">
        <f t="shared" si="2"/>
        <v>-17761975</v>
      </c>
      <c r="G36" s="27">
        <f t="shared" si="2"/>
        <v>987355</v>
      </c>
      <c r="H36" s="27">
        <f t="shared" si="2"/>
        <v>247822</v>
      </c>
      <c r="I36" s="27">
        <f t="shared" si="2"/>
        <v>-18253324</v>
      </c>
      <c r="J36" s="27">
        <f t="shared" si="2"/>
        <v>-17018147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-17018147</v>
      </c>
      <c r="X36" s="27">
        <f t="shared" si="2"/>
        <v>-18675336</v>
      </c>
      <c r="Y36" s="27">
        <f t="shared" si="2"/>
        <v>1657189</v>
      </c>
      <c r="Z36" s="28">
        <f>+IF(X36&lt;&gt;0,+(Y36/X36)*100,0)</f>
        <v>-8.873677025141609</v>
      </c>
      <c r="AA36" s="29">
        <f>SUM(AA31:AA35)</f>
        <v>-17761975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135465384</v>
      </c>
      <c r="D38" s="31">
        <f>+D17+D27+D36</f>
        <v>0</v>
      </c>
      <c r="E38" s="32">
        <f t="shared" si="3"/>
        <v>138880249</v>
      </c>
      <c r="F38" s="33">
        <f t="shared" si="3"/>
        <v>138880249</v>
      </c>
      <c r="G38" s="33">
        <f t="shared" si="3"/>
        <v>209197553</v>
      </c>
      <c r="H38" s="33">
        <f t="shared" si="3"/>
        <v>-59544545</v>
      </c>
      <c r="I38" s="33">
        <f t="shared" si="3"/>
        <v>-96618501</v>
      </c>
      <c r="J38" s="33">
        <f t="shared" si="3"/>
        <v>53034507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53034507</v>
      </c>
      <c r="X38" s="33">
        <f t="shared" si="3"/>
        <v>96373581</v>
      </c>
      <c r="Y38" s="33">
        <f t="shared" si="3"/>
        <v>-43339074</v>
      </c>
      <c r="Z38" s="34">
        <f>+IF(X38&lt;&gt;0,+(Y38/X38)*100,0)</f>
        <v>-44.96986990656703</v>
      </c>
      <c r="AA38" s="35">
        <f>+AA17+AA27+AA36</f>
        <v>138880249</v>
      </c>
    </row>
    <row r="39" spans="1:27" ht="13.5">
      <c r="A39" s="22" t="s">
        <v>59</v>
      </c>
      <c r="B39" s="16"/>
      <c r="C39" s="31">
        <v>832933258</v>
      </c>
      <c r="D39" s="31"/>
      <c r="E39" s="32">
        <v>912709086</v>
      </c>
      <c r="F39" s="33">
        <v>912709086</v>
      </c>
      <c r="G39" s="33">
        <v>976716826</v>
      </c>
      <c r="H39" s="33">
        <v>1185914379</v>
      </c>
      <c r="I39" s="33">
        <v>1126369834</v>
      </c>
      <c r="J39" s="33">
        <v>976716826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976716826</v>
      </c>
      <c r="X39" s="33">
        <v>912709086</v>
      </c>
      <c r="Y39" s="33">
        <v>64007740</v>
      </c>
      <c r="Z39" s="34">
        <v>7.01</v>
      </c>
      <c r="AA39" s="35">
        <v>912709086</v>
      </c>
    </row>
    <row r="40" spans="1:27" ht="13.5">
      <c r="A40" s="41" t="s">
        <v>60</v>
      </c>
      <c r="B40" s="42"/>
      <c r="C40" s="43">
        <v>968398642</v>
      </c>
      <c r="D40" s="43"/>
      <c r="E40" s="44">
        <v>1051589335</v>
      </c>
      <c r="F40" s="45">
        <v>1051589335</v>
      </c>
      <c r="G40" s="45">
        <v>1185914379</v>
      </c>
      <c r="H40" s="45">
        <v>1126369834</v>
      </c>
      <c r="I40" s="45">
        <v>1029751333</v>
      </c>
      <c r="J40" s="45">
        <v>1029751333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1029751333</v>
      </c>
      <c r="X40" s="45">
        <v>1009082667</v>
      </c>
      <c r="Y40" s="45">
        <v>20668666</v>
      </c>
      <c r="Z40" s="46">
        <v>2.05</v>
      </c>
      <c r="AA40" s="47">
        <v>1051589335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980377156</v>
      </c>
      <c r="D6" s="17"/>
      <c r="E6" s="18">
        <v>209979060</v>
      </c>
      <c r="F6" s="19">
        <v>209979060</v>
      </c>
      <c r="G6" s="19">
        <v>25559255</v>
      </c>
      <c r="H6" s="19">
        <v>21339335</v>
      </c>
      <c r="I6" s="19">
        <v>24867335</v>
      </c>
      <c r="J6" s="19">
        <v>71765925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71765925</v>
      </c>
      <c r="X6" s="19">
        <v>52494765</v>
      </c>
      <c r="Y6" s="19">
        <v>19271160</v>
      </c>
      <c r="Z6" s="20">
        <v>36.71</v>
      </c>
      <c r="AA6" s="21">
        <v>209979060</v>
      </c>
    </row>
    <row r="7" spans="1:27" ht="13.5">
      <c r="A7" s="22" t="s">
        <v>34</v>
      </c>
      <c r="B7" s="16"/>
      <c r="C7" s="17"/>
      <c r="D7" s="17"/>
      <c r="E7" s="18">
        <v>903134604</v>
      </c>
      <c r="F7" s="19">
        <v>903134604</v>
      </c>
      <c r="G7" s="19">
        <v>49651217</v>
      </c>
      <c r="H7" s="19">
        <v>66934849</v>
      </c>
      <c r="I7" s="19">
        <v>83194941</v>
      </c>
      <c r="J7" s="19">
        <v>199781007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199781007</v>
      </c>
      <c r="X7" s="19">
        <v>225783651</v>
      </c>
      <c r="Y7" s="19">
        <v>-26002644</v>
      </c>
      <c r="Z7" s="20">
        <v>-11.52</v>
      </c>
      <c r="AA7" s="21">
        <v>903134604</v>
      </c>
    </row>
    <row r="8" spans="1:27" ht="13.5">
      <c r="A8" s="22" t="s">
        <v>35</v>
      </c>
      <c r="B8" s="16"/>
      <c r="C8" s="17"/>
      <c r="D8" s="17"/>
      <c r="E8" s="18">
        <v>28910576</v>
      </c>
      <c r="F8" s="19">
        <v>28910576</v>
      </c>
      <c r="G8" s="19">
        <v>2409272</v>
      </c>
      <c r="H8" s="19">
        <v>2839239</v>
      </c>
      <c r="I8" s="19">
        <v>995519</v>
      </c>
      <c r="J8" s="19">
        <v>6244030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6244030</v>
      </c>
      <c r="X8" s="19">
        <v>7227816</v>
      </c>
      <c r="Y8" s="19">
        <v>-983786</v>
      </c>
      <c r="Z8" s="20">
        <v>-13.61</v>
      </c>
      <c r="AA8" s="21">
        <v>28910576</v>
      </c>
    </row>
    <row r="9" spans="1:27" ht="13.5">
      <c r="A9" s="22" t="s">
        <v>36</v>
      </c>
      <c r="B9" s="16"/>
      <c r="C9" s="17">
        <v>464077142</v>
      </c>
      <c r="D9" s="17"/>
      <c r="E9" s="18">
        <v>325438028</v>
      </c>
      <c r="F9" s="19">
        <v>325438028</v>
      </c>
      <c r="G9" s="19">
        <v>149250125</v>
      </c>
      <c r="H9" s="19">
        <v>24850000</v>
      </c>
      <c r="I9" s="19">
        <v>14158000</v>
      </c>
      <c r="J9" s="19">
        <v>188258125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188258125</v>
      </c>
      <c r="X9" s="19">
        <v>174650125</v>
      </c>
      <c r="Y9" s="19">
        <v>13608000</v>
      </c>
      <c r="Z9" s="20">
        <v>7.79</v>
      </c>
      <c r="AA9" s="21">
        <v>325438028</v>
      </c>
    </row>
    <row r="10" spans="1:27" ht="13.5">
      <c r="A10" s="22" t="s">
        <v>37</v>
      </c>
      <c r="B10" s="16"/>
      <c r="C10" s="17"/>
      <c r="D10" s="17"/>
      <c r="E10" s="18">
        <v>185150000</v>
      </c>
      <c r="F10" s="19">
        <v>185150000</v>
      </c>
      <c r="G10" s="19">
        <v>24000000</v>
      </c>
      <c r="H10" s="19">
        <v>2000000</v>
      </c>
      <c r="I10" s="19">
        <v>4625000</v>
      </c>
      <c r="J10" s="19">
        <v>30625000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30625000</v>
      </c>
      <c r="X10" s="19">
        <v>75400000</v>
      </c>
      <c r="Y10" s="19">
        <v>-44775000</v>
      </c>
      <c r="Z10" s="20">
        <v>-59.38</v>
      </c>
      <c r="AA10" s="21">
        <v>185150000</v>
      </c>
    </row>
    <row r="11" spans="1:27" ht="13.5">
      <c r="A11" s="22" t="s">
        <v>38</v>
      </c>
      <c r="B11" s="16"/>
      <c r="C11" s="17">
        <v>19447947</v>
      </c>
      <c r="D11" s="17"/>
      <c r="E11" s="18">
        <v>5219796</v>
      </c>
      <c r="F11" s="19">
        <v>5219796</v>
      </c>
      <c r="G11" s="19">
        <v>434983</v>
      </c>
      <c r="H11" s="19">
        <v>2356583</v>
      </c>
      <c r="I11" s="19">
        <v>1011264</v>
      </c>
      <c r="J11" s="19">
        <v>3802830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3802830</v>
      </c>
      <c r="X11" s="19">
        <v>1304949</v>
      </c>
      <c r="Y11" s="19">
        <v>2497881</v>
      </c>
      <c r="Z11" s="20">
        <v>191.42</v>
      </c>
      <c r="AA11" s="21">
        <v>5219796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-1381693889</v>
      </c>
      <c r="D14" s="17"/>
      <c r="E14" s="18">
        <v>-1380394358</v>
      </c>
      <c r="F14" s="19">
        <v>-1380394358</v>
      </c>
      <c r="G14" s="19">
        <v>-151121317</v>
      </c>
      <c r="H14" s="19">
        <v>-199411096</v>
      </c>
      <c r="I14" s="19">
        <v>-132026912</v>
      </c>
      <c r="J14" s="19">
        <v>-482559325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-482559325</v>
      </c>
      <c r="X14" s="19">
        <v>-345557653</v>
      </c>
      <c r="Y14" s="19">
        <v>-137001672</v>
      </c>
      <c r="Z14" s="20">
        <v>39.65</v>
      </c>
      <c r="AA14" s="21">
        <v>-1380394358</v>
      </c>
    </row>
    <row r="15" spans="1:27" ht="13.5">
      <c r="A15" s="22" t="s">
        <v>42</v>
      </c>
      <c r="B15" s="16"/>
      <c r="C15" s="17">
        <v>-66141054</v>
      </c>
      <c r="D15" s="17"/>
      <c r="E15" s="18">
        <v>-61899168</v>
      </c>
      <c r="F15" s="19">
        <v>-61899168</v>
      </c>
      <c r="G15" s="19">
        <v>-4931820</v>
      </c>
      <c r="H15" s="19">
        <v>-3742000</v>
      </c>
      <c r="I15" s="19">
        <v>-4202979</v>
      </c>
      <c r="J15" s="19">
        <v>-12876799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-12876799</v>
      </c>
      <c r="X15" s="19">
        <v>-15474792</v>
      </c>
      <c r="Y15" s="19">
        <v>2597993</v>
      </c>
      <c r="Z15" s="20">
        <v>-16.79</v>
      </c>
      <c r="AA15" s="21">
        <v>-61899168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16067302</v>
      </c>
      <c r="D17" s="25">
        <f>SUM(D6:D16)</f>
        <v>0</v>
      </c>
      <c r="E17" s="26">
        <f t="shared" si="0"/>
        <v>215538538</v>
      </c>
      <c r="F17" s="27">
        <f t="shared" si="0"/>
        <v>215538538</v>
      </c>
      <c r="G17" s="27">
        <f t="shared" si="0"/>
        <v>95251715</v>
      </c>
      <c r="H17" s="27">
        <f t="shared" si="0"/>
        <v>-82833090</v>
      </c>
      <c r="I17" s="27">
        <f t="shared" si="0"/>
        <v>-7377832</v>
      </c>
      <c r="J17" s="27">
        <f t="shared" si="0"/>
        <v>5040793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5040793</v>
      </c>
      <c r="X17" s="27">
        <f t="shared" si="0"/>
        <v>175828861</v>
      </c>
      <c r="Y17" s="27">
        <f t="shared" si="0"/>
        <v>-170788068</v>
      </c>
      <c r="Z17" s="28">
        <f>+IF(X17&lt;&gt;0,+(Y17/X17)*100,0)</f>
        <v>-97.13312537467897</v>
      </c>
      <c r="AA17" s="29">
        <f>SUM(AA6:AA16)</f>
        <v>215538538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-2715720</v>
      </c>
      <c r="D21" s="17"/>
      <c r="E21" s="18">
        <v>2012010</v>
      </c>
      <c r="F21" s="19">
        <v>2012010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2012010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74396797</v>
      </c>
      <c r="I22" s="19"/>
      <c r="J22" s="19">
        <v>74396797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74396797</v>
      </c>
      <c r="X22" s="19"/>
      <c r="Y22" s="19">
        <v>74396797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-297935367</v>
      </c>
      <c r="D26" s="17"/>
      <c r="E26" s="18">
        <v>-275634840</v>
      </c>
      <c r="F26" s="19">
        <v>-275634840</v>
      </c>
      <c r="G26" s="19">
        <v>-3762360</v>
      </c>
      <c r="H26" s="19">
        <v>-9679139</v>
      </c>
      <c r="I26" s="19">
        <v>-16209064</v>
      </c>
      <c r="J26" s="19">
        <v>-29650563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-29650563</v>
      </c>
      <c r="X26" s="19">
        <v>-68908710</v>
      </c>
      <c r="Y26" s="19">
        <v>39258147</v>
      </c>
      <c r="Z26" s="20">
        <v>-56.97</v>
      </c>
      <c r="AA26" s="21">
        <v>-275634840</v>
      </c>
    </row>
    <row r="27" spans="1:27" ht="13.5">
      <c r="A27" s="23" t="s">
        <v>51</v>
      </c>
      <c r="B27" s="24"/>
      <c r="C27" s="25">
        <f aca="true" t="shared" si="1" ref="C27:Y27">SUM(C21:C26)</f>
        <v>-300651087</v>
      </c>
      <c r="D27" s="25">
        <f>SUM(D21:D26)</f>
        <v>0</v>
      </c>
      <c r="E27" s="26">
        <f t="shared" si="1"/>
        <v>-273622830</v>
      </c>
      <c r="F27" s="27">
        <f t="shared" si="1"/>
        <v>-273622830</v>
      </c>
      <c r="G27" s="27">
        <f t="shared" si="1"/>
        <v>-3762360</v>
      </c>
      <c r="H27" s="27">
        <f t="shared" si="1"/>
        <v>64717658</v>
      </c>
      <c r="I27" s="27">
        <f t="shared" si="1"/>
        <v>-16209064</v>
      </c>
      <c r="J27" s="27">
        <f t="shared" si="1"/>
        <v>44746234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44746234</v>
      </c>
      <c r="X27" s="27">
        <f t="shared" si="1"/>
        <v>-68908710</v>
      </c>
      <c r="Y27" s="27">
        <f t="shared" si="1"/>
        <v>113654944</v>
      </c>
      <c r="Z27" s="28">
        <f>+IF(X27&lt;&gt;0,+(Y27/X27)*100,0)</f>
        <v>-164.9355270182826</v>
      </c>
      <c r="AA27" s="29">
        <f>SUM(AA21:AA26)</f>
        <v>-273622830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-11361825</v>
      </c>
      <c r="D32" s="17"/>
      <c r="E32" s="18">
        <v>90516567</v>
      </c>
      <c r="F32" s="19">
        <v>90516567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90516567</v>
      </c>
    </row>
    <row r="33" spans="1:27" ht="13.5">
      <c r="A33" s="22" t="s">
        <v>55</v>
      </c>
      <c r="B33" s="16"/>
      <c r="C33" s="17"/>
      <c r="D33" s="17"/>
      <c r="E33" s="18">
        <v>1132000</v>
      </c>
      <c r="F33" s="19">
        <v>1132000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282999</v>
      </c>
      <c r="Y33" s="19">
        <v>-282999</v>
      </c>
      <c r="Z33" s="20">
        <v>-100</v>
      </c>
      <c r="AA33" s="21">
        <v>1132000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-294419</v>
      </c>
      <c r="D35" s="17"/>
      <c r="E35" s="18">
        <v>-32192064</v>
      </c>
      <c r="F35" s="19">
        <v>-32192064</v>
      </c>
      <c r="G35" s="19"/>
      <c r="H35" s="19">
        <v>7388000</v>
      </c>
      <c r="I35" s="19"/>
      <c r="J35" s="19">
        <v>7388000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7388000</v>
      </c>
      <c r="X35" s="19">
        <v>-8048016</v>
      </c>
      <c r="Y35" s="19">
        <v>15436016</v>
      </c>
      <c r="Z35" s="20">
        <v>-191.8</v>
      </c>
      <c r="AA35" s="21">
        <v>-32192064</v>
      </c>
    </row>
    <row r="36" spans="1:27" ht="13.5">
      <c r="A36" s="23" t="s">
        <v>57</v>
      </c>
      <c r="B36" s="24"/>
      <c r="C36" s="25">
        <f aca="true" t="shared" si="2" ref="C36:Y36">SUM(C31:C35)</f>
        <v>-11656244</v>
      </c>
      <c r="D36" s="25">
        <f>SUM(D31:D35)</f>
        <v>0</v>
      </c>
      <c r="E36" s="26">
        <f t="shared" si="2"/>
        <v>59456503</v>
      </c>
      <c r="F36" s="27">
        <f t="shared" si="2"/>
        <v>59456503</v>
      </c>
      <c r="G36" s="27">
        <f t="shared" si="2"/>
        <v>0</v>
      </c>
      <c r="H36" s="27">
        <f t="shared" si="2"/>
        <v>7388000</v>
      </c>
      <c r="I36" s="27">
        <f t="shared" si="2"/>
        <v>0</v>
      </c>
      <c r="J36" s="27">
        <f t="shared" si="2"/>
        <v>7388000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7388000</v>
      </c>
      <c r="X36" s="27">
        <f t="shared" si="2"/>
        <v>-7765017</v>
      </c>
      <c r="Y36" s="27">
        <f t="shared" si="2"/>
        <v>15153017</v>
      </c>
      <c r="Z36" s="28">
        <f>+IF(X36&lt;&gt;0,+(Y36/X36)*100,0)</f>
        <v>-195.1446725744451</v>
      </c>
      <c r="AA36" s="29">
        <f>SUM(AA31:AA35)</f>
        <v>59456503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-296240029</v>
      </c>
      <c r="D38" s="31">
        <f>+D17+D27+D36</f>
        <v>0</v>
      </c>
      <c r="E38" s="32">
        <f t="shared" si="3"/>
        <v>1372211</v>
      </c>
      <c r="F38" s="33">
        <f t="shared" si="3"/>
        <v>1372211</v>
      </c>
      <c r="G38" s="33">
        <f t="shared" si="3"/>
        <v>91489355</v>
      </c>
      <c r="H38" s="33">
        <f t="shared" si="3"/>
        <v>-10727432</v>
      </c>
      <c r="I38" s="33">
        <f t="shared" si="3"/>
        <v>-23586896</v>
      </c>
      <c r="J38" s="33">
        <f t="shared" si="3"/>
        <v>57175027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57175027</v>
      </c>
      <c r="X38" s="33">
        <f t="shared" si="3"/>
        <v>99155134</v>
      </c>
      <c r="Y38" s="33">
        <f t="shared" si="3"/>
        <v>-41980107</v>
      </c>
      <c r="Z38" s="34">
        <f>+IF(X38&lt;&gt;0,+(Y38/X38)*100,0)</f>
        <v>-42.33780471720204</v>
      </c>
      <c r="AA38" s="35">
        <f>+AA17+AA27+AA36</f>
        <v>1372211</v>
      </c>
    </row>
    <row r="39" spans="1:27" ht="13.5">
      <c r="A39" s="22" t="s">
        <v>59</v>
      </c>
      <c r="B39" s="16"/>
      <c r="C39" s="31">
        <v>340812924</v>
      </c>
      <c r="D39" s="31"/>
      <c r="E39" s="32">
        <v>39182000</v>
      </c>
      <c r="F39" s="33">
        <v>39182000</v>
      </c>
      <c r="G39" s="33">
        <v>39182000</v>
      </c>
      <c r="H39" s="33">
        <v>130671355</v>
      </c>
      <c r="I39" s="33">
        <v>119943923</v>
      </c>
      <c r="J39" s="33">
        <v>39182000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39182000</v>
      </c>
      <c r="X39" s="33">
        <v>39182000</v>
      </c>
      <c r="Y39" s="33"/>
      <c r="Z39" s="34"/>
      <c r="AA39" s="35">
        <v>39182000</v>
      </c>
    </row>
    <row r="40" spans="1:27" ht="13.5">
      <c r="A40" s="41" t="s">
        <v>60</v>
      </c>
      <c r="B40" s="42"/>
      <c r="C40" s="43">
        <v>44572895</v>
      </c>
      <c r="D40" s="43"/>
      <c r="E40" s="44">
        <v>40554212</v>
      </c>
      <c r="F40" s="45">
        <v>40554212</v>
      </c>
      <c r="G40" s="45">
        <v>130671355</v>
      </c>
      <c r="H40" s="45">
        <v>119943923</v>
      </c>
      <c r="I40" s="45">
        <v>96357027</v>
      </c>
      <c r="J40" s="45">
        <v>96357027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96357027</v>
      </c>
      <c r="X40" s="45">
        <v>138337135</v>
      </c>
      <c r="Y40" s="45">
        <v>-41980108</v>
      </c>
      <c r="Z40" s="46">
        <v>-30.35</v>
      </c>
      <c r="AA40" s="47">
        <v>40554212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385722240</v>
      </c>
      <c r="F6" s="19">
        <v>385722240</v>
      </c>
      <c r="G6" s="19">
        <v>30275267</v>
      </c>
      <c r="H6" s="19">
        <v>30122399</v>
      </c>
      <c r="I6" s="19">
        <v>30012646</v>
      </c>
      <c r="J6" s="19">
        <v>90410312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90410312</v>
      </c>
      <c r="X6" s="19">
        <v>100446000</v>
      </c>
      <c r="Y6" s="19">
        <v>-10035688</v>
      </c>
      <c r="Z6" s="20">
        <v>-9.99</v>
      </c>
      <c r="AA6" s="21">
        <v>385722240</v>
      </c>
    </row>
    <row r="7" spans="1:27" ht="13.5">
      <c r="A7" s="22" t="s">
        <v>34</v>
      </c>
      <c r="B7" s="16"/>
      <c r="C7" s="17"/>
      <c r="D7" s="17"/>
      <c r="E7" s="18">
        <v>1715369472</v>
      </c>
      <c r="F7" s="19">
        <v>1715369472</v>
      </c>
      <c r="G7" s="19">
        <v>150490755</v>
      </c>
      <c r="H7" s="19">
        <v>170350794</v>
      </c>
      <c r="I7" s="19">
        <v>178858686</v>
      </c>
      <c r="J7" s="19">
        <v>499700235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499700235</v>
      </c>
      <c r="X7" s="19">
        <v>483216449</v>
      </c>
      <c r="Y7" s="19">
        <v>16483786</v>
      </c>
      <c r="Z7" s="20">
        <v>3.41</v>
      </c>
      <c r="AA7" s="21">
        <v>1715369472</v>
      </c>
    </row>
    <row r="8" spans="1:27" ht="13.5">
      <c r="A8" s="22" t="s">
        <v>35</v>
      </c>
      <c r="B8" s="16"/>
      <c r="C8" s="17"/>
      <c r="D8" s="17"/>
      <c r="E8" s="18">
        <v>58159300</v>
      </c>
      <c r="F8" s="19">
        <v>58159300</v>
      </c>
      <c r="G8" s="19">
        <v>3186160</v>
      </c>
      <c r="H8" s="19">
        <v>11438360</v>
      </c>
      <c r="I8" s="19">
        <v>27300459</v>
      </c>
      <c r="J8" s="19">
        <v>41924979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41924979</v>
      </c>
      <c r="X8" s="19">
        <v>14539824</v>
      </c>
      <c r="Y8" s="19">
        <v>27385155</v>
      </c>
      <c r="Z8" s="20">
        <v>188.35</v>
      </c>
      <c r="AA8" s="21">
        <v>58159300</v>
      </c>
    </row>
    <row r="9" spans="1:27" ht="13.5">
      <c r="A9" s="22" t="s">
        <v>36</v>
      </c>
      <c r="B9" s="16"/>
      <c r="C9" s="17"/>
      <c r="D9" s="17"/>
      <c r="E9" s="18">
        <v>298236900</v>
      </c>
      <c r="F9" s="19">
        <v>298236900</v>
      </c>
      <c r="G9" s="19">
        <v>44167000</v>
      </c>
      <c r="H9" s="19">
        <v>68409000</v>
      </c>
      <c r="I9" s="19">
        <v>4265000</v>
      </c>
      <c r="J9" s="19">
        <v>116841000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116841000</v>
      </c>
      <c r="X9" s="19">
        <v>118471940</v>
      </c>
      <c r="Y9" s="19">
        <v>-1630940</v>
      </c>
      <c r="Z9" s="20">
        <v>-1.38</v>
      </c>
      <c r="AA9" s="21">
        <v>298236900</v>
      </c>
    </row>
    <row r="10" spans="1:27" ht="13.5">
      <c r="A10" s="22" t="s">
        <v>37</v>
      </c>
      <c r="B10" s="16"/>
      <c r="C10" s="17"/>
      <c r="D10" s="17"/>
      <c r="E10" s="18">
        <v>145747100</v>
      </c>
      <c r="F10" s="19">
        <v>145747100</v>
      </c>
      <c r="G10" s="19"/>
      <c r="H10" s="19"/>
      <c r="I10" s="19">
        <v>44183000</v>
      </c>
      <c r="J10" s="19">
        <v>44183000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44183000</v>
      </c>
      <c r="X10" s="19">
        <v>42555783</v>
      </c>
      <c r="Y10" s="19">
        <v>1627217</v>
      </c>
      <c r="Z10" s="20">
        <v>3.82</v>
      </c>
      <c r="AA10" s="21">
        <v>145747100</v>
      </c>
    </row>
    <row r="11" spans="1:27" ht="13.5">
      <c r="A11" s="22" t="s">
        <v>38</v>
      </c>
      <c r="B11" s="16"/>
      <c r="C11" s="17"/>
      <c r="D11" s="17"/>
      <c r="E11" s="18">
        <v>29100000</v>
      </c>
      <c r="F11" s="19">
        <v>29100000</v>
      </c>
      <c r="G11" s="19">
        <v>1561105</v>
      </c>
      <c r="H11" s="19">
        <v>2905249</v>
      </c>
      <c r="I11" s="19">
        <v>3321585</v>
      </c>
      <c r="J11" s="19">
        <v>7787939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7787939</v>
      </c>
      <c r="X11" s="19">
        <v>6474999</v>
      </c>
      <c r="Y11" s="19">
        <v>1312940</v>
      </c>
      <c r="Z11" s="20">
        <v>20.28</v>
      </c>
      <c r="AA11" s="21">
        <v>29100000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-2192856630</v>
      </c>
      <c r="F14" s="19">
        <v>-2192856630</v>
      </c>
      <c r="G14" s="19">
        <v>-201585588</v>
      </c>
      <c r="H14" s="19">
        <v>-214085111</v>
      </c>
      <c r="I14" s="19">
        <v>-237662171</v>
      </c>
      <c r="J14" s="19">
        <v>-653332870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-653332870</v>
      </c>
      <c r="X14" s="19">
        <v>-548214156</v>
      </c>
      <c r="Y14" s="19">
        <v>-105118714</v>
      </c>
      <c r="Z14" s="20">
        <v>19.17</v>
      </c>
      <c r="AA14" s="21">
        <v>-2192856630</v>
      </c>
    </row>
    <row r="15" spans="1:27" ht="13.5">
      <c r="A15" s="22" t="s">
        <v>42</v>
      </c>
      <c r="B15" s="16"/>
      <c r="C15" s="17"/>
      <c r="D15" s="17"/>
      <c r="E15" s="18">
        <v>-80335400</v>
      </c>
      <c r="F15" s="19">
        <v>-80335400</v>
      </c>
      <c r="G15" s="19"/>
      <c r="H15" s="19"/>
      <c r="I15" s="19">
        <v>-516973</v>
      </c>
      <c r="J15" s="19">
        <v>-516973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-516973</v>
      </c>
      <c r="X15" s="19">
        <v>-887868</v>
      </c>
      <c r="Y15" s="19">
        <v>370895</v>
      </c>
      <c r="Z15" s="20">
        <v>-41.77</v>
      </c>
      <c r="AA15" s="21">
        <v>-80335400</v>
      </c>
    </row>
    <row r="16" spans="1:27" ht="13.5">
      <c r="A16" s="22" t="s">
        <v>43</v>
      </c>
      <c r="B16" s="16"/>
      <c r="C16" s="17"/>
      <c r="D16" s="17"/>
      <c r="E16" s="18">
        <v>-12681100</v>
      </c>
      <c r="F16" s="19">
        <v>-12681100</v>
      </c>
      <c r="G16" s="19">
        <v>-726661</v>
      </c>
      <c r="H16" s="19">
        <v>-1526079</v>
      </c>
      <c r="I16" s="19">
        <v>-233314</v>
      </c>
      <c r="J16" s="19">
        <v>-2486054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-2486054</v>
      </c>
      <c r="X16" s="19">
        <v>-3170274</v>
      </c>
      <c r="Y16" s="19">
        <v>684220</v>
      </c>
      <c r="Z16" s="20">
        <v>-21.58</v>
      </c>
      <c r="AA16" s="21">
        <v>-12681100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346461882</v>
      </c>
      <c r="F17" s="27">
        <f t="shared" si="0"/>
        <v>346461882</v>
      </c>
      <c r="G17" s="27">
        <f t="shared" si="0"/>
        <v>27368038</v>
      </c>
      <c r="H17" s="27">
        <f t="shared" si="0"/>
        <v>67614612</v>
      </c>
      <c r="I17" s="27">
        <f t="shared" si="0"/>
        <v>49528918</v>
      </c>
      <c r="J17" s="27">
        <f t="shared" si="0"/>
        <v>144511568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144511568</v>
      </c>
      <c r="X17" s="27">
        <f t="shared" si="0"/>
        <v>213432697</v>
      </c>
      <c r="Y17" s="27">
        <f t="shared" si="0"/>
        <v>-68921129</v>
      </c>
      <c r="Z17" s="28">
        <f>+IF(X17&lt;&gt;0,+(Y17/X17)*100,0)</f>
        <v>-32.291738786395975</v>
      </c>
      <c r="AA17" s="29">
        <f>SUM(AA6:AA16)</f>
        <v>346461882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>
        <v>45600</v>
      </c>
      <c r="J21" s="19">
        <v>45600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45600</v>
      </c>
      <c r="X21" s="19"/>
      <c r="Y21" s="36">
        <v>45600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90000</v>
      </c>
      <c r="F23" s="19">
        <v>90000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21000</v>
      </c>
      <c r="Y23" s="36">
        <v>-21000</v>
      </c>
      <c r="Z23" s="37">
        <v>-100</v>
      </c>
      <c r="AA23" s="38">
        <v>90000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-471385499</v>
      </c>
      <c r="F26" s="19">
        <v>-471385499</v>
      </c>
      <c r="G26" s="19">
        <v>-84554588</v>
      </c>
      <c r="H26" s="19">
        <v>-7496372</v>
      </c>
      <c r="I26" s="19">
        <v>-45354316</v>
      </c>
      <c r="J26" s="19">
        <v>-137405276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-137405276</v>
      </c>
      <c r="X26" s="19">
        <v>-65000000</v>
      </c>
      <c r="Y26" s="19">
        <v>-72405276</v>
      </c>
      <c r="Z26" s="20">
        <v>111.39</v>
      </c>
      <c r="AA26" s="21">
        <v>-471385499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-471295499</v>
      </c>
      <c r="F27" s="27">
        <f t="shared" si="1"/>
        <v>-471295499</v>
      </c>
      <c r="G27" s="27">
        <f t="shared" si="1"/>
        <v>-84554588</v>
      </c>
      <c r="H27" s="27">
        <f t="shared" si="1"/>
        <v>-7496372</v>
      </c>
      <c r="I27" s="27">
        <f t="shared" si="1"/>
        <v>-45308716</v>
      </c>
      <c r="J27" s="27">
        <f t="shared" si="1"/>
        <v>-137359676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-137359676</v>
      </c>
      <c r="X27" s="27">
        <f t="shared" si="1"/>
        <v>-64979000</v>
      </c>
      <c r="Y27" s="27">
        <f t="shared" si="1"/>
        <v>-72380676</v>
      </c>
      <c r="Z27" s="28">
        <f>+IF(X27&lt;&gt;0,+(Y27/X27)*100,0)</f>
        <v>111.39087397466874</v>
      </c>
      <c r="AA27" s="29">
        <f>SUM(AA21:AA26)</f>
        <v>-471295499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385500000</v>
      </c>
      <c r="F32" s="19">
        <v>385500000</v>
      </c>
      <c r="G32" s="19"/>
      <c r="H32" s="19"/>
      <c r="I32" s="19">
        <v>185500000</v>
      </c>
      <c r="J32" s="19">
        <v>185500000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185500000</v>
      </c>
      <c r="X32" s="19">
        <v>185500000</v>
      </c>
      <c r="Y32" s="19"/>
      <c r="Z32" s="20"/>
      <c r="AA32" s="21">
        <v>385500000</v>
      </c>
    </row>
    <row r="33" spans="1:27" ht="13.5">
      <c r="A33" s="22" t="s">
        <v>55</v>
      </c>
      <c r="B33" s="16"/>
      <c r="C33" s="17"/>
      <c r="D33" s="17"/>
      <c r="E33" s="18">
        <v>943000</v>
      </c>
      <c r="F33" s="19">
        <v>943000</v>
      </c>
      <c r="G33" s="19">
        <v>532550</v>
      </c>
      <c r="H33" s="36">
        <v>283760</v>
      </c>
      <c r="I33" s="36">
        <v>273240</v>
      </c>
      <c r="J33" s="36">
        <v>1089550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1089550</v>
      </c>
      <c r="X33" s="36">
        <v>234000</v>
      </c>
      <c r="Y33" s="19">
        <v>855550</v>
      </c>
      <c r="Z33" s="20">
        <v>365.62</v>
      </c>
      <c r="AA33" s="21">
        <v>943000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-142914312</v>
      </c>
      <c r="F35" s="19">
        <v>-142914312</v>
      </c>
      <c r="G35" s="19"/>
      <c r="H35" s="19"/>
      <c r="I35" s="19">
        <v>-2858442</v>
      </c>
      <c r="J35" s="19">
        <v>-2858442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-2858442</v>
      </c>
      <c r="X35" s="19">
        <v>-2487603</v>
      </c>
      <c r="Y35" s="19">
        <v>-370839</v>
      </c>
      <c r="Z35" s="20">
        <v>14.91</v>
      </c>
      <c r="AA35" s="21">
        <v>-142914312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243528688</v>
      </c>
      <c r="F36" s="27">
        <f t="shared" si="2"/>
        <v>243528688</v>
      </c>
      <c r="G36" s="27">
        <f t="shared" si="2"/>
        <v>532550</v>
      </c>
      <c r="H36" s="27">
        <f t="shared" si="2"/>
        <v>283760</v>
      </c>
      <c r="I36" s="27">
        <f t="shared" si="2"/>
        <v>182914798</v>
      </c>
      <c r="J36" s="27">
        <f t="shared" si="2"/>
        <v>183731108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183731108</v>
      </c>
      <c r="X36" s="27">
        <f t="shared" si="2"/>
        <v>183246397</v>
      </c>
      <c r="Y36" s="27">
        <f t="shared" si="2"/>
        <v>484711</v>
      </c>
      <c r="Z36" s="28">
        <f>+IF(X36&lt;&gt;0,+(Y36/X36)*100,0)</f>
        <v>0.26451324988398</v>
      </c>
      <c r="AA36" s="29">
        <f>SUM(AA31:AA35)</f>
        <v>243528688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118695071</v>
      </c>
      <c r="F38" s="33">
        <f t="shared" si="3"/>
        <v>118695071</v>
      </c>
      <c r="G38" s="33">
        <f t="shared" si="3"/>
        <v>-56654000</v>
      </c>
      <c r="H38" s="33">
        <f t="shared" si="3"/>
        <v>60402000</v>
      </c>
      <c r="I38" s="33">
        <f t="shared" si="3"/>
        <v>187135000</v>
      </c>
      <c r="J38" s="33">
        <f t="shared" si="3"/>
        <v>190883000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190883000</v>
      </c>
      <c r="X38" s="33">
        <f t="shared" si="3"/>
        <v>331700094</v>
      </c>
      <c r="Y38" s="33">
        <f t="shared" si="3"/>
        <v>-140817094</v>
      </c>
      <c r="Z38" s="34">
        <f>+IF(X38&lt;&gt;0,+(Y38/X38)*100,0)</f>
        <v>-42.45313659754345</v>
      </c>
      <c r="AA38" s="35">
        <f>+AA17+AA27+AA36</f>
        <v>118695071</v>
      </c>
    </row>
    <row r="39" spans="1:27" ht="13.5">
      <c r="A39" s="22" t="s">
        <v>59</v>
      </c>
      <c r="B39" s="16"/>
      <c r="C39" s="31"/>
      <c r="D39" s="31"/>
      <c r="E39" s="32">
        <v>346529000</v>
      </c>
      <c r="F39" s="33">
        <v>346529000</v>
      </c>
      <c r="G39" s="33">
        <v>432557000</v>
      </c>
      <c r="H39" s="33">
        <v>375903000</v>
      </c>
      <c r="I39" s="33">
        <v>436305000</v>
      </c>
      <c r="J39" s="33">
        <v>432557000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432557000</v>
      </c>
      <c r="X39" s="33">
        <v>346529000</v>
      </c>
      <c r="Y39" s="33">
        <v>86028000</v>
      </c>
      <c r="Z39" s="34">
        <v>24.83</v>
      </c>
      <c r="AA39" s="35">
        <v>346529000</v>
      </c>
    </row>
    <row r="40" spans="1:27" ht="13.5">
      <c r="A40" s="41" t="s">
        <v>60</v>
      </c>
      <c r="B40" s="42"/>
      <c r="C40" s="43"/>
      <c r="D40" s="43"/>
      <c r="E40" s="44">
        <v>465224071</v>
      </c>
      <c r="F40" s="45">
        <v>465224071</v>
      </c>
      <c r="G40" s="45">
        <v>375903000</v>
      </c>
      <c r="H40" s="45">
        <v>436305000</v>
      </c>
      <c r="I40" s="45">
        <v>623440000</v>
      </c>
      <c r="J40" s="45">
        <v>623440000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623440000</v>
      </c>
      <c r="X40" s="45">
        <v>678229094</v>
      </c>
      <c r="Y40" s="45">
        <v>-54789094</v>
      </c>
      <c r="Z40" s="46">
        <v>-8.08</v>
      </c>
      <c r="AA40" s="47">
        <v>465224071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298290488</v>
      </c>
      <c r="D6" s="17"/>
      <c r="E6" s="18">
        <v>314846398</v>
      </c>
      <c r="F6" s="19">
        <v>314846398</v>
      </c>
      <c r="G6" s="19">
        <v>16302643</v>
      </c>
      <c r="H6" s="19">
        <v>25544825</v>
      </c>
      <c r="I6" s="19">
        <v>20615141</v>
      </c>
      <c r="J6" s="19">
        <v>62462609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62462609</v>
      </c>
      <c r="X6" s="19">
        <v>65000877</v>
      </c>
      <c r="Y6" s="19">
        <v>-2538268</v>
      </c>
      <c r="Z6" s="20">
        <v>-3.9</v>
      </c>
      <c r="AA6" s="21">
        <v>314846398</v>
      </c>
    </row>
    <row r="7" spans="1:27" ht="13.5">
      <c r="A7" s="22" t="s">
        <v>34</v>
      </c>
      <c r="B7" s="16"/>
      <c r="C7" s="17">
        <v>1074041184</v>
      </c>
      <c r="D7" s="17"/>
      <c r="E7" s="18">
        <v>1172691521</v>
      </c>
      <c r="F7" s="19">
        <v>1172691521</v>
      </c>
      <c r="G7" s="19">
        <v>75346969</v>
      </c>
      <c r="H7" s="19">
        <v>109029429</v>
      </c>
      <c r="I7" s="19">
        <v>106338345</v>
      </c>
      <c r="J7" s="19">
        <v>290714743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290714743</v>
      </c>
      <c r="X7" s="19">
        <v>273052851</v>
      </c>
      <c r="Y7" s="19">
        <v>17661892</v>
      </c>
      <c r="Z7" s="20">
        <v>6.47</v>
      </c>
      <c r="AA7" s="21">
        <v>1172691521</v>
      </c>
    </row>
    <row r="8" spans="1:27" ht="13.5">
      <c r="A8" s="22" t="s">
        <v>35</v>
      </c>
      <c r="B8" s="16"/>
      <c r="C8" s="17">
        <v>163177216</v>
      </c>
      <c r="D8" s="17"/>
      <c r="E8" s="18">
        <v>110564080</v>
      </c>
      <c r="F8" s="19">
        <v>110564080</v>
      </c>
      <c r="G8" s="19">
        <v>30906707</v>
      </c>
      <c r="H8" s="19">
        <v>107757370</v>
      </c>
      <c r="I8" s="19">
        <v>111551752</v>
      </c>
      <c r="J8" s="19">
        <v>250215829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250215829</v>
      </c>
      <c r="X8" s="19">
        <v>23949820</v>
      </c>
      <c r="Y8" s="19">
        <v>226266009</v>
      </c>
      <c r="Z8" s="20">
        <v>944.75</v>
      </c>
      <c r="AA8" s="21">
        <v>110564080</v>
      </c>
    </row>
    <row r="9" spans="1:27" ht="13.5">
      <c r="A9" s="22" t="s">
        <v>36</v>
      </c>
      <c r="B9" s="16"/>
      <c r="C9" s="17">
        <v>464681000</v>
      </c>
      <c r="D9" s="17"/>
      <c r="E9" s="18">
        <v>864900000</v>
      </c>
      <c r="F9" s="19">
        <v>864900000</v>
      </c>
      <c r="G9" s="19">
        <v>94725000</v>
      </c>
      <c r="H9" s="19">
        <v>208143770</v>
      </c>
      <c r="I9" s="19">
        <v>24294000</v>
      </c>
      <c r="J9" s="19">
        <v>327162770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327162770</v>
      </c>
      <c r="X9" s="19">
        <v>375900000</v>
      </c>
      <c r="Y9" s="19">
        <v>-48737230</v>
      </c>
      <c r="Z9" s="20">
        <v>-12.97</v>
      </c>
      <c r="AA9" s="21">
        <v>864900000</v>
      </c>
    </row>
    <row r="10" spans="1:27" ht="13.5">
      <c r="A10" s="22" t="s">
        <v>37</v>
      </c>
      <c r="B10" s="16"/>
      <c r="C10" s="17">
        <v>438181824</v>
      </c>
      <c r="D10" s="17"/>
      <c r="E10" s="18">
        <v>622026000</v>
      </c>
      <c r="F10" s="19">
        <v>622026000</v>
      </c>
      <c r="G10" s="19"/>
      <c r="H10" s="19">
        <v>59989230</v>
      </c>
      <c r="I10" s="19">
        <v>90080000</v>
      </c>
      <c r="J10" s="19">
        <v>150069230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150069230</v>
      </c>
      <c r="X10" s="19">
        <v>190414856</v>
      </c>
      <c r="Y10" s="19">
        <v>-40345626</v>
      </c>
      <c r="Z10" s="20">
        <v>-21.19</v>
      </c>
      <c r="AA10" s="21">
        <v>622026000</v>
      </c>
    </row>
    <row r="11" spans="1:27" ht="13.5">
      <c r="A11" s="22" t="s">
        <v>38</v>
      </c>
      <c r="B11" s="16"/>
      <c r="C11" s="17">
        <v>33955930</v>
      </c>
      <c r="D11" s="17"/>
      <c r="E11" s="18">
        <v>87472000</v>
      </c>
      <c r="F11" s="19">
        <v>87472000</v>
      </c>
      <c r="G11" s="19">
        <v>6101747</v>
      </c>
      <c r="H11" s="19">
        <v>5677645</v>
      </c>
      <c r="I11" s="19">
        <v>5899997</v>
      </c>
      <c r="J11" s="19">
        <v>17679389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17679389</v>
      </c>
      <c r="X11" s="19">
        <v>5330250</v>
      </c>
      <c r="Y11" s="19">
        <v>12349139</v>
      </c>
      <c r="Z11" s="20">
        <v>231.68</v>
      </c>
      <c r="AA11" s="21">
        <v>87472000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-2101955753</v>
      </c>
      <c r="D14" s="17"/>
      <c r="E14" s="18">
        <v>-2297056001</v>
      </c>
      <c r="F14" s="19">
        <v>-2297056001</v>
      </c>
      <c r="G14" s="19">
        <v>-220104089</v>
      </c>
      <c r="H14" s="19">
        <v>-346732592</v>
      </c>
      <c r="I14" s="19">
        <v>-352775547</v>
      </c>
      <c r="J14" s="19">
        <v>-919612228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-919612228</v>
      </c>
      <c r="X14" s="19">
        <v>-434327793</v>
      </c>
      <c r="Y14" s="19">
        <v>-485284435</v>
      </c>
      <c r="Z14" s="20">
        <v>111.73</v>
      </c>
      <c r="AA14" s="21">
        <v>-2297056001</v>
      </c>
    </row>
    <row r="15" spans="1:27" ht="13.5">
      <c r="A15" s="22" t="s">
        <v>42</v>
      </c>
      <c r="B15" s="16"/>
      <c r="C15" s="17">
        <v>-33955930</v>
      </c>
      <c r="D15" s="17"/>
      <c r="E15" s="18">
        <v>-40000000</v>
      </c>
      <c r="F15" s="19">
        <v>-40000000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-40000000</v>
      </c>
    </row>
    <row r="16" spans="1:27" ht="13.5">
      <c r="A16" s="22" t="s">
        <v>43</v>
      </c>
      <c r="B16" s="16"/>
      <c r="C16" s="17">
        <v>-17180000</v>
      </c>
      <c r="D16" s="17"/>
      <c r="E16" s="18">
        <v>-11500000</v>
      </c>
      <c r="F16" s="19">
        <v>-11500000</v>
      </c>
      <c r="G16" s="19">
        <v>-1160000</v>
      </c>
      <c r="H16" s="19">
        <v>-2040000</v>
      </c>
      <c r="I16" s="19">
        <v>-40000</v>
      </c>
      <c r="J16" s="19">
        <v>-3240000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-3240000</v>
      </c>
      <c r="X16" s="19">
        <v>-3400000</v>
      </c>
      <c r="Y16" s="19">
        <v>160000</v>
      </c>
      <c r="Z16" s="20">
        <v>-4.71</v>
      </c>
      <c r="AA16" s="21">
        <v>-11500000</v>
      </c>
    </row>
    <row r="17" spans="1:27" ht="13.5">
      <c r="A17" s="23" t="s">
        <v>44</v>
      </c>
      <c r="B17" s="24"/>
      <c r="C17" s="25">
        <f aca="true" t="shared" si="0" ref="C17:Y17">SUM(C6:C16)</f>
        <v>319235959</v>
      </c>
      <c r="D17" s="25">
        <f>SUM(D6:D16)</f>
        <v>0</v>
      </c>
      <c r="E17" s="26">
        <f t="shared" si="0"/>
        <v>823943998</v>
      </c>
      <c r="F17" s="27">
        <f t="shared" si="0"/>
        <v>823943998</v>
      </c>
      <c r="G17" s="27">
        <f t="shared" si="0"/>
        <v>2118977</v>
      </c>
      <c r="H17" s="27">
        <f t="shared" si="0"/>
        <v>167369677</v>
      </c>
      <c r="I17" s="27">
        <f t="shared" si="0"/>
        <v>5963688</v>
      </c>
      <c r="J17" s="27">
        <f t="shared" si="0"/>
        <v>175452342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175452342</v>
      </c>
      <c r="X17" s="27">
        <f t="shared" si="0"/>
        <v>495920861</v>
      </c>
      <c r="Y17" s="27">
        <f t="shared" si="0"/>
        <v>-320468519</v>
      </c>
      <c r="Z17" s="28">
        <f>+IF(X17&lt;&gt;0,+(Y17/X17)*100,0)</f>
        <v>-64.62089905913435</v>
      </c>
      <c r="AA17" s="29">
        <f>SUM(AA6:AA16)</f>
        <v>823943998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38000000</v>
      </c>
      <c r="F21" s="19">
        <v>38000000</v>
      </c>
      <c r="G21" s="36"/>
      <c r="H21" s="36"/>
      <c r="I21" s="36">
        <v>7944</v>
      </c>
      <c r="J21" s="19">
        <v>7944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7944</v>
      </c>
      <c r="X21" s="19"/>
      <c r="Y21" s="36">
        <v>7944</v>
      </c>
      <c r="Z21" s="37"/>
      <c r="AA21" s="38">
        <v>38000000</v>
      </c>
    </row>
    <row r="22" spans="1:27" ht="13.5">
      <c r="A22" s="22" t="s">
        <v>47</v>
      </c>
      <c r="B22" s="16"/>
      <c r="C22" s="17">
        <v>51875</v>
      </c>
      <c r="D22" s="17"/>
      <c r="E22" s="39">
        <v>400000</v>
      </c>
      <c r="F22" s="36">
        <v>400000</v>
      </c>
      <c r="G22" s="19">
        <v>1019</v>
      </c>
      <c r="H22" s="19">
        <v>68860</v>
      </c>
      <c r="I22" s="19">
        <v>1531</v>
      </c>
      <c r="J22" s="19">
        <v>71410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71410</v>
      </c>
      <c r="X22" s="19"/>
      <c r="Y22" s="19">
        <v>71410</v>
      </c>
      <c r="Z22" s="20"/>
      <c r="AA22" s="21">
        <v>400000</v>
      </c>
    </row>
    <row r="23" spans="1:27" ht="13.5">
      <c r="A23" s="22" t="s">
        <v>48</v>
      </c>
      <c r="B23" s="16"/>
      <c r="C23" s="40">
        <v>5399184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-568136851</v>
      </c>
      <c r="D26" s="17"/>
      <c r="E26" s="18">
        <v>-1041643650</v>
      </c>
      <c r="F26" s="19">
        <v>-1041643650</v>
      </c>
      <c r="G26" s="19">
        <v>-3958013</v>
      </c>
      <c r="H26" s="19">
        <v>-19539879</v>
      </c>
      <c r="I26" s="19">
        <v>-52133214</v>
      </c>
      <c r="J26" s="19">
        <v>-75631106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-75631106</v>
      </c>
      <c r="X26" s="19">
        <v>-104448220</v>
      </c>
      <c r="Y26" s="19">
        <v>28817114</v>
      </c>
      <c r="Z26" s="20">
        <v>-27.59</v>
      </c>
      <c r="AA26" s="21">
        <v>-1041643650</v>
      </c>
    </row>
    <row r="27" spans="1:27" ht="13.5">
      <c r="A27" s="23" t="s">
        <v>51</v>
      </c>
      <c r="B27" s="24"/>
      <c r="C27" s="25">
        <f aca="true" t="shared" si="1" ref="C27:Y27">SUM(C21:C26)</f>
        <v>-562685792</v>
      </c>
      <c r="D27" s="25">
        <f>SUM(D21:D26)</f>
        <v>0</v>
      </c>
      <c r="E27" s="26">
        <f t="shared" si="1"/>
        <v>-1003243650</v>
      </c>
      <c r="F27" s="27">
        <f t="shared" si="1"/>
        <v>-1003243650</v>
      </c>
      <c r="G27" s="27">
        <f t="shared" si="1"/>
        <v>-3956994</v>
      </c>
      <c r="H27" s="27">
        <f t="shared" si="1"/>
        <v>-19471019</v>
      </c>
      <c r="I27" s="27">
        <f t="shared" si="1"/>
        <v>-52123739</v>
      </c>
      <c r="J27" s="27">
        <f t="shared" si="1"/>
        <v>-75551752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-75551752</v>
      </c>
      <c r="X27" s="27">
        <f t="shared" si="1"/>
        <v>-104448220</v>
      </c>
      <c r="Y27" s="27">
        <f t="shared" si="1"/>
        <v>28896468</v>
      </c>
      <c r="Z27" s="28">
        <f>+IF(X27&lt;&gt;0,+(Y27/X27)*100,0)</f>
        <v>-27.665830973471834</v>
      </c>
      <c r="AA27" s="29">
        <f>SUM(AA21:AA26)</f>
        <v>-1003243650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42800000</v>
      </c>
      <c r="D32" s="17"/>
      <c r="E32" s="18">
        <v>235000000</v>
      </c>
      <c r="F32" s="19">
        <v>235000000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235000000</v>
      </c>
    </row>
    <row r="33" spans="1:27" ht="13.5">
      <c r="A33" s="22" t="s">
        <v>55</v>
      </c>
      <c r="B33" s="16"/>
      <c r="C33" s="17">
        <v>1251244</v>
      </c>
      <c r="D33" s="17"/>
      <c r="E33" s="18">
        <v>4000000</v>
      </c>
      <c r="F33" s="19">
        <v>4000000</v>
      </c>
      <c r="G33" s="19">
        <v>24020</v>
      </c>
      <c r="H33" s="36">
        <v>448331</v>
      </c>
      <c r="I33" s="36">
        <v>451976</v>
      </c>
      <c r="J33" s="36">
        <v>924327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924327</v>
      </c>
      <c r="X33" s="36">
        <v>40000</v>
      </c>
      <c r="Y33" s="19">
        <v>884327</v>
      </c>
      <c r="Z33" s="20">
        <v>2210.82</v>
      </c>
      <c r="AA33" s="21">
        <v>4000000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-37236188</v>
      </c>
      <c r="D35" s="17"/>
      <c r="E35" s="18">
        <v>-75000000</v>
      </c>
      <c r="F35" s="19">
        <v>-75000000</v>
      </c>
      <c r="G35" s="19"/>
      <c r="H35" s="19"/>
      <c r="I35" s="19">
        <v>-10000000</v>
      </c>
      <c r="J35" s="19">
        <v>-10000000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-10000000</v>
      </c>
      <c r="X35" s="19"/>
      <c r="Y35" s="19">
        <v>-10000000</v>
      </c>
      <c r="Z35" s="20"/>
      <c r="AA35" s="21">
        <v>-75000000</v>
      </c>
    </row>
    <row r="36" spans="1:27" ht="13.5">
      <c r="A36" s="23" t="s">
        <v>57</v>
      </c>
      <c r="B36" s="24"/>
      <c r="C36" s="25">
        <f aca="true" t="shared" si="2" ref="C36:Y36">SUM(C31:C35)</f>
        <v>6815056</v>
      </c>
      <c r="D36" s="25">
        <f>SUM(D31:D35)</f>
        <v>0</v>
      </c>
      <c r="E36" s="26">
        <f t="shared" si="2"/>
        <v>164000000</v>
      </c>
      <c r="F36" s="27">
        <f t="shared" si="2"/>
        <v>164000000</v>
      </c>
      <c r="G36" s="27">
        <f t="shared" si="2"/>
        <v>24020</v>
      </c>
      <c r="H36" s="27">
        <f t="shared" si="2"/>
        <v>448331</v>
      </c>
      <c r="I36" s="27">
        <f t="shared" si="2"/>
        <v>-9548024</v>
      </c>
      <c r="J36" s="27">
        <f t="shared" si="2"/>
        <v>-9075673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-9075673</v>
      </c>
      <c r="X36" s="27">
        <f t="shared" si="2"/>
        <v>40000</v>
      </c>
      <c r="Y36" s="27">
        <f t="shared" si="2"/>
        <v>-9115673</v>
      </c>
      <c r="Z36" s="28">
        <f>+IF(X36&lt;&gt;0,+(Y36/X36)*100,0)</f>
        <v>-22789.182500000003</v>
      </c>
      <c r="AA36" s="29">
        <f>SUM(AA31:AA35)</f>
        <v>164000000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-236634777</v>
      </c>
      <c r="D38" s="31">
        <f>+D17+D27+D36</f>
        <v>0</v>
      </c>
      <c r="E38" s="32">
        <f t="shared" si="3"/>
        <v>-15299652</v>
      </c>
      <c r="F38" s="33">
        <f t="shared" si="3"/>
        <v>-15299652</v>
      </c>
      <c r="G38" s="33">
        <f t="shared" si="3"/>
        <v>-1813997</v>
      </c>
      <c r="H38" s="33">
        <f t="shared" si="3"/>
        <v>148346989</v>
      </c>
      <c r="I38" s="33">
        <f t="shared" si="3"/>
        <v>-55708075</v>
      </c>
      <c r="J38" s="33">
        <f t="shared" si="3"/>
        <v>90824917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90824917</v>
      </c>
      <c r="X38" s="33">
        <f t="shared" si="3"/>
        <v>391512641</v>
      </c>
      <c r="Y38" s="33">
        <f t="shared" si="3"/>
        <v>-300687724</v>
      </c>
      <c r="Z38" s="34">
        <f>+IF(X38&lt;&gt;0,+(Y38/X38)*100,0)</f>
        <v>-76.80153653071959</v>
      </c>
      <c r="AA38" s="35">
        <f>+AA17+AA27+AA36</f>
        <v>-15299652</v>
      </c>
    </row>
    <row r="39" spans="1:27" ht="13.5">
      <c r="A39" s="22" t="s">
        <v>59</v>
      </c>
      <c r="B39" s="16"/>
      <c r="C39" s="31">
        <v>322963447</v>
      </c>
      <c r="D39" s="31"/>
      <c r="E39" s="32">
        <v>50000000</v>
      </c>
      <c r="F39" s="33">
        <v>50000000</v>
      </c>
      <c r="G39" s="33">
        <v>86199839</v>
      </c>
      <c r="H39" s="33">
        <v>84385842</v>
      </c>
      <c r="I39" s="33">
        <v>232732831</v>
      </c>
      <c r="J39" s="33">
        <v>86199839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86199839</v>
      </c>
      <c r="X39" s="33">
        <v>50000000</v>
      </c>
      <c r="Y39" s="33">
        <v>36199839</v>
      </c>
      <c r="Z39" s="34">
        <v>72.4</v>
      </c>
      <c r="AA39" s="35">
        <v>50000000</v>
      </c>
    </row>
    <row r="40" spans="1:27" ht="13.5">
      <c r="A40" s="41" t="s">
        <v>60</v>
      </c>
      <c r="B40" s="42"/>
      <c r="C40" s="43">
        <v>86328671</v>
      </c>
      <c r="D40" s="43"/>
      <c r="E40" s="44">
        <v>34700347</v>
      </c>
      <c r="F40" s="45">
        <v>34700347</v>
      </c>
      <c r="G40" s="45">
        <v>84385842</v>
      </c>
      <c r="H40" s="45">
        <v>232732831</v>
      </c>
      <c r="I40" s="45">
        <v>177024756</v>
      </c>
      <c r="J40" s="45">
        <v>177024756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177024756</v>
      </c>
      <c r="X40" s="45">
        <v>441512640</v>
      </c>
      <c r="Y40" s="45">
        <v>-264487884</v>
      </c>
      <c r="Z40" s="46">
        <v>-59.9</v>
      </c>
      <c r="AA40" s="47">
        <v>34700347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80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167068329</v>
      </c>
      <c r="D6" s="17"/>
      <c r="E6" s="18">
        <v>210743244</v>
      </c>
      <c r="F6" s="19">
        <v>210743244</v>
      </c>
      <c r="G6" s="19">
        <v>20661103</v>
      </c>
      <c r="H6" s="19">
        <v>17211946</v>
      </c>
      <c r="I6" s="19">
        <v>28143746</v>
      </c>
      <c r="J6" s="19">
        <v>66016795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66016795</v>
      </c>
      <c r="X6" s="19">
        <v>52685811</v>
      </c>
      <c r="Y6" s="19">
        <v>13330984</v>
      </c>
      <c r="Z6" s="20">
        <v>25.3</v>
      </c>
      <c r="AA6" s="21">
        <v>210743244</v>
      </c>
    </row>
    <row r="7" spans="1:27" ht="13.5">
      <c r="A7" s="22" t="s">
        <v>34</v>
      </c>
      <c r="B7" s="16"/>
      <c r="C7" s="17">
        <v>846608529</v>
      </c>
      <c r="D7" s="17"/>
      <c r="E7" s="18">
        <v>953271576</v>
      </c>
      <c r="F7" s="19">
        <v>953271576</v>
      </c>
      <c r="G7" s="19">
        <v>80172997</v>
      </c>
      <c r="H7" s="19">
        <v>67634976</v>
      </c>
      <c r="I7" s="19">
        <v>55742659</v>
      </c>
      <c r="J7" s="19">
        <v>203550632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203550632</v>
      </c>
      <c r="X7" s="19">
        <v>238317894</v>
      </c>
      <c r="Y7" s="19">
        <v>-34767262</v>
      </c>
      <c r="Z7" s="20">
        <v>-14.59</v>
      </c>
      <c r="AA7" s="21">
        <v>953271576</v>
      </c>
    </row>
    <row r="8" spans="1:27" ht="13.5">
      <c r="A8" s="22" t="s">
        <v>35</v>
      </c>
      <c r="B8" s="16"/>
      <c r="C8" s="17">
        <v>23370441</v>
      </c>
      <c r="D8" s="17"/>
      <c r="E8" s="18">
        <v>68609556</v>
      </c>
      <c r="F8" s="19">
        <v>68609556</v>
      </c>
      <c r="G8" s="19">
        <v>10494890</v>
      </c>
      <c r="H8" s="19">
        <v>29665364</v>
      </c>
      <c r="I8" s="19">
        <v>28282637</v>
      </c>
      <c r="J8" s="19">
        <v>68442891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68442891</v>
      </c>
      <c r="X8" s="19">
        <v>17152389</v>
      </c>
      <c r="Y8" s="19">
        <v>51290502</v>
      </c>
      <c r="Z8" s="20">
        <v>299.03</v>
      </c>
      <c r="AA8" s="21">
        <v>68609556</v>
      </c>
    </row>
    <row r="9" spans="1:27" ht="13.5">
      <c r="A9" s="22" t="s">
        <v>36</v>
      </c>
      <c r="B9" s="16"/>
      <c r="C9" s="17">
        <v>231461048</v>
      </c>
      <c r="D9" s="17"/>
      <c r="E9" s="18">
        <v>217623000</v>
      </c>
      <c r="F9" s="19">
        <v>217623000</v>
      </c>
      <c r="G9" s="19">
        <v>86216975</v>
      </c>
      <c r="H9" s="19">
        <v>2267000</v>
      </c>
      <c r="I9" s="19">
        <v>7000000</v>
      </c>
      <c r="J9" s="19">
        <v>95483975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95483975</v>
      </c>
      <c r="X9" s="19">
        <v>54405750</v>
      </c>
      <c r="Y9" s="19">
        <v>41078225</v>
      </c>
      <c r="Z9" s="20">
        <v>75.5</v>
      </c>
      <c r="AA9" s="21">
        <v>217623000</v>
      </c>
    </row>
    <row r="10" spans="1:27" ht="13.5">
      <c r="A10" s="22" t="s">
        <v>37</v>
      </c>
      <c r="B10" s="16"/>
      <c r="C10" s="17">
        <v>68464476</v>
      </c>
      <c r="D10" s="17"/>
      <c r="E10" s="18">
        <v>77161000</v>
      </c>
      <c r="F10" s="19">
        <v>77161000</v>
      </c>
      <c r="G10" s="19">
        <v>27000000</v>
      </c>
      <c r="H10" s="19">
        <v>10321082</v>
      </c>
      <c r="I10" s="19">
        <v>1000000</v>
      </c>
      <c r="J10" s="19">
        <v>38321082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38321082</v>
      </c>
      <c r="X10" s="19">
        <v>19290000</v>
      </c>
      <c r="Y10" s="19">
        <v>19031082</v>
      </c>
      <c r="Z10" s="20">
        <v>98.66</v>
      </c>
      <c r="AA10" s="21">
        <v>77161000</v>
      </c>
    </row>
    <row r="11" spans="1:27" ht="13.5">
      <c r="A11" s="22" t="s">
        <v>38</v>
      </c>
      <c r="B11" s="16"/>
      <c r="C11" s="17">
        <v>42033914</v>
      </c>
      <c r="D11" s="17"/>
      <c r="E11" s="18">
        <v>22522680</v>
      </c>
      <c r="F11" s="19">
        <v>22522680</v>
      </c>
      <c r="G11" s="19">
        <v>132868</v>
      </c>
      <c r="H11" s="19">
        <v>185360</v>
      </c>
      <c r="I11" s="19">
        <v>153044</v>
      </c>
      <c r="J11" s="19">
        <v>471272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471272</v>
      </c>
      <c r="X11" s="19">
        <v>5630670</v>
      </c>
      <c r="Y11" s="19">
        <v>-5159398</v>
      </c>
      <c r="Z11" s="20">
        <v>-91.63</v>
      </c>
      <c r="AA11" s="21">
        <v>22522680</v>
      </c>
    </row>
    <row r="12" spans="1:27" ht="13.5">
      <c r="A12" s="22" t="s">
        <v>39</v>
      </c>
      <c r="B12" s="16"/>
      <c r="C12" s="17">
        <v>52409</v>
      </c>
      <c r="D12" s="17"/>
      <c r="E12" s="18">
        <v>51828</v>
      </c>
      <c r="F12" s="19">
        <v>51828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12957</v>
      </c>
      <c r="Y12" s="19">
        <v>-12957</v>
      </c>
      <c r="Z12" s="20">
        <v>-100</v>
      </c>
      <c r="AA12" s="21">
        <v>51828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-1235151915</v>
      </c>
      <c r="D14" s="17"/>
      <c r="E14" s="18">
        <v>-690433812</v>
      </c>
      <c r="F14" s="19">
        <v>-690433812</v>
      </c>
      <c r="G14" s="19">
        <v>-226044807</v>
      </c>
      <c r="H14" s="19">
        <v>-105189793</v>
      </c>
      <c r="I14" s="19">
        <v>-131321905</v>
      </c>
      <c r="J14" s="19">
        <v>-462556505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-462556505</v>
      </c>
      <c r="X14" s="19">
        <v>-172608453</v>
      </c>
      <c r="Y14" s="19">
        <v>-289948052</v>
      </c>
      <c r="Z14" s="20">
        <v>167.98</v>
      </c>
      <c r="AA14" s="21">
        <v>-690433812</v>
      </c>
    </row>
    <row r="15" spans="1:27" ht="13.5">
      <c r="A15" s="22" t="s">
        <v>42</v>
      </c>
      <c r="B15" s="16"/>
      <c r="C15" s="17">
        <v>-30283897</v>
      </c>
      <c r="D15" s="17"/>
      <c r="E15" s="18">
        <v>-479130816</v>
      </c>
      <c r="F15" s="19">
        <v>-479130816</v>
      </c>
      <c r="G15" s="19"/>
      <c r="H15" s="19">
        <v>-1811790</v>
      </c>
      <c r="I15" s="19">
        <v>-2628605</v>
      </c>
      <c r="J15" s="19">
        <v>-4440395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-4440395</v>
      </c>
      <c r="X15" s="19">
        <v>-119782704</v>
      </c>
      <c r="Y15" s="19">
        <v>115342309</v>
      </c>
      <c r="Z15" s="20">
        <v>-96.29</v>
      </c>
      <c r="AA15" s="21">
        <v>-479130816</v>
      </c>
    </row>
    <row r="16" spans="1:27" ht="13.5">
      <c r="A16" s="22" t="s">
        <v>43</v>
      </c>
      <c r="B16" s="16"/>
      <c r="C16" s="17"/>
      <c r="D16" s="17"/>
      <c r="E16" s="18">
        <v>-187847028</v>
      </c>
      <c r="F16" s="19">
        <v>-187847028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-46961757</v>
      </c>
      <c r="Y16" s="19">
        <v>46961757</v>
      </c>
      <c r="Z16" s="20">
        <v>-100</v>
      </c>
      <c r="AA16" s="21">
        <v>-187847028</v>
      </c>
    </row>
    <row r="17" spans="1:27" ht="13.5">
      <c r="A17" s="23" t="s">
        <v>44</v>
      </c>
      <c r="B17" s="24"/>
      <c r="C17" s="25">
        <f aca="true" t="shared" si="0" ref="C17:Y17">SUM(C6:C16)</f>
        <v>113623334</v>
      </c>
      <c r="D17" s="25">
        <f>SUM(D6:D16)</f>
        <v>0</v>
      </c>
      <c r="E17" s="26">
        <f t="shared" si="0"/>
        <v>192571228</v>
      </c>
      <c r="F17" s="27">
        <f t="shared" si="0"/>
        <v>192571228</v>
      </c>
      <c r="G17" s="27">
        <f t="shared" si="0"/>
        <v>-1365974</v>
      </c>
      <c r="H17" s="27">
        <f t="shared" si="0"/>
        <v>20284145</v>
      </c>
      <c r="I17" s="27">
        <f t="shared" si="0"/>
        <v>-13628424</v>
      </c>
      <c r="J17" s="27">
        <f t="shared" si="0"/>
        <v>5289747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5289747</v>
      </c>
      <c r="X17" s="27">
        <f t="shared" si="0"/>
        <v>48142557</v>
      </c>
      <c r="Y17" s="27">
        <f t="shared" si="0"/>
        <v>-42852810</v>
      </c>
      <c r="Z17" s="28">
        <f>+IF(X17&lt;&gt;0,+(Y17/X17)*100,0)</f>
        <v>-89.01232645370291</v>
      </c>
      <c r="AA17" s="29">
        <f>SUM(AA6:AA16)</f>
        <v>192571228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16334733</v>
      </c>
      <c r="D21" s="17"/>
      <c r="E21" s="18">
        <v>9999996</v>
      </c>
      <c r="F21" s="19">
        <v>9999996</v>
      </c>
      <c r="G21" s="36">
        <v>1119956</v>
      </c>
      <c r="H21" s="36">
        <v>1905651</v>
      </c>
      <c r="I21" s="36">
        <v>508693</v>
      </c>
      <c r="J21" s="19">
        <v>3534300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3534300</v>
      </c>
      <c r="X21" s="19">
        <v>2499999</v>
      </c>
      <c r="Y21" s="36">
        <v>1034301</v>
      </c>
      <c r="Z21" s="37">
        <v>41.37</v>
      </c>
      <c r="AA21" s="38">
        <v>9999996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-38210077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-604364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-89761711</v>
      </c>
      <c r="D26" s="17"/>
      <c r="E26" s="18">
        <v>-100894000</v>
      </c>
      <c r="F26" s="19">
        <v>-100894000</v>
      </c>
      <c r="G26" s="19"/>
      <c r="H26" s="19">
        <v>-2462342</v>
      </c>
      <c r="I26" s="19">
        <v>-5064863</v>
      </c>
      <c r="J26" s="19">
        <v>-7527205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-7527205</v>
      </c>
      <c r="X26" s="19">
        <v>-25223607</v>
      </c>
      <c r="Y26" s="19">
        <v>17696402</v>
      </c>
      <c r="Z26" s="20">
        <v>-70.16</v>
      </c>
      <c r="AA26" s="21">
        <v>-100894000</v>
      </c>
    </row>
    <row r="27" spans="1:27" ht="13.5">
      <c r="A27" s="23" t="s">
        <v>51</v>
      </c>
      <c r="B27" s="24"/>
      <c r="C27" s="25">
        <f aca="true" t="shared" si="1" ref="C27:Y27">SUM(C21:C26)</f>
        <v>-112241419</v>
      </c>
      <c r="D27" s="25">
        <f>SUM(D21:D26)</f>
        <v>0</v>
      </c>
      <c r="E27" s="26">
        <f t="shared" si="1"/>
        <v>-90894004</v>
      </c>
      <c r="F27" s="27">
        <f t="shared" si="1"/>
        <v>-90894004</v>
      </c>
      <c r="G27" s="27">
        <f t="shared" si="1"/>
        <v>1119956</v>
      </c>
      <c r="H27" s="27">
        <f t="shared" si="1"/>
        <v>-556691</v>
      </c>
      <c r="I27" s="27">
        <f t="shared" si="1"/>
        <v>-4556170</v>
      </c>
      <c r="J27" s="27">
        <f t="shared" si="1"/>
        <v>-3992905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-3992905</v>
      </c>
      <c r="X27" s="27">
        <f t="shared" si="1"/>
        <v>-22723608</v>
      </c>
      <c r="Y27" s="27">
        <f t="shared" si="1"/>
        <v>18730703</v>
      </c>
      <c r="Z27" s="28">
        <f>+IF(X27&lt;&gt;0,+(Y27/X27)*100,0)</f>
        <v>-82.42838461216195</v>
      </c>
      <c r="AA27" s="29">
        <f>SUM(AA21:AA26)</f>
        <v>-90894004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859884</v>
      </c>
      <c r="F33" s="19">
        <v>859884</v>
      </c>
      <c r="G33" s="19">
        <v>58902</v>
      </c>
      <c r="H33" s="36">
        <v>30916</v>
      </c>
      <c r="I33" s="36">
        <v>-46523</v>
      </c>
      <c r="J33" s="36">
        <v>43295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43295</v>
      </c>
      <c r="X33" s="36">
        <v>214971</v>
      </c>
      <c r="Y33" s="19">
        <v>-171676</v>
      </c>
      <c r="Z33" s="20">
        <v>-79.86</v>
      </c>
      <c r="AA33" s="21">
        <v>859884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-4781644</v>
      </c>
      <c r="D35" s="17"/>
      <c r="E35" s="18">
        <v>-2225290</v>
      </c>
      <c r="F35" s="19">
        <v>-2225290</v>
      </c>
      <c r="G35" s="19"/>
      <c r="H35" s="19"/>
      <c r="I35" s="19">
        <v>-1112644</v>
      </c>
      <c r="J35" s="19">
        <v>-1112644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-1112644</v>
      </c>
      <c r="X35" s="19">
        <v>-1112645</v>
      </c>
      <c r="Y35" s="19">
        <v>1</v>
      </c>
      <c r="Z35" s="20"/>
      <c r="AA35" s="21">
        <v>-2225290</v>
      </c>
    </row>
    <row r="36" spans="1:27" ht="13.5">
      <c r="A36" s="23" t="s">
        <v>57</v>
      </c>
      <c r="B36" s="24"/>
      <c r="C36" s="25">
        <f aca="true" t="shared" si="2" ref="C36:Y36">SUM(C31:C35)</f>
        <v>-4781644</v>
      </c>
      <c r="D36" s="25">
        <f>SUM(D31:D35)</f>
        <v>0</v>
      </c>
      <c r="E36" s="26">
        <f t="shared" si="2"/>
        <v>-1365406</v>
      </c>
      <c r="F36" s="27">
        <f t="shared" si="2"/>
        <v>-1365406</v>
      </c>
      <c r="G36" s="27">
        <f t="shared" si="2"/>
        <v>58902</v>
      </c>
      <c r="H36" s="27">
        <f t="shared" si="2"/>
        <v>30916</v>
      </c>
      <c r="I36" s="27">
        <f t="shared" si="2"/>
        <v>-1159167</v>
      </c>
      <c r="J36" s="27">
        <f t="shared" si="2"/>
        <v>-1069349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-1069349</v>
      </c>
      <c r="X36" s="27">
        <f t="shared" si="2"/>
        <v>-897674</v>
      </c>
      <c r="Y36" s="27">
        <f t="shared" si="2"/>
        <v>-171675</v>
      </c>
      <c r="Z36" s="28">
        <f>+IF(X36&lt;&gt;0,+(Y36/X36)*100,0)</f>
        <v>19.124426016571718</v>
      </c>
      <c r="AA36" s="29">
        <f>SUM(AA31:AA35)</f>
        <v>-1365406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-3399729</v>
      </c>
      <c r="D38" s="31">
        <f>+D17+D27+D36</f>
        <v>0</v>
      </c>
      <c r="E38" s="32">
        <f t="shared" si="3"/>
        <v>100311818</v>
      </c>
      <c r="F38" s="33">
        <f t="shared" si="3"/>
        <v>100311818</v>
      </c>
      <c r="G38" s="33">
        <f t="shared" si="3"/>
        <v>-187116</v>
      </c>
      <c r="H38" s="33">
        <f t="shared" si="3"/>
        <v>19758370</v>
      </c>
      <c r="I38" s="33">
        <f t="shared" si="3"/>
        <v>-19343761</v>
      </c>
      <c r="J38" s="33">
        <f t="shared" si="3"/>
        <v>227493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227493</v>
      </c>
      <c r="X38" s="33">
        <f t="shared" si="3"/>
        <v>24521275</v>
      </c>
      <c r="Y38" s="33">
        <f t="shared" si="3"/>
        <v>-24293782</v>
      </c>
      <c r="Z38" s="34">
        <f>+IF(X38&lt;&gt;0,+(Y38/X38)*100,0)</f>
        <v>-99.07226275958327</v>
      </c>
      <c r="AA38" s="35">
        <f>+AA17+AA27+AA36</f>
        <v>100311818</v>
      </c>
    </row>
    <row r="39" spans="1:27" ht="13.5">
      <c r="A39" s="22" t="s">
        <v>59</v>
      </c>
      <c r="B39" s="16"/>
      <c r="C39" s="31">
        <v>18389956</v>
      </c>
      <c r="D39" s="31"/>
      <c r="E39" s="32">
        <v>38021274</v>
      </c>
      <c r="F39" s="33">
        <v>38021274</v>
      </c>
      <c r="G39" s="33">
        <v>18396457</v>
      </c>
      <c r="H39" s="33">
        <v>18209341</v>
      </c>
      <c r="I39" s="33">
        <v>37967711</v>
      </c>
      <c r="J39" s="33">
        <v>18396457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18396457</v>
      </c>
      <c r="X39" s="33">
        <v>38021274</v>
      </c>
      <c r="Y39" s="33">
        <v>-19624817</v>
      </c>
      <c r="Z39" s="34">
        <v>-51.62</v>
      </c>
      <c r="AA39" s="35">
        <v>38021274</v>
      </c>
    </row>
    <row r="40" spans="1:27" ht="13.5">
      <c r="A40" s="41" t="s">
        <v>60</v>
      </c>
      <c r="B40" s="42"/>
      <c r="C40" s="43">
        <v>14990227</v>
      </c>
      <c r="D40" s="43"/>
      <c r="E40" s="44">
        <v>138333094</v>
      </c>
      <c r="F40" s="45">
        <v>138333094</v>
      </c>
      <c r="G40" s="45">
        <v>18209341</v>
      </c>
      <c r="H40" s="45">
        <v>37967711</v>
      </c>
      <c r="I40" s="45">
        <v>18623950</v>
      </c>
      <c r="J40" s="45">
        <v>18623950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18623950</v>
      </c>
      <c r="X40" s="45">
        <v>62542551</v>
      </c>
      <c r="Y40" s="45">
        <v>-43918601</v>
      </c>
      <c r="Z40" s="46">
        <v>-70.22</v>
      </c>
      <c r="AA40" s="47">
        <v>138333094</v>
      </c>
    </row>
    <row r="41" spans="1:27" ht="13.5">
      <c r="A41" s="48" t="s">
        <v>78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2016-11-04T10:07:35Z</dcterms:created>
  <dcterms:modified xsi:type="dcterms:W3CDTF">2016-11-04T10:08:26Z</dcterms:modified>
  <cp:category/>
  <cp:version/>
  <cp:contentType/>
  <cp:contentStatus/>
</cp:coreProperties>
</file>